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48" i="1" l="1"/>
  <c r="T47" i="1"/>
  <c r="T46" i="1"/>
  <c r="T45" i="1"/>
  <c r="T44" i="1"/>
  <c r="T43" i="1"/>
  <c r="T42" i="1"/>
  <c r="F42" i="1"/>
  <c r="T41" i="1"/>
  <c r="T40" i="1"/>
  <c r="T39" i="1"/>
  <c r="T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5" i="1"/>
  <c r="F35" i="1"/>
  <c r="T34" i="1"/>
  <c r="F34" i="1"/>
  <c r="T33" i="1"/>
  <c r="F33" i="1"/>
  <c r="T32" i="1"/>
  <c r="F32" i="1"/>
  <c r="T31" i="1"/>
  <c r="F31" i="1"/>
  <c r="T30" i="1"/>
  <c r="F30" i="1"/>
  <c r="T29" i="1"/>
  <c r="F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7" i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T22" i="1"/>
  <c r="F22" i="1"/>
  <c r="T21" i="1"/>
  <c r="F21" i="1"/>
  <c r="T20" i="1"/>
  <c r="F20" i="1"/>
  <c r="T19" i="1"/>
  <c r="F19" i="1"/>
  <c r="T18" i="1"/>
  <c r="F18" i="1"/>
  <c r="T17" i="1"/>
  <c r="F17" i="1"/>
  <c r="T16" i="1"/>
  <c r="F16" i="1"/>
  <c r="T15" i="1"/>
  <c r="F15" i="1"/>
  <c r="T14" i="1"/>
  <c r="F14" i="1"/>
  <c r="F13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D13" i="1"/>
  <c r="C13" i="1"/>
  <c r="T11" i="1"/>
  <c r="F11" i="1"/>
  <c r="F10" i="1" s="1"/>
  <c r="T10" i="1"/>
  <c r="T49" i="1" s="1"/>
  <c r="S10" i="1"/>
  <c r="S49" i="1" s="1"/>
  <c r="R10" i="1"/>
  <c r="R49" i="1" s="1"/>
  <c r="Q10" i="1"/>
  <c r="Q49" i="1" s="1"/>
  <c r="P10" i="1"/>
  <c r="P49" i="1" s="1"/>
  <c r="O10" i="1"/>
  <c r="O49" i="1" s="1"/>
  <c r="N10" i="1"/>
  <c r="N49" i="1" s="1"/>
  <c r="M10" i="1"/>
  <c r="M49" i="1" s="1"/>
  <c r="L10" i="1"/>
  <c r="L49" i="1" s="1"/>
  <c r="K10" i="1"/>
  <c r="K49" i="1" s="1"/>
  <c r="J10" i="1"/>
  <c r="J49" i="1" s="1"/>
  <c r="I10" i="1"/>
  <c r="I49" i="1" s="1"/>
  <c r="H10" i="1"/>
  <c r="H49" i="1" s="1"/>
  <c r="G10" i="1"/>
  <c r="G49" i="1" s="1"/>
  <c r="E10" i="1"/>
  <c r="E49" i="1" s="1"/>
  <c r="D10" i="1"/>
  <c r="D49" i="1" s="1"/>
  <c r="C10" i="1"/>
  <c r="C49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B9" i="1"/>
  <c r="F49" i="1" l="1"/>
</calcChain>
</file>

<file path=xl/sharedStrings.xml><?xml version="1.0" encoding="utf-8"?>
<sst xmlns="http://schemas.openxmlformats.org/spreadsheetml/2006/main" count="82" uniqueCount="61">
  <si>
    <t>RTP KAPAL</t>
  </si>
  <si>
    <t>DATA JUMLAH NELAYAN KABUPATEN DEMAK TAHUN 2016</t>
  </si>
  <si>
    <t>REKAPITULASI</t>
  </si>
  <si>
    <t>Nomor Urut</t>
  </si>
  <si>
    <t>KECAMATAN / DESA</t>
  </si>
  <si>
    <t>JUMLAH KAPAL</t>
  </si>
  <si>
    <t>JUMLAH PEMILIK KAPAL</t>
  </si>
  <si>
    <t>JUMLAH ABK</t>
  </si>
  <si>
    <t>JUMLAH PELAKU USAHA PENANGKAPAN / NELAYAN</t>
  </si>
  <si>
    <t>KEBUTUHAN BBM PER BULAN (liter)</t>
  </si>
  <si>
    <t>ALAT TANGKAP</t>
  </si>
  <si>
    <t>Purse Seine</t>
  </si>
  <si>
    <t>Trammel Net</t>
  </si>
  <si>
    <t>Gill Net</t>
  </si>
  <si>
    <t>Arad</t>
  </si>
  <si>
    <t>Bubu / Jebak Rajungan</t>
  </si>
  <si>
    <t>Long Line/Prawe / Pancing</t>
  </si>
  <si>
    <t>Garuk Kerang</t>
  </si>
  <si>
    <t>Cotok</t>
  </si>
  <si>
    <t>Payang</t>
  </si>
  <si>
    <t>Dogol / Cantrang</t>
  </si>
  <si>
    <t>Life Net / Bagan / Jala</t>
  </si>
  <si>
    <t>Lain-lain</t>
  </si>
  <si>
    <t>Jumlah Alat Tangkap</t>
  </si>
  <si>
    <t>I.</t>
  </si>
  <si>
    <t>KARANGTENGAH</t>
  </si>
  <si>
    <t>1. TAMBAK BULUSAN</t>
  </si>
  <si>
    <t>II.</t>
  </si>
  <si>
    <t>SAYUNG</t>
  </si>
  <si>
    <t>1. BANJARSARI</t>
  </si>
  <si>
    <t>2. BEDONO</t>
  </si>
  <si>
    <t>3. PURWOSARI</t>
  </si>
  <si>
    <t>4. SIDOGEMAH</t>
  </si>
  <si>
    <t>5. SIDOREJO</t>
  </si>
  <si>
    <t>6. SRIWULAN</t>
  </si>
  <si>
    <t>7. SURODADI</t>
  </si>
  <si>
    <t>8. TIMBULSLOKO</t>
  </si>
  <si>
    <t>9. TUGU</t>
  </si>
  <si>
    <t>III</t>
  </si>
  <si>
    <t>BONANG</t>
  </si>
  <si>
    <t>1. BETAHWALANG</t>
  </si>
  <si>
    <t>2. GEBANG</t>
  </si>
  <si>
    <t>3. GEBANGARUM</t>
  </si>
  <si>
    <t>4. MARGOLINDUK</t>
  </si>
  <si>
    <t>5. MORODEMAK</t>
  </si>
  <si>
    <t>6. PURWOREJO</t>
  </si>
  <si>
    <t>7. SERANGAN</t>
  </si>
  <si>
    <t>IV</t>
  </si>
  <si>
    <t>WEDUNG</t>
  </si>
  <si>
    <t>1.   BABALAN</t>
  </si>
  <si>
    <t>2.   BERAHAN WETAN</t>
  </si>
  <si>
    <t>3.   BERAHAN KULON</t>
  </si>
  <si>
    <t>4.   BUKO</t>
  </si>
  <si>
    <t>5.   BUNGO</t>
  </si>
  <si>
    <t>6.   KEDUNGKARANG</t>
  </si>
  <si>
    <t>7.   KEDUNGMUTIH</t>
  </si>
  <si>
    <t>8.   MANDUNG</t>
  </si>
  <si>
    <t>9.   NGAWEN</t>
  </si>
  <si>
    <t>10. TEDUNAN</t>
  </si>
  <si>
    <t>11. WEDUNG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</si>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</sst>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_);\(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i/>
      <sz val="14"/>
      <color theme="1"/>
      <name val="Calibri"/>
      <family val="2"/>
      <scheme val="minor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2" fillId="0" borderId="17" xfId="0" applyFont="1" applyBorder="1"/>
    <xf numFmtId="41" fontId="2" fillId="0" borderId="17" xfId="0" applyNumberFormat="1" applyFont="1" applyBorder="1"/>
    <xf numFmtId="41" fontId="2" fillId="2" borderId="17" xfId="0" applyNumberFormat="1" applyFont="1" applyFill="1" applyBorder="1" applyAlignment="1">
      <alignment horizontal="center"/>
    </xf>
    <xf numFmtId="41" fontId="2" fillId="0" borderId="17" xfId="0" applyNumberFormat="1" applyFont="1" applyFill="1" applyBorder="1"/>
    <xf numFmtId="41" fontId="2" fillId="0" borderId="18" xfId="0" applyNumberFormat="1" applyFont="1" applyFill="1" applyBorder="1"/>
    <xf numFmtId="0" fontId="9" fillId="0" borderId="19" xfId="0" applyFont="1" applyBorder="1" applyAlignment="1">
      <alignment horizontal="center" vertical="center"/>
    </xf>
    <xf numFmtId="0" fontId="0" fillId="0" borderId="20" xfId="0" applyBorder="1"/>
    <xf numFmtId="41" fontId="0" fillId="0" borderId="20" xfId="1" applyFont="1" applyBorder="1"/>
    <xf numFmtId="41" fontId="11" fillId="2" borderId="20" xfId="1" applyFont="1" applyFill="1" applyBorder="1" applyAlignment="1">
      <alignment horizontal="center"/>
    </xf>
    <xf numFmtId="41" fontId="0" fillId="0" borderId="20" xfId="1" applyFont="1" applyFill="1" applyBorder="1"/>
    <xf numFmtId="41" fontId="0" fillId="0" borderId="21" xfId="1" applyFont="1" applyFill="1" applyBorder="1"/>
    <xf numFmtId="41" fontId="0" fillId="0" borderId="22" xfId="1" applyFont="1" applyFill="1" applyBorder="1"/>
    <xf numFmtId="0" fontId="12" fillId="0" borderId="19" xfId="0" applyFont="1" applyBorder="1" applyAlignment="1">
      <alignment horizontal="center" vertical="center"/>
    </xf>
    <xf numFmtId="0" fontId="2" fillId="0" borderId="20" xfId="0" applyFont="1" applyBorder="1"/>
    <xf numFmtId="41" fontId="2" fillId="0" borderId="20" xfId="1" applyFont="1" applyBorder="1"/>
    <xf numFmtId="41" fontId="2" fillId="2" borderId="20" xfId="1" applyFont="1" applyFill="1" applyBorder="1" applyAlignment="1">
      <alignment horizontal="center"/>
    </xf>
    <xf numFmtId="41" fontId="2" fillId="0" borderId="20" xfId="1" applyFont="1" applyFill="1" applyBorder="1"/>
    <xf numFmtId="41" fontId="2" fillId="0" borderId="21" xfId="1" applyFont="1" applyFill="1" applyBorder="1"/>
    <xf numFmtId="0" fontId="9" fillId="0" borderId="23" xfId="0" applyFont="1" applyBorder="1" applyAlignment="1">
      <alignment horizontal="center" vertical="center"/>
    </xf>
    <xf numFmtId="0" fontId="0" fillId="0" borderId="24" xfId="0" applyBorder="1"/>
    <xf numFmtId="41" fontId="0" fillId="0" borderId="24" xfId="1" applyFont="1" applyBorder="1"/>
    <xf numFmtId="41" fontId="11" fillId="2" borderId="24" xfId="1" applyFont="1" applyFill="1" applyBorder="1" applyAlignment="1">
      <alignment horizontal="center"/>
    </xf>
    <xf numFmtId="41" fontId="0" fillId="0" borderId="24" xfId="1" applyFont="1" applyFill="1" applyBorder="1"/>
    <xf numFmtId="41" fontId="0" fillId="0" borderId="25" xfId="1" applyFont="1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16" xfId="0" applyFont="1" applyBorder="1" applyAlignment="1">
      <alignment horizontal="center" vertical="center"/>
    </xf>
    <xf numFmtId="0" fontId="13" fillId="0" borderId="17" xfId="0" applyFont="1" applyBorder="1"/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/>
    <xf numFmtId="41" fontId="1" fillId="0" borderId="20" xfId="1" applyFont="1" applyBorder="1"/>
    <xf numFmtId="41" fontId="1" fillId="0" borderId="20" xfId="1" applyFont="1" applyFill="1" applyBorder="1"/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/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/>
    <xf numFmtId="41" fontId="0" fillId="0" borderId="27" xfId="1" applyFont="1" applyBorder="1"/>
    <xf numFmtId="41" fontId="0" fillId="0" borderId="27" xfId="1" applyFont="1" applyFill="1" applyBorder="1"/>
    <xf numFmtId="41" fontId="0" fillId="0" borderId="28" xfId="1" applyFont="1" applyFill="1" applyBorder="1"/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1" fontId="2" fillId="0" borderId="31" xfId="1" applyFont="1" applyBorder="1"/>
    <xf numFmtId="41" fontId="2" fillId="2" borderId="31" xfId="1" applyFont="1" applyFill="1" applyBorder="1" applyAlignment="1">
      <alignment horizontal="center"/>
    </xf>
    <xf numFmtId="41" fontId="2" fillId="0" borderId="31" xfId="1" applyFont="1" applyFill="1" applyBorder="1"/>
    <xf numFmtId="41" fontId="2" fillId="0" borderId="32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552451</xdr:colOff>
      <xdr:row>0</xdr:row>
      <xdr:rowOff>57150</xdr:rowOff>
    </xdr:from>
    <xdr:to>
      <xdr:col>14</xdr:col>
      <xdr:colOff>285751</xdr:colOff>
      <xdr:row>4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162051" y="57150"/>
          <a:ext cx="9391650" cy="1009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id-ID" sz="2400" b="1" i="0" strike="noStrike">
              <a:solidFill>
                <a:srgbClr val="000000"/>
              </a:solidFill>
              <a:latin typeface="Arial"/>
              <a:cs typeface="Arial"/>
            </a:rPr>
            <a:t>PEMERINTAH KABUPATEN DEMAK</a:t>
          </a:r>
        </a:p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DINAS KELAUTAN DAN PERIKANAN</a:t>
          </a:r>
        </a:p>
        <a:p>
          <a:pPr algn="ctr" rtl="1">
            <a:defRPr sz="1000"/>
          </a:pPr>
          <a:r>
            <a:rPr lang="id-ID" sz="1500" b="1" i="0" strike="noStrike">
              <a:solidFill>
                <a:srgbClr val="000000"/>
              </a:solidFill>
              <a:latin typeface="Times New Roman"/>
              <a:cs typeface="Times New Roman"/>
            </a:rPr>
            <a:t>Jl. Sultan Hadiwijaya No. 53 Tlp. (0291) 685368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DEMAK 5951</a:t>
          </a: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5</a:t>
          </a: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133350</xdr:rowOff>
        </xdr:from>
        <xdr:to>
          <xdr:col>1</xdr:col>
          <xdr:colOff>571500</xdr:colOff>
          <xdr:row>3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1"/>
  <sheetViews>
    <sheetView tabSelected="1" workbookViewId="0">
      <selection sqref="A1:U151"/>
    </sheetView>
  </sheetViews>
  <sheetFormatPr defaultRowHeight="15" x14ac:dyDescent="0.25"/>
  <sheetData>
    <row r="1" spans="1:20" ht="15.75" thickBot="1" x14ac:dyDescent="0.3">
      <c r="F1" s="1"/>
    </row>
    <row r="2" spans="1:20" ht="21.75" thickBot="1" x14ac:dyDescent="0.3">
      <c r="A2" s="2"/>
      <c r="B2" s="2"/>
      <c r="C2" s="2"/>
      <c r="D2" s="2"/>
      <c r="E2" s="2"/>
      <c r="F2" s="3"/>
      <c r="P2" s="4" t="s">
        <v>0</v>
      </c>
      <c r="Q2" s="5"/>
      <c r="R2" s="5"/>
      <c r="S2" s="5"/>
      <c r="T2" s="6"/>
    </row>
    <row r="3" spans="1:20" ht="25.5" x14ac:dyDescent="0.25">
      <c r="A3" s="7"/>
      <c r="B3" s="7"/>
      <c r="C3" s="7"/>
      <c r="D3" s="7"/>
      <c r="E3" s="7"/>
      <c r="F3" s="7"/>
    </row>
    <row r="4" spans="1:20" ht="23.25" x14ac:dyDescent="0.25">
      <c r="A4" s="8"/>
      <c r="B4" s="8"/>
      <c r="C4" s="8"/>
      <c r="D4" s="8"/>
      <c r="E4" s="8"/>
      <c r="F4" s="8"/>
    </row>
    <row r="5" spans="1:20" ht="2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9.5" thickBot="1" x14ac:dyDescent="0.3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 s="15" t="s">
        <v>9</v>
      </c>
      <c r="H7" s="16" t="s">
        <v>10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18"/>
    </row>
    <row r="8" spans="1:20" ht="51.75" thickBot="1" x14ac:dyDescent="0.3">
      <c r="A8" s="19"/>
      <c r="B8" s="20"/>
      <c r="C8" s="21"/>
      <c r="D8" s="21"/>
      <c r="E8" s="21"/>
      <c r="F8" s="22"/>
      <c r="G8" s="23"/>
      <c r="H8" s="24" t="s">
        <v>11</v>
      </c>
      <c r="I8" s="24" t="s">
        <v>12</v>
      </c>
      <c r="J8" s="24" t="s">
        <v>13</v>
      </c>
      <c r="K8" s="24" t="s">
        <v>14</v>
      </c>
      <c r="L8" s="24" t="s">
        <v>15</v>
      </c>
      <c r="M8" s="24" t="s">
        <v>16</v>
      </c>
      <c r="N8" s="24" t="s">
        <v>17</v>
      </c>
      <c r="O8" s="24" t="s">
        <v>18</v>
      </c>
      <c r="P8" s="24" t="s">
        <v>19</v>
      </c>
      <c r="Q8" s="24" t="s">
        <v>20</v>
      </c>
      <c r="R8" s="24" t="s">
        <v>21</v>
      </c>
      <c r="S8" s="24" t="s">
        <v>22</v>
      </c>
      <c r="T8" s="25" t="s">
        <v>23</v>
      </c>
    </row>
    <row r="9" spans="1:20" ht="15.75" thickBot="1" x14ac:dyDescent="0.3">
      <c r="A9" s="26">
        <v>-1</v>
      </c>
      <c r="B9" s="27">
        <f>A9-1</f>
        <v>-2</v>
      </c>
      <c r="C9" s="27">
        <f t="shared" ref="C9:T9" si="0">B9-1</f>
        <v>-3</v>
      </c>
      <c r="D9" s="27">
        <f t="shared" si="0"/>
        <v>-4</v>
      </c>
      <c r="E9" s="27">
        <f t="shared" si="0"/>
        <v>-5</v>
      </c>
      <c r="F9" s="28">
        <f t="shared" si="0"/>
        <v>-6</v>
      </c>
      <c r="G9" s="27">
        <f t="shared" si="0"/>
        <v>-7</v>
      </c>
      <c r="H9" s="29">
        <f t="shared" si="0"/>
        <v>-8</v>
      </c>
      <c r="I9" s="29">
        <f t="shared" si="0"/>
        <v>-9</v>
      </c>
      <c r="J9" s="29">
        <f t="shared" si="0"/>
        <v>-10</v>
      </c>
      <c r="K9" s="29">
        <f t="shared" si="0"/>
        <v>-11</v>
      </c>
      <c r="L9" s="29">
        <f t="shared" si="0"/>
        <v>-12</v>
      </c>
      <c r="M9" s="29">
        <f t="shared" si="0"/>
        <v>-13</v>
      </c>
      <c r="N9" s="29">
        <f t="shared" si="0"/>
        <v>-14</v>
      </c>
      <c r="O9" s="29">
        <f t="shared" si="0"/>
        <v>-15</v>
      </c>
      <c r="P9" s="29">
        <f t="shared" si="0"/>
        <v>-16</v>
      </c>
      <c r="Q9" s="29">
        <f t="shared" si="0"/>
        <v>-17</v>
      </c>
      <c r="R9" s="29">
        <f t="shared" si="0"/>
        <v>-18</v>
      </c>
      <c r="S9" s="29">
        <f t="shared" si="0"/>
        <v>-19</v>
      </c>
      <c r="T9" s="30">
        <f t="shared" si="0"/>
        <v>-20</v>
      </c>
    </row>
    <row r="10" spans="1:20" x14ac:dyDescent="0.25">
      <c r="A10" s="31" t="s">
        <v>24</v>
      </c>
      <c r="B10" s="32" t="s">
        <v>25</v>
      </c>
      <c r="C10" s="33">
        <f>SUM(C11)</f>
        <v>94</v>
      </c>
      <c r="D10" s="33">
        <f t="shared" ref="D10:T10" si="1">SUM(D11)</f>
        <v>91</v>
      </c>
      <c r="E10" s="33">
        <f t="shared" si="1"/>
        <v>164</v>
      </c>
      <c r="F10" s="34">
        <f t="shared" si="1"/>
        <v>255</v>
      </c>
      <c r="G10" s="33">
        <f t="shared" si="1"/>
        <v>49000</v>
      </c>
      <c r="H10" s="35">
        <f t="shared" si="1"/>
        <v>0</v>
      </c>
      <c r="I10" s="35">
        <f t="shared" si="1"/>
        <v>0</v>
      </c>
      <c r="J10" s="35">
        <f t="shared" si="1"/>
        <v>94</v>
      </c>
      <c r="K10" s="35">
        <f t="shared" si="1"/>
        <v>66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6">
        <f t="shared" si="1"/>
        <v>160</v>
      </c>
    </row>
    <row r="11" spans="1:20" x14ac:dyDescent="0.25">
      <c r="A11" s="37"/>
      <c r="B11" s="38" t="s">
        <v>26</v>
      </c>
      <c r="C11" s="39">
        <v>94</v>
      </c>
      <c r="D11" s="39">
        <v>91</v>
      </c>
      <c r="E11" s="39">
        <v>164</v>
      </c>
      <c r="F11" s="40">
        <f>E11+D11</f>
        <v>255</v>
      </c>
      <c r="G11" s="39">
        <v>49000</v>
      </c>
      <c r="H11" s="41">
        <v>0</v>
      </c>
      <c r="I11" s="41">
        <v>0</v>
      </c>
      <c r="J11" s="41">
        <v>94</v>
      </c>
      <c r="K11" s="41">
        <v>66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2">
        <f>SUM(H11:S11)</f>
        <v>160</v>
      </c>
    </row>
    <row r="12" spans="1:20" x14ac:dyDescent="0.25">
      <c r="A12" s="37"/>
      <c r="B12" s="38"/>
      <c r="C12" s="39"/>
      <c r="D12" s="39"/>
      <c r="E12" s="39"/>
      <c r="F12" s="40"/>
      <c r="G12" s="39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3"/>
      <c r="T12" s="42"/>
    </row>
    <row r="13" spans="1:20" x14ac:dyDescent="0.25">
      <c r="A13" s="44" t="s">
        <v>27</v>
      </c>
      <c r="B13" s="45" t="s">
        <v>28</v>
      </c>
      <c r="C13" s="46">
        <f>SUM(C14:C22)</f>
        <v>477</v>
      </c>
      <c r="D13" s="46">
        <f t="shared" ref="D13:T13" si="2">SUM(D14:D22)</f>
        <v>474</v>
      </c>
      <c r="E13" s="46">
        <f t="shared" si="2"/>
        <v>406</v>
      </c>
      <c r="F13" s="47">
        <f t="shared" si="2"/>
        <v>880</v>
      </c>
      <c r="G13" s="46">
        <f t="shared" si="2"/>
        <v>103290</v>
      </c>
      <c r="H13" s="48">
        <f t="shared" si="2"/>
        <v>0</v>
      </c>
      <c r="I13" s="48">
        <f t="shared" si="2"/>
        <v>199</v>
      </c>
      <c r="J13" s="48">
        <f t="shared" si="2"/>
        <v>267</v>
      </c>
      <c r="K13" s="48">
        <f t="shared" si="2"/>
        <v>55</v>
      </c>
      <c r="L13" s="48">
        <f t="shared" si="2"/>
        <v>103</v>
      </c>
      <c r="M13" s="48">
        <f t="shared" si="2"/>
        <v>1</v>
      </c>
      <c r="N13" s="48">
        <f t="shared" si="2"/>
        <v>0</v>
      </c>
      <c r="O13" s="48">
        <f t="shared" si="2"/>
        <v>5</v>
      </c>
      <c r="P13" s="48">
        <f t="shared" si="2"/>
        <v>2</v>
      </c>
      <c r="Q13" s="48">
        <f t="shared" si="2"/>
        <v>0</v>
      </c>
      <c r="R13" s="48">
        <f t="shared" si="2"/>
        <v>7</v>
      </c>
      <c r="S13" s="48">
        <f t="shared" si="2"/>
        <v>0</v>
      </c>
      <c r="T13" s="49">
        <f t="shared" si="2"/>
        <v>639</v>
      </c>
    </row>
    <row r="14" spans="1:20" x14ac:dyDescent="0.25">
      <c r="A14" s="37"/>
      <c r="B14" s="38" t="s">
        <v>29</v>
      </c>
      <c r="C14" s="39">
        <v>25</v>
      </c>
      <c r="D14" s="39">
        <v>24</v>
      </c>
      <c r="E14" s="39">
        <v>25</v>
      </c>
      <c r="F14" s="40">
        <f t="shared" ref="F14:F22" si="3">E14+D14</f>
        <v>49</v>
      </c>
      <c r="G14" s="39">
        <v>7500</v>
      </c>
      <c r="H14" s="41">
        <v>0</v>
      </c>
      <c r="I14" s="41">
        <v>2</v>
      </c>
      <c r="J14" s="41">
        <v>25</v>
      </c>
      <c r="K14" s="41">
        <v>9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2">
        <f t="shared" ref="T14:T22" si="4">SUM(H14:S14)</f>
        <v>36</v>
      </c>
    </row>
    <row r="15" spans="1:20" x14ac:dyDescent="0.25">
      <c r="A15" s="37"/>
      <c r="B15" s="38" t="s">
        <v>30</v>
      </c>
      <c r="C15" s="39">
        <v>169</v>
      </c>
      <c r="D15" s="39">
        <v>169</v>
      </c>
      <c r="E15" s="39">
        <v>163</v>
      </c>
      <c r="F15" s="40">
        <f t="shared" si="3"/>
        <v>332</v>
      </c>
      <c r="G15" s="39">
        <v>16930</v>
      </c>
      <c r="H15" s="41">
        <v>0</v>
      </c>
      <c r="I15" s="41">
        <v>114</v>
      </c>
      <c r="J15" s="41">
        <v>33</v>
      </c>
      <c r="K15" s="41">
        <v>0</v>
      </c>
      <c r="L15" s="41">
        <v>52</v>
      </c>
      <c r="M15" s="41">
        <v>1</v>
      </c>
      <c r="N15" s="41">
        <v>0</v>
      </c>
      <c r="O15" s="41">
        <v>5</v>
      </c>
      <c r="P15" s="41">
        <v>2</v>
      </c>
      <c r="Q15" s="41">
        <v>0</v>
      </c>
      <c r="R15" s="41">
        <v>7</v>
      </c>
      <c r="S15" s="41">
        <v>0</v>
      </c>
      <c r="T15" s="42">
        <f t="shared" si="4"/>
        <v>214</v>
      </c>
    </row>
    <row r="16" spans="1:20" x14ac:dyDescent="0.25">
      <c r="A16" s="37"/>
      <c r="B16" s="38" t="s">
        <v>31</v>
      </c>
      <c r="C16" s="39">
        <v>20</v>
      </c>
      <c r="D16" s="39">
        <v>20</v>
      </c>
      <c r="E16" s="39">
        <v>20</v>
      </c>
      <c r="F16" s="40">
        <f t="shared" si="3"/>
        <v>40</v>
      </c>
      <c r="G16" s="39">
        <v>6000</v>
      </c>
      <c r="H16" s="41">
        <v>0</v>
      </c>
      <c r="I16" s="41">
        <v>0</v>
      </c>
      <c r="J16" s="41">
        <v>20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2">
        <f t="shared" si="4"/>
        <v>20</v>
      </c>
    </row>
    <row r="17" spans="1:20" x14ac:dyDescent="0.25">
      <c r="A17" s="37"/>
      <c r="B17" s="38" t="s">
        <v>32</v>
      </c>
      <c r="C17" s="39">
        <v>60</v>
      </c>
      <c r="D17" s="39">
        <v>58</v>
      </c>
      <c r="E17" s="39">
        <v>52</v>
      </c>
      <c r="F17" s="40">
        <f t="shared" si="3"/>
        <v>110</v>
      </c>
      <c r="G17" s="39">
        <v>22200</v>
      </c>
      <c r="H17" s="41">
        <v>0</v>
      </c>
      <c r="I17" s="41">
        <v>45</v>
      </c>
      <c r="J17" s="41">
        <v>15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2">
        <f t="shared" si="4"/>
        <v>60</v>
      </c>
    </row>
    <row r="18" spans="1:20" x14ac:dyDescent="0.25">
      <c r="A18" s="37"/>
      <c r="B18" s="38" t="s">
        <v>33</v>
      </c>
      <c r="C18" s="39">
        <v>2</v>
      </c>
      <c r="D18" s="39">
        <v>2</v>
      </c>
      <c r="E18" s="39">
        <v>0</v>
      </c>
      <c r="F18" s="40">
        <f t="shared" si="3"/>
        <v>2</v>
      </c>
      <c r="G18" s="39">
        <v>120</v>
      </c>
      <c r="H18" s="41">
        <v>0</v>
      </c>
      <c r="I18" s="41">
        <v>0</v>
      </c>
      <c r="J18" s="41">
        <v>2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2">
        <f t="shared" si="4"/>
        <v>2</v>
      </c>
    </row>
    <row r="19" spans="1:20" x14ac:dyDescent="0.25">
      <c r="A19" s="37"/>
      <c r="B19" s="38" t="s">
        <v>34</v>
      </c>
      <c r="C19" s="39">
        <v>50</v>
      </c>
      <c r="D19" s="39">
        <v>50</v>
      </c>
      <c r="E19" s="39">
        <v>50</v>
      </c>
      <c r="F19" s="40">
        <f t="shared" si="3"/>
        <v>100</v>
      </c>
      <c r="G19" s="39">
        <v>13280</v>
      </c>
      <c r="H19" s="41">
        <v>0</v>
      </c>
      <c r="I19" s="41">
        <v>0</v>
      </c>
      <c r="J19" s="41">
        <v>50</v>
      </c>
      <c r="K19" s="41">
        <v>0</v>
      </c>
      <c r="L19" s="41">
        <v>50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2">
        <f t="shared" si="4"/>
        <v>100</v>
      </c>
    </row>
    <row r="20" spans="1:20" x14ac:dyDescent="0.25">
      <c r="A20" s="37"/>
      <c r="B20" s="38" t="s">
        <v>35</v>
      </c>
      <c r="C20" s="39">
        <v>101</v>
      </c>
      <c r="D20" s="39">
        <v>101</v>
      </c>
      <c r="E20" s="39">
        <v>46</v>
      </c>
      <c r="F20" s="40">
        <f t="shared" si="3"/>
        <v>147</v>
      </c>
      <c r="G20" s="39">
        <v>25800</v>
      </c>
      <c r="H20" s="41">
        <v>0</v>
      </c>
      <c r="I20" s="41">
        <v>0</v>
      </c>
      <c r="J20" s="41">
        <v>84</v>
      </c>
      <c r="K20" s="41">
        <v>33</v>
      </c>
      <c r="L20" s="41">
        <v>1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2">
        <f t="shared" si="4"/>
        <v>118</v>
      </c>
    </row>
    <row r="21" spans="1:20" x14ac:dyDescent="0.25">
      <c r="A21" s="37"/>
      <c r="B21" s="38" t="s">
        <v>36</v>
      </c>
      <c r="C21" s="39">
        <v>43</v>
      </c>
      <c r="D21" s="39">
        <v>43</v>
      </c>
      <c r="E21" s="39">
        <v>43</v>
      </c>
      <c r="F21" s="40">
        <f t="shared" si="3"/>
        <v>86</v>
      </c>
      <c r="G21" s="39">
        <v>8640</v>
      </c>
      <c r="H21" s="41">
        <v>0</v>
      </c>
      <c r="I21" s="41">
        <v>38</v>
      </c>
      <c r="J21" s="41">
        <v>36</v>
      </c>
      <c r="K21" s="41">
        <v>7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2">
        <f t="shared" si="4"/>
        <v>81</v>
      </c>
    </row>
    <row r="22" spans="1:20" ht="15.75" thickBot="1" x14ac:dyDescent="0.3">
      <c r="A22" s="50"/>
      <c r="B22" s="51" t="s">
        <v>37</v>
      </c>
      <c r="C22" s="52">
        <v>7</v>
      </c>
      <c r="D22" s="52">
        <v>7</v>
      </c>
      <c r="E22" s="52">
        <v>7</v>
      </c>
      <c r="F22" s="53">
        <f t="shared" si="3"/>
        <v>14</v>
      </c>
      <c r="G22" s="52">
        <v>2820</v>
      </c>
      <c r="H22" s="54">
        <v>0</v>
      </c>
      <c r="I22" s="54">
        <v>0</v>
      </c>
      <c r="J22" s="54">
        <v>2</v>
      </c>
      <c r="K22" s="54">
        <v>6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5">
        <f t="shared" si="4"/>
        <v>8</v>
      </c>
    </row>
    <row r="23" spans="1:20" ht="15.75" thickTop="1" x14ac:dyDescent="0.25">
      <c r="F23" s="5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ht="15.75" thickBot="1" x14ac:dyDescent="0.3">
      <c r="F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1:20" x14ac:dyDescent="0.25">
      <c r="A25" s="11" t="s">
        <v>3</v>
      </c>
      <c r="B25" s="12" t="s">
        <v>4</v>
      </c>
      <c r="C25" s="13" t="s">
        <v>5</v>
      </c>
      <c r="D25" s="13" t="s">
        <v>6</v>
      </c>
      <c r="E25" s="13" t="s">
        <v>7</v>
      </c>
      <c r="F25" s="14" t="s">
        <v>8</v>
      </c>
      <c r="G25" s="15" t="s">
        <v>9</v>
      </c>
      <c r="H25" s="16" t="s">
        <v>10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</row>
    <row r="26" spans="1:20" ht="51.75" thickBot="1" x14ac:dyDescent="0.3">
      <c r="A26" s="19"/>
      <c r="B26" s="20"/>
      <c r="C26" s="21"/>
      <c r="D26" s="21"/>
      <c r="E26" s="21"/>
      <c r="F26" s="22"/>
      <c r="G26" s="23"/>
      <c r="H26" s="24" t="s">
        <v>11</v>
      </c>
      <c r="I26" s="24" t="s">
        <v>12</v>
      </c>
      <c r="J26" s="24" t="s">
        <v>13</v>
      </c>
      <c r="K26" s="24" t="s">
        <v>14</v>
      </c>
      <c r="L26" s="24" t="s">
        <v>15</v>
      </c>
      <c r="M26" s="24" t="s">
        <v>16</v>
      </c>
      <c r="N26" s="24" t="s">
        <v>17</v>
      </c>
      <c r="O26" s="24" t="s">
        <v>18</v>
      </c>
      <c r="P26" s="24" t="s">
        <v>19</v>
      </c>
      <c r="Q26" s="24" t="s">
        <v>20</v>
      </c>
      <c r="R26" s="24" t="s">
        <v>21</v>
      </c>
      <c r="S26" s="24" t="s">
        <v>22</v>
      </c>
      <c r="T26" s="25" t="s">
        <v>23</v>
      </c>
    </row>
    <row r="27" spans="1:20" ht="15.75" thickBot="1" x14ac:dyDescent="0.3">
      <c r="A27" s="26">
        <v>-1</v>
      </c>
      <c r="B27" s="27">
        <f>A27-1</f>
        <v>-2</v>
      </c>
      <c r="C27" s="27">
        <f t="shared" ref="C27:T27" si="5">B27-1</f>
        <v>-3</v>
      </c>
      <c r="D27" s="27">
        <f t="shared" si="5"/>
        <v>-4</v>
      </c>
      <c r="E27" s="27">
        <f t="shared" si="5"/>
        <v>-5</v>
      </c>
      <c r="F27" s="28">
        <f t="shared" si="5"/>
        <v>-6</v>
      </c>
      <c r="G27" s="27">
        <f t="shared" si="5"/>
        <v>-7</v>
      </c>
      <c r="H27" s="29">
        <f t="shared" si="5"/>
        <v>-8</v>
      </c>
      <c r="I27" s="29">
        <f t="shared" si="5"/>
        <v>-9</v>
      </c>
      <c r="J27" s="29">
        <f t="shared" si="5"/>
        <v>-10</v>
      </c>
      <c r="K27" s="29">
        <f t="shared" si="5"/>
        <v>-11</v>
      </c>
      <c r="L27" s="29">
        <f t="shared" si="5"/>
        <v>-12</v>
      </c>
      <c r="M27" s="29">
        <f t="shared" si="5"/>
        <v>-13</v>
      </c>
      <c r="N27" s="29">
        <f t="shared" si="5"/>
        <v>-14</v>
      </c>
      <c r="O27" s="29">
        <f t="shared" si="5"/>
        <v>-15</v>
      </c>
      <c r="P27" s="29">
        <f t="shared" si="5"/>
        <v>-16</v>
      </c>
      <c r="Q27" s="29">
        <f t="shared" si="5"/>
        <v>-17</v>
      </c>
      <c r="R27" s="29">
        <f t="shared" si="5"/>
        <v>-18</v>
      </c>
      <c r="S27" s="29">
        <f t="shared" si="5"/>
        <v>-19</v>
      </c>
      <c r="T27" s="30">
        <f t="shared" si="5"/>
        <v>-20</v>
      </c>
    </row>
    <row r="28" spans="1:20" x14ac:dyDescent="0.25">
      <c r="A28" s="58" t="s">
        <v>38</v>
      </c>
      <c r="B28" s="59" t="s">
        <v>39</v>
      </c>
      <c r="C28" s="33">
        <f>SUM(C29:C35)</f>
        <v>1676</v>
      </c>
      <c r="D28" s="33">
        <f t="shared" ref="D28:T28" si="6">SUM(D29:D35)</f>
        <v>1585</v>
      </c>
      <c r="E28" s="33">
        <f t="shared" si="6"/>
        <v>5974</v>
      </c>
      <c r="F28" s="34">
        <f t="shared" si="6"/>
        <v>7559</v>
      </c>
      <c r="G28" s="33">
        <f t="shared" si="6"/>
        <v>1172171</v>
      </c>
      <c r="H28" s="35">
        <f t="shared" si="6"/>
        <v>273</v>
      </c>
      <c r="I28" s="35">
        <f t="shared" si="6"/>
        <v>398</v>
      </c>
      <c r="J28" s="35">
        <f t="shared" si="6"/>
        <v>537</v>
      </c>
      <c r="K28" s="35">
        <f t="shared" si="6"/>
        <v>275</v>
      </c>
      <c r="L28" s="35">
        <f t="shared" si="6"/>
        <v>300</v>
      </c>
      <c r="M28" s="35">
        <f t="shared" si="6"/>
        <v>160</v>
      </c>
      <c r="N28" s="35">
        <f t="shared" si="6"/>
        <v>0</v>
      </c>
      <c r="O28" s="35">
        <f t="shared" si="6"/>
        <v>2</v>
      </c>
      <c r="P28" s="35">
        <f t="shared" si="6"/>
        <v>26</v>
      </c>
      <c r="Q28" s="35">
        <f t="shared" si="6"/>
        <v>19</v>
      </c>
      <c r="R28" s="35">
        <f t="shared" si="6"/>
        <v>110</v>
      </c>
      <c r="S28" s="35">
        <f t="shared" si="6"/>
        <v>0</v>
      </c>
      <c r="T28" s="36">
        <f t="shared" si="6"/>
        <v>2100</v>
      </c>
    </row>
    <row r="29" spans="1:20" x14ac:dyDescent="0.25">
      <c r="A29" s="60"/>
      <c r="B29" s="61" t="s">
        <v>40</v>
      </c>
      <c r="C29" s="39">
        <v>512</v>
      </c>
      <c r="D29" s="39">
        <v>506</v>
      </c>
      <c r="E29" s="39">
        <v>1342</v>
      </c>
      <c r="F29" s="40">
        <f>D29+E29</f>
        <v>1848</v>
      </c>
      <c r="G29" s="39">
        <v>250815</v>
      </c>
      <c r="H29" s="41">
        <v>33</v>
      </c>
      <c r="I29" s="41">
        <v>0</v>
      </c>
      <c r="J29" s="41">
        <v>230</v>
      </c>
      <c r="K29" s="41">
        <v>38</v>
      </c>
      <c r="L29" s="41">
        <v>205</v>
      </c>
      <c r="M29" s="41">
        <v>4</v>
      </c>
      <c r="N29" s="41">
        <v>0</v>
      </c>
      <c r="O29" s="41">
        <v>2</v>
      </c>
      <c r="P29" s="41">
        <v>0</v>
      </c>
      <c r="Q29" s="41">
        <v>0</v>
      </c>
      <c r="R29" s="41">
        <v>1</v>
      </c>
      <c r="S29" s="41">
        <v>0</v>
      </c>
      <c r="T29" s="42">
        <f>SUM(H29:S29)</f>
        <v>513</v>
      </c>
    </row>
    <row r="30" spans="1:20" x14ac:dyDescent="0.25">
      <c r="A30" s="60"/>
      <c r="B30" s="61" t="s">
        <v>41</v>
      </c>
      <c r="C30" s="39">
        <v>187</v>
      </c>
      <c r="D30" s="39">
        <v>187</v>
      </c>
      <c r="E30" s="39">
        <v>0</v>
      </c>
      <c r="F30" s="40">
        <f t="shared" ref="F30:F35" si="7">D30+E30</f>
        <v>187</v>
      </c>
      <c r="G30" s="39">
        <v>26126</v>
      </c>
      <c r="H30" s="41">
        <v>0</v>
      </c>
      <c r="I30" s="41">
        <v>48</v>
      </c>
      <c r="J30" s="41">
        <v>139</v>
      </c>
      <c r="K30" s="41">
        <v>0</v>
      </c>
      <c r="L30" s="41">
        <v>4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2">
        <f t="shared" ref="T30:T35" si="8">SUM(H30:S30)</f>
        <v>191</v>
      </c>
    </row>
    <row r="31" spans="1:20" x14ac:dyDescent="0.25">
      <c r="A31" s="60"/>
      <c r="B31" s="61" t="s">
        <v>42</v>
      </c>
      <c r="C31" s="62">
        <v>31</v>
      </c>
      <c r="D31" s="62">
        <v>31</v>
      </c>
      <c r="E31" s="62">
        <v>0</v>
      </c>
      <c r="F31" s="40">
        <f t="shared" si="7"/>
        <v>31</v>
      </c>
      <c r="G31" s="62">
        <v>4610</v>
      </c>
      <c r="H31" s="63">
        <v>0</v>
      </c>
      <c r="I31" s="63">
        <v>31</v>
      </c>
      <c r="J31" s="63">
        <v>0</v>
      </c>
      <c r="K31" s="63">
        <v>0</v>
      </c>
      <c r="L31" s="63">
        <v>31</v>
      </c>
      <c r="M31" s="63">
        <v>0</v>
      </c>
      <c r="N31" s="63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2">
        <f t="shared" si="8"/>
        <v>62</v>
      </c>
    </row>
    <row r="32" spans="1:20" x14ac:dyDescent="0.25">
      <c r="A32" s="60"/>
      <c r="B32" s="61" t="s">
        <v>43</v>
      </c>
      <c r="C32" s="39">
        <v>155</v>
      </c>
      <c r="D32" s="39">
        <v>146</v>
      </c>
      <c r="E32" s="39">
        <v>1950</v>
      </c>
      <c r="F32" s="40">
        <f t="shared" si="7"/>
        <v>2096</v>
      </c>
      <c r="G32" s="39">
        <v>266700</v>
      </c>
      <c r="H32" s="41">
        <v>52</v>
      </c>
      <c r="I32" s="41">
        <v>84</v>
      </c>
      <c r="J32" s="41">
        <v>31</v>
      </c>
      <c r="K32" s="41">
        <v>0</v>
      </c>
      <c r="L32" s="41">
        <v>3</v>
      </c>
      <c r="M32" s="41">
        <v>0</v>
      </c>
      <c r="N32" s="41">
        <v>0</v>
      </c>
      <c r="O32" s="41">
        <v>0</v>
      </c>
      <c r="P32" s="41">
        <v>26</v>
      </c>
      <c r="Q32" s="41">
        <v>8</v>
      </c>
      <c r="R32" s="41">
        <v>0</v>
      </c>
      <c r="S32" s="41">
        <v>0</v>
      </c>
      <c r="T32" s="42">
        <f t="shared" si="8"/>
        <v>204</v>
      </c>
    </row>
    <row r="33" spans="1:20" x14ac:dyDescent="0.25">
      <c r="A33" s="60"/>
      <c r="B33" s="61" t="s">
        <v>44</v>
      </c>
      <c r="C33" s="39">
        <v>178</v>
      </c>
      <c r="D33" s="39">
        <v>160</v>
      </c>
      <c r="E33" s="39">
        <v>925</v>
      </c>
      <c r="F33" s="40">
        <f t="shared" si="7"/>
        <v>1085</v>
      </c>
      <c r="G33" s="39">
        <v>142840</v>
      </c>
      <c r="H33" s="41">
        <v>22</v>
      </c>
      <c r="I33" s="41">
        <v>0</v>
      </c>
      <c r="J33" s="41">
        <v>0</v>
      </c>
      <c r="K33" s="41">
        <v>32</v>
      </c>
      <c r="L33" s="41">
        <v>53</v>
      </c>
      <c r="M33" s="41">
        <v>7</v>
      </c>
      <c r="N33" s="41">
        <v>0</v>
      </c>
      <c r="O33" s="41">
        <v>0</v>
      </c>
      <c r="P33" s="41">
        <v>0</v>
      </c>
      <c r="Q33" s="41">
        <v>0</v>
      </c>
      <c r="R33" s="41">
        <v>67</v>
      </c>
      <c r="S33" s="41">
        <v>0</v>
      </c>
      <c r="T33" s="42">
        <f t="shared" si="8"/>
        <v>181</v>
      </c>
    </row>
    <row r="34" spans="1:20" x14ac:dyDescent="0.25">
      <c r="A34" s="60"/>
      <c r="B34" s="61" t="s">
        <v>45</v>
      </c>
      <c r="C34" s="39">
        <v>589</v>
      </c>
      <c r="D34" s="39">
        <v>532</v>
      </c>
      <c r="E34" s="39">
        <v>1620</v>
      </c>
      <c r="F34" s="40">
        <f t="shared" si="7"/>
        <v>2152</v>
      </c>
      <c r="G34" s="39">
        <v>457080</v>
      </c>
      <c r="H34" s="41">
        <v>166</v>
      </c>
      <c r="I34" s="41">
        <v>235</v>
      </c>
      <c r="J34" s="41">
        <v>137</v>
      </c>
      <c r="K34" s="41">
        <v>192</v>
      </c>
      <c r="L34" s="41">
        <v>4</v>
      </c>
      <c r="M34" s="41">
        <v>148</v>
      </c>
      <c r="N34" s="41">
        <v>0</v>
      </c>
      <c r="O34" s="41">
        <v>0</v>
      </c>
      <c r="P34" s="41">
        <v>0</v>
      </c>
      <c r="Q34" s="41">
        <v>0</v>
      </c>
      <c r="R34" s="41">
        <v>42</v>
      </c>
      <c r="S34" s="41">
        <v>0</v>
      </c>
      <c r="T34" s="42">
        <f t="shared" si="8"/>
        <v>924</v>
      </c>
    </row>
    <row r="35" spans="1:20" x14ac:dyDescent="0.25">
      <c r="A35" s="60"/>
      <c r="B35" s="61" t="s">
        <v>46</v>
      </c>
      <c r="C35" s="39">
        <v>24</v>
      </c>
      <c r="D35" s="39">
        <v>23</v>
      </c>
      <c r="E35" s="39">
        <v>137</v>
      </c>
      <c r="F35" s="40">
        <f t="shared" si="7"/>
        <v>160</v>
      </c>
      <c r="G35" s="39">
        <v>24000</v>
      </c>
      <c r="H35" s="41">
        <v>0</v>
      </c>
      <c r="I35" s="41">
        <v>0</v>
      </c>
      <c r="J35" s="41">
        <v>0</v>
      </c>
      <c r="K35" s="41">
        <v>13</v>
      </c>
      <c r="L35" s="41">
        <v>0</v>
      </c>
      <c r="M35" s="41">
        <v>1</v>
      </c>
      <c r="N35" s="41">
        <v>0</v>
      </c>
      <c r="O35" s="41">
        <v>0</v>
      </c>
      <c r="P35" s="41">
        <v>0</v>
      </c>
      <c r="Q35" s="41">
        <v>11</v>
      </c>
      <c r="R35" s="41">
        <v>0</v>
      </c>
      <c r="S35" s="41">
        <v>0</v>
      </c>
      <c r="T35" s="42">
        <f t="shared" si="8"/>
        <v>25</v>
      </c>
    </row>
    <row r="36" spans="1:20" x14ac:dyDescent="0.25">
      <c r="A36" s="60"/>
      <c r="B36" s="61"/>
      <c r="C36" s="39"/>
      <c r="D36" s="39"/>
      <c r="E36" s="39"/>
      <c r="F36" s="40"/>
      <c r="G36" s="3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</row>
    <row r="37" spans="1:20" x14ac:dyDescent="0.25">
      <c r="A37" s="64" t="s">
        <v>47</v>
      </c>
      <c r="B37" s="65" t="s">
        <v>48</v>
      </c>
      <c r="C37" s="46">
        <f>SUM(C38:C48)</f>
        <v>1344</v>
      </c>
      <c r="D37" s="46">
        <f t="shared" ref="D37:T37" si="9">SUM(D38:D48)</f>
        <v>1336</v>
      </c>
      <c r="E37" s="46">
        <f t="shared" si="9"/>
        <v>2338</v>
      </c>
      <c r="F37" s="47">
        <f t="shared" si="9"/>
        <v>3674</v>
      </c>
      <c r="G37" s="46">
        <f t="shared" si="9"/>
        <v>729569</v>
      </c>
      <c r="H37" s="48">
        <f t="shared" si="9"/>
        <v>0</v>
      </c>
      <c r="I37" s="48">
        <f t="shared" si="9"/>
        <v>272</v>
      </c>
      <c r="J37" s="48">
        <f t="shared" si="9"/>
        <v>197</v>
      </c>
      <c r="K37" s="48">
        <f t="shared" si="9"/>
        <v>813</v>
      </c>
      <c r="L37" s="48">
        <f t="shared" si="9"/>
        <v>24</v>
      </c>
      <c r="M37" s="48">
        <f t="shared" si="9"/>
        <v>101</v>
      </c>
      <c r="N37" s="48">
        <f t="shared" si="9"/>
        <v>77</v>
      </c>
      <c r="O37" s="48">
        <f t="shared" si="9"/>
        <v>0</v>
      </c>
      <c r="P37" s="48">
        <f t="shared" si="9"/>
        <v>4</v>
      </c>
      <c r="Q37" s="48">
        <f t="shared" si="9"/>
        <v>62</v>
      </c>
      <c r="R37" s="48">
        <f t="shared" si="9"/>
        <v>76</v>
      </c>
      <c r="S37" s="48">
        <f t="shared" si="9"/>
        <v>341</v>
      </c>
      <c r="T37" s="49">
        <f t="shared" si="9"/>
        <v>1967</v>
      </c>
    </row>
    <row r="38" spans="1:20" x14ac:dyDescent="0.25">
      <c r="A38" s="60"/>
      <c r="B38" s="61" t="s">
        <v>49</v>
      </c>
      <c r="C38" s="39">
        <v>244</v>
      </c>
      <c r="D38" s="39">
        <v>244</v>
      </c>
      <c r="E38" s="39">
        <v>468</v>
      </c>
      <c r="F38" s="40">
        <v>712</v>
      </c>
      <c r="G38" s="39">
        <v>56430</v>
      </c>
      <c r="H38" s="41">
        <v>0</v>
      </c>
      <c r="I38" s="41">
        <v>7</v>
      </c>
      <c r="J38" s="41">
        <v>15</v>
      </c>
      <c r="K38" s="41">
        <v>217</v>
      </c>
      <c r="L38" s="41">
        <v>19</v>
      </c>
      <c r="M38" s="41">
        <v>3</v>
      </c>
      <c r="N38" s="41">
        <v>2</v>
      </c>
      <c r="O38" s="41">
        <v>0</v>
      </c>
      <c r="P38" s="41">
        <v>0</v>
      </c>
      <c r="Q38" s="41">
        <v>0</v>
      </c>
      <c r="R38" s="41">
        <v>0</v>
      </c>
      <c r="S38" s="41">
        <v>5</v>
      </c>
      <c r="T38" s="42">
        <f>SUM(H38:S38)</f>
        <v>268</v>
      </c>
    </row>
    <row r="39" spans="1:20" x14ac:dyDescent="0.25">
      <c r="A39" s="60"/>
      <c r="B39" s="61" t="s">
        <v>50</v>
      </c>
      <c r="C39" s="39">
        <v>85</v>
      </c>
      <c r="D39" s="39">
        <v>85</v>
      </c>
      <c r="E39" s="39">
        <v>170</v>
      </c>
      <c r="F39" s="40">
        <v>255</v>
      </c>
      <c r="G39" s="39">
        <v>18400</v>
      </c>
      <c r="H39" s="41">
        <v>0</v>
      </c>
      <c r="I39" s="41">
        <v>0</v>
      </c>
      <c r="J39" s="41">
        <v>0</v>
      </c>
      <c r="K39" s="41">
        <v>85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2">
        <f t="shared" ref="T39:T48" si="10">SUM(H39:S39)</f>
        <v>85</v>
      </c>
    </row>
    <row r="40" spans="1:20" x14ac:dyDescent="0.25">
      <c r="A40" s="60"/>
      <c r="B40" s="61" t="s">
        <v>51</v>
      </c>
      <c r="C40" s="39">
        <v>37</v>
      </c>
      <c r="D40" s="39">
        <v>37</v>
      </c>
      <c r="E40" s="39">
        <v>74</v>
      </c>
      <c r="F40" s="40">
        <v>111</v>
      </c>
      <c r="G40" s="39">
        <v>52500</v>
      </c>
      <c r="H40" s="41">
        <v>0</v>
      </c>
      <c r="I40" s="41">
        <v>0</v>
      </c>
      <c r="J40" s="41">
        <v>0</v>
      </c>
      <c r="K40" s="41">
        <v>37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2">
        <f t="shared" si="10"/>
        <v>37</v>
      </c>
    </row>
    <row r="41" spans="1:20" x14ac:dyDescent="0.25">
      <c r="A41" s="60"/>
      <c r="B41" s="61" t="s">
        <v>52</v>
      </c>
      <c r="C41" s="39">
        <v>55</v>
      </c>
      <c r="D41" s="39">
        <v>54</v>
      </c>
      <c r="E41" s="39">
        <v>55</v>
      </c>
      <c r="F41" s="40">
        <v>109</v>
      </c>
      <c r="G41" s="39">
        <v>8750</v>
      </c>
      <c r="H41" s="41">
        <v>0</v>
      </c>
      <c r="I41" s="41">
        <v>0</v>
      </c>
      <c r="J41" s="41">
        <v>0</v>
      </c>
      <c r="K41" s="41">
        <v>30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55</v>
      </c>
      <c r="S41" s="41">
        <v>0</v>
      </c>
      <c r="T41" s="42">
        <f t="shared" si="10"/>
        <v>85</v>
      </c>
    </row>
    <row r="42" spans="1:20" x14ac:dyDescent="0.25">
      <c r="A42" s="60"/>
      <c r="B42" s="61" t="s">
        <v>53</v>
      </c>
      <c r="C42" s="39">
        <v>180</v>
      </c>
      <c r="D42" s="39">
        <v>180</v>
      </c>
      <c r="E42" s="39">
        <v>227</v>
      </c>
      <c r="F42" s="40">
        <f>E42+D42</f>
        <v>407</v>
      </c>
      <c r="G42" s="39">
        <v>108405</v>
      </c>
      <c r="H42" s="41">
        <v>0</v>
      </c>
      <c r="I42" s="41">
        <v>0</v>
      </c>
      <c r="J42" s="41">
        <v>75</v>
      </c>
      <c r="K42" s="41">
        <v>85</v>
      </c>
      <c r="L42" s="41">
        <v>0</v>
      </c>
      <c r="M42" s="41">
        <v>75</v>
      </c>
      <c r="N42" s="41">
        <v>75</v>
      </c>
      <c r="O42" s="41">
        <v>0</v>
      </c>
      <c r="P42" s="41">
        <v>0</v>
      </c>
      <c r="Q42" s="41">
        <v>0</v>
      </c>
      <c r="R42" s="41">
        <v>21</v>
      </c>
      <c r="S42" s="41">
        <v>118</v>
      </c>
      <c r="T42" s="42">
        <f t="shared" si="10"/>
        <v>449</v>
      </c>
    </row>
    <row r="43" spans="1:20" x14ac:dyDescent="0.25">
      <c r="A43" s="60"/>
      <c r="B43" s="61" t="s">
        <v>54</v>
      </c>
      <c r="C43" s="39">
        <v>143</v>
      </c>
      <c r="D43" s="39">
        <v>143</v>
      </c>
      <c r="E43" s="39">
        <v>248</v>
      </c>
      <c r="F43" s="40">
        <v>391</v>
      </c>
      <c r="G43" s="39">
        <v>44900</v>
      </c>
      <c r="H43" s="41">
        <v>0</v>
      </c>
      <c r="I43" s="41">
        <v>48</v>
      </c>
      <c r="J43" s="41">
        <v>2</v>
      </c>
      <c r="K43" s="41">
        <v>84</v>
      </c>
      <c r="L43" s="41">
        <v>2</v>
      </c>
      <c r="M43" s="41">
        <v>0</v>
      </c>
      <c r="N43" s="41">
        <v>0</v>
      </c>
      <c r="O43" s="41">
        <v>0</v>
      </c>
      <c r="P43" s="41">
        <v>4</v>
      </c>
      <c r="Q43" s="41">
        <v>39</v>
      </c>
      <c r="R43" s="41">
        <v>0</v>
      </c>
      <c r="S43" s="41">
        <v>75</v>
      </c>
      <c r="T43" s="42">
        <f t="shared" si="10"/>
        <v>254</v>
      </c>
    </row>
    <row r="44" spans="1:20" x14ac:dyDescent="0.25">
      <c r="A44" s="60"/>
      <c r="B44" s="61" t="s">
        <v>55</v>
      </c>
      <c r="C44" s="39">
        <v>144</v>
      </c>
      <c r="D44" s="39">
        <v>144</v>
      </c>
      <c r="E44" s="39">
        <v>144</v>
      </c>
      <c r="F44" s="40">
        <v>288</v>
      </c>
      <c r="G44" s="39">
        <v>99175</v>
      </c>
      <c r="H44" s="41">
        <v>0</v>
      </c>
      <c r="I44" s="41">
        <v>0</v>
      </c>
      <c r="J44" s="41">
        <v>2</v>
      </c>
      <c r="K44" s="41">
        <v>141</v>
      </c>
      <c r="L44" s="41">
        <v>3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143</v>
      </c>
      <c r="T44" s="42">
        <f t="shared" si="10"/>
        <v>289</v>
      </c>
    </row>
    <row r="45" spans="1:20" x14ac:dyDescent="0.25">
      <c r="A45" s="60"/>
      <c r="B45" s="61" t="s">
        <v>56</v>
      </c>
      <c r="C45" s="39">
        <v>178</v>
      </c>
      <c r="D45" s="39">
        <v>178</v>
      </c>
      <c r="E45" s="39">
        <v>124</v>
      </c>
      <c r="F45" s="40">
        <v>302</v>
      </c>
      <c r="G45" s="39">
        <v>54600</v>
      </c>
      <c r="H45" s="41">
        <v>0</v>
      </c>
      <c r="I45" s="41">
        <v>0</v>
      </c>
      <c r="J45" s="41">
        <v>78</v>
      </c>
      <c r="K45" s="41">
        <v>78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2">
        <f t="shared" si="10"/>
        <v>156</v>
      </c>
    </row>
    <row r="46" spans="1:20" x14ac:dyDescent="0.25">
      <c r="A46" s="60"/>
      <c r="B46" s="61" t="s">
        <v>57</v>
      </c>
      <c r="C46" s="39">
        <v>10</v>
      </c>
      <c r="D46" s="39">
        <v>10</v>
      </c>
      <c r="E46" s="39">
        <v>21</v>
      </c>
      <c r="F46" s="40">
        <v>31</v>
      </c>
      <c r="G46" s="39">
        <v>8000</v>
      </c>
      <c r="H46" s="41">
        <v>0</v>
      </c>
      <c r="I46" s="41">
        <v>0</v>
      </c>
      <c r="J46" s="41">
        <v>0</v>
      </c>
      <c r="K46" s="41">
        <v>10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2">
        <f t="shared" si="10"/>
        <v>10</v>
      </c>
    </row>
    <row r="47" spans="1:20" x14ac:dyDescent="0.25">
      <c r="A47" s="60"/>
      <c r="B47" s="61" t="s">
        <v>58</v>
      </c>
      <c r="C47" s="39">
        <v>28</v>
      </c>
      <c r="D47" s="39">
        <v>28</v>
      </c>
      <c r="E47" s="39">
        <v>85</v>
      </c>
      <c r="F47" s="40">
        <v>113</v>
      </c>
      <c r="G47" s="39">
        <v>33400</v>
      </c>
      <c r="H47" s="41">
        <v>0</v>
      </c>
      <c r="I47" s="41">
        <v>0</v>
      </c>
      <c r="J47" s="41">
        <v>25</v>
      </c>
      <c r="K47" s="41">
        <v>46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2">
        <f t="shared" si="10"/>
        <v>71</v>
      </c>
    </row>
    <row r="48" spans="1:20" ht="15.75" thickBot="1" x14ac:dyDescent="0.3">
      <c r="A48" s="66"/>
      <c r="B48" s="67" t="s">
        <v>59</v>
      </c>
      <c r="C48" s="68">
        <v>240</v>
      </c>
      <c r="D48" s="68">
        <v>233</v>
      </c>
      <c r="E48" s="68">
        <v>722</v>
      </c>
      <c r="F48" s="40">
        <v>955</v>
      </c>
      <c r="G48" s="68">
        <v>245009</v>
      </c>
      <c r="H48" s="69">
        <v>0</v>
      </c>
      <c r="I48" s="69">
        <v>217</v>
      </c>
      <c r="J48" s="69">
        <v>0</v>
      </c>
      <c r="K48" s="69">
        <v>0</v>
      </c>
      <c r="L48" s="69">
        <v>0</v>
      </c>
      <c r="M48" s="69">
        <v>23</v>
      </c>
      <c r="N48" s="69">
        <v>0</v>
      </c>
      <c r="O48" s="69">
        <v>0</v>
      </c>
      <c r="P48" s="69">
        <v>0</v>
      </c>
      <c r="Q48" s="69">
        <v>23</v>
      </c>
      <c r="R48" s="69">
        <v>0</v>
      </c>
      <c r="S48" s="69">
        <v>0</v>
      </c>
      <c r="T48" s="70">
        <f t="shared" si="10"/>
        <v>263</v>
      </c>
    </row>
    <row r="49" spans="1:20" ht="16.5" thickTop="1" thickBot="1" x14ac:dyDescent="0.3">
      <c r="A49" s="71" t="s">
        <v>60</v>
      </c>
      <c r="B49" s="72"/>
      <c r="C49" s="73">
        <f>C10+C13+C28+C37</f>
        <v>3591</v>
      </c>
      <c r="D49" s="73">
        <f t="shared" ref="D49:T49" si="11">D10+D13+D28+D37</f>
        <v>3486</v>
      </c>
      <c r="E49" s="73">
        <f t="shared" si="11"/>
        <v>8882</v>
      </c>
      <c r="F49" s="74">
        <f t="shared" si="11"/>
        <v>12368</v>
      </c>
      <c r="G49" s="73">
        <f t="shared" si="11"/>
        <v>2054030</v>
      </c>
      <c r="H49" s="75">
        <f t="shared" si="11"/>
        <v>273</v>
      </c>
      <c r="I49" s="75">
        <f t="shared" si="11"/>
        <v>869</v>
      </c>
      <c r="J49" s="75">
        <f t="shared" si="11"/>
        <v>1095</v>
      </c>
      <c r="K49" s="75">
        <f t="shared" si="11"/>
        <v>1209</v>
      </c>
      <c r="L49" s="75">
        <f t="shared" si="11"/>
        <v>427</v>
      </c>
      <c r="M49" s="75">
        <f t="shared" si="11"/>
        <v>262</v>
      </c>
      <c r="N49" s="75">
        <f t="shared" si="11"/>
        <v>77</v>
      </c>
      <c r="O49" s="75">
        <f t="shared" si="11"/>
        <v>7</v>
      </c>
      <c r="P49" s="75">
        <f t="shared" si="11"/>
        <v>32</v>
      </c>
      <c r="Q49" s="75">
        <f t="shared" si="11"/>
        <v>81</v>
      </c>
      <c r="R49" s="75">
        <f t="shared" si="11"/>
        <v>193</v>
      </c>
      <c r="S49" s="75">
        <f t="shared" si="11"/>
        <v>341</v>
      </c>
      <c r="T49" s="76">
        <f t="shared" si="11"/>
        <v>4866</v>
      </c>
    </row>
    <row r="50" spans="1:20" ht="15.75" thickTop="1" x14ac:dyDescent="0.25">
      <c r="F50" s="1"/>
    </row>
    <row r="51" spans="1:20" x14ac:dyDescent="0.25">
      <c r="F51" s="1"/>
    </row>
    <row r="52" spans="1:20" x14ac:dyDescent="0.25">
      <c r="F52" s="1"/>
    </row>
    <row r="53" spans="1:20" x14ac:dyDescent="0.25">
      <c r="F53" s="1"/>
    </row>
    <row r="54" spans="1:20" x14ac:dyDescent="0.25">
      <c r="F54" s="1"/>
    </row>
    <row r="55" spans="1:20" x14ac:dyDescent="0.25">
      <c r="F55" s="1"/>
    </row>
    <row r="56" spans="1:20" x14ac:dyDescent="0.25">
      <c r="F56" s="1"/>
    </row>
    <row r="57" spans="1:20" x14ac:dyDescent="0.25">
      <c r="F57" s="1"/>
    </row>
    <row r="58" spans="1:20" x14ac:dyDescent="0.25">
      <c r="F58" s="1"/>
    </row>
    <row r="59" spans="1:20" x14ac:dyDescent="0.25">
      <c r="F59" s="1"/>
    </row>
    <row r="60" spans="1:20" x14ac:dyDescent="0.25">
      <c r="F60" s="1"/>
    </row>
    <row r="61" spans="1:20" x14ac:dyDescent="0.25">
      <c r="F61" s="1"/>
    </row>
    <row r="62" spans="1:20" x14ac:dyDescent="0.25">
      <c r="F62" s="1"/>
    </row>
    <row r="63" spans="1:20" x14ac:dyDescent="0.25">
      <c r="F63" s="1"/>
    </row>
    <row r="64" spans="1:20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</sheetData>
  <mergeCells count="22">
    <mergeCell ref="H25:T25"/>
    <mergeCell ref="A49:B49"/>
    <mergeCell ref="F7:F8"/>
    <mergeCell ref="G7:G8"/>
    <mergeCell ref="H7:T7"/>
    <mergeCell ref="A25:A26"/>
    <mergeCell ref="B25:B26"/>
    <mergeCell ref="C25:C26"/>
    <mergeCell ref="D25:D26"/>
    <mergeCell ref="E25:E26"/>
    <mergeCell ref="F25:F26"/>
    <mergeCell ref="G25:G26"/>
    <mergeCell ref="P2:T2"/>
    <mergeCell ref="A3:F3"/>
    <mergeCell ref="A4:F4"/>
    <mergeCell ref="A5:T5"/>
    <mergeCell ref="A6:T6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autoPict="0" r:id="rId4">
            <anchor moveWithCells="1" sizeWithCells="1">
              <from>
                <xdr:col>0</xdr:col>
                <xdr:colOff>57150</xdr:colOff>
                <xdr:row>0</xdr:row>
                <xdr:rowOff>133350</xdr:rowOff>
              </from>
              <to>
                <xdr:col>1</xdr:col>
                <xdr:colOff>571500</xdr:colOff>
                <xdr:row>3</xdr:row>
                <xdr:rowOff>161925</xdr:rowOff>
              </to>
            </anchor>
          </objectPr>
        </oleObject>
      </mc:Choice>
      <mc:Fallback>
        <oleObject progId="Word.Picture.8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teddy</cp:lastModifiedBy>
  <dcterms:created xsi:type="dcterms:W3CDTF">2019-09-08T22:33:47Z</dcterms:created>
  <dcterms:modified xsi:type="dcterms:W3CDTF">2019-09-08T22:34:01Z</dcterms:modified>
</cp:coreProperties>
</file>