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MPEG\Documents\2016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L36" i="1"/>
  <c r="K36" i="1"/>
  <c r="L35" i="1"/>
  <c r="K35" i="1"/>
  <c r="L34" i="1"/>
  <c r="K34" i="1"/>
  <c r="J33" i="1"/>
  <c r="I33" i="1"/>
  <c r="H33" i="1"/>
  <c r="L33" i="1" s="1"/>
  <c r="L32" i="1" s="1"/>
  <c r="G33" i="1"/>
  <c r="K33" i="1" s="1"/>
  <c r="K32" i="1" s="1"/>
  <c r="J32" i="1"/>
  <c r="J40" i="1" s="1"/>
  <c r="I32" i="1"/>
  <c r="I40" i="1" s="1"/>
  <c r="H32" i="1"/>
  <c r="H40" i="1" s="1"/>
  <c r="G32" i="1"/>
  <c r="G40" i="1" s="1"/>
  <c r="L30" i="1"/>
  <c r="K30" i="1"/>
  <c r="J29" i="1"/>
  <c r="I29" i="1"/>
  <c r="H29" i="1"/>
  <c r="L29" i="1" s="1"/>
  <c r="G29" i="1"/>
  <c r="K29" i="1" s="1"/>
  <c r="H28" i="1"/>
  <c r="L28" i="1" s="1"/>
  <c r="G28" i="1"/>
  <c r="K28" i="1" s="1"/>
  <c r="L27" i="1"/>
  <c r="K27" i="1"/>
  <c r="J26" i="1"/>
  <c r="I26" i="1"/>
  <c r="H26" i="1"/>
  <c r="L26" i="1" s="1"/>
  <c r="G26" i="1"/>
  <c r="K26" i="1" s="1"/>
  <c r="L24" i="1"/>
  <c r="K24" i="1"/>
  <c r="J23" i="1"/>
  <c r="I23" i="1"/>
  <c r="H23" i="1"/>
  <c r="L23" i="1" s="1"/>
  <c r="G23" i="1"/>
  <c r="K23" i="1" s="1"/>
  <c r="K22" i="1" s="1"/>
  <c r="J22" i="1"/>
  <c r="I22" i="1"/>
  <c r="H22" i="1"/>
  <c r="L22" i="1" s="1"/>
  <c r="G22" i="1"/>
  <c r="E22" i="1"/>
  <c r="E40" i="1" s="1"/>
  <c r="L20" i="1"/>
  <c r="K20" i="1"/>
  <c r="J19" i="1"/>
  <c r="I19" i="1"/>
  <c r="H19" i="1"/>
  <c r="L19" i="1" s="1"/>
  <c r="G19" i="1"/>
  <c r="K19" i="1" s="1"/>
  <c r="J18" i="1"/>
  <c r="I18" i="1"/>
  <c r="H18" i="1"/>
  <c r="L18" i="1" s="1"/>
  <c r="G18" i="1"/>
  <c r="K18" i="1" s="1"/>
  <c r="J17" i="1"/>
  <c r="I17" i="1"/>
  <c r="H17" i="1"/>
  <c r="L17" i="1" s="1"/>
  <c r="G17" i="1"/>
  <c r="K17" i="1" s="1"/>
  <c r="L16" i="1"/>
  <c r="K16" i="1"/>
  <c r="J15" i="1"/>
  <c r="I15" i="1"/>
  <c r="H15" i="1"/>
  <c r="L15" i="1" s="1"/>
  <c r="G15" i="1"/>
  <c r="K15" i="1" s="1"/>
  <c r="L14" i="1"/>
  <c r="K14" i="1"/>
  <c r="L13" i="1"/>
  <c r="K13" i="1"/>
  <c r="J12" i="1"/>
  <c r="I12" i="1"/>
  <c r="H12" i="1"/>
  <c r="L12" i="1" s="1"/>
  <c r="L10" i="1" s="1"/>
  <c r="G12" i="1"/>
  <c r="K12" i="1" s="1"/>
  <c r="K10" i="1" s="1"/>
  <c r="L11" i="1"/>
  <c r="K11" i="1"/>
  <c r="J10" i="1"/>
  <c r="I10" i="1"/>
  <c r="H10" i="1"/>
  <c r="G10" i="1"/>
  <c r="L8" i="1"/>
  <c r="K8" i="1"/>
  <c r="L40" i="1" l="1"/>
  <c r="K40" i="1"/>
</calcChain>
</file>

<file path=xl/sharedStrings.xml><?xml version="1.0" encoding="utf-8"?>
<sst xmlns="http://schemas.openxmlformats.org/spreadsheetml/2006/main" count="82" uniqueCount="63">
  <si>
    <t>No. Urut</t>
  </si>
  <si>
    <t>GOL</t>
  </si>
  <si>
    <t>Nama Bidang Barang</t>
  </si>
  <si>
    <t>Keadaan 31  DESEMBER  2015</t>
  </si>
  <si>
    <t>Mutasi/Perubahan selama</t>
  </si>
  <si>
    <t>Keadaan 31  Desember   2016</t>
  </si>
  <si>
    <t>Kode</t>
  </si>
  <si>
    <t>1 Januari 2016 s/d  31 Desember  2016</t>
  </si>
  <si>
    <t>Bidang</t>
  </si>
  <si>
    <t>Jumlah</t>
  </si>
  <si>
    <t>Bertambah</t>
  </si>
  <si>
    <t>Berkurang</t>
  </si>
  <si>
    <t>Barang</t>
  </si>
  <si>
    <t>Harga</t>
  </si>
  <si>
    <t xml:space="preserve">Jumlah </t>
  </si>
  <si>
    <t>6</t>
  </si>
  <si>
    <t>8</t>
  </si>
  <si>
    <t>10</t>
  </si>
  <si>
    <t>12</t>
  </si>
  <si>
    <t>01</t>
  </si>
  <si>
    <t>TANAH</t>
  </si>
  <si>
    <t>02</t>
  </si>
  <si>
    <t>PERALATAN DAN MESIN</t>
  </si>
  <si>
    <t>a. Alat-alat Besar</t>
  </si>
  <si>
    <t>03</t>
  </si>
  <si>
    <t>b. Alat-alat Angkutan</t>
  </si>
  <si>
    <t>04</t>
  </si>
  <si>
    <t>c. Alat-alat Bengkel dan Alat Ukur</t>
  </si>
  <si>
    <t>05</t>
  </si>
  <si>
    <t>d. Alat-alat Pertanian/Peternakan</t>
  </si>
  <si>
    <t>06</t>
  </si>
  <si>
    <t>e. Alat-alat Kantor dan Rumah Tangga &amp;</t>
  </si>
  <si>
    <t xml:space="preserve">   Alat Komputer</t>
  </si>
  <si>
    <t>07</t>
  </si>
  <si>
    <t>g. Alat-alat Studio dan Komunikasi</t>
  </si>
  <si>
    <t>08</t>
  </si>
  <si>
    <t>h. Alat-alat Kedokteran</t>
  </si>
  <si>
    <t>09</t>
  </si>
  <si>
    <t>i. Alat-alat Laboratorium</t>
  </si>
  <si>
    <t>j. Alat-alat Keamanan</t>
  </si>
  <si>
    <t>GEDUNG DAN BANGUNAN</t>
  </si>
  <si>
    <t>a. Bangunan Gedung</t>
  </si>
  <si>
    <t>b. Bangunan Monumen</t>
  </si>
  <si>
    <t>JALAN, IRIGASI DAN JARINGAN</t>
  </si>
  <si>
    <t>a. Jalan dan Jembatan</t>
  </si>
  <si>
    <t>b. Bangunan Air/Irigasi</t>
  </si>
  <si>
    <t>c. Instalasi</t>
  </si>
  <si>
    <t>d. Jaringan</t>
  </si>
  <si>
    <t>ASET TETAP LAINNYA</t>
  </si>
  <si>
    <t>a. Buku Perpustakaan</t>
  </si>
  <si>
    <t>b. Barang Bercorak Kesenian/Kebudayaan</t>
  </si>
  <si>
    <t>c. Hewan Ternak dan Tumbuhan</t>
  </si>
  <si>
    <t>d. Aset Tak berwujud</t>
  </si>
  <si>
    <t>KONSTRUKSI DALAM PENGERJAAN</t>
  </si>
  <si>
    <t>Mengetahui :</t>
  </si>
  <si>
    <t>Demak,   31 Desember  2016</t>
  </si>
  <si>
    <t>Plt. Kepala Dinas Kesehatan</t>
  </si>
  <si>
    <t>Pengurus Barang</t>
  </si>
  <si>
    <t>Kabupaten Demak</t>
  </si>
  <si>
    <t>dr. DJOKO  SARWONO</t>
  </si>
  <si>
    <t>ERFENDI JOKO PURWANTO, Amd</t>
  </si>
  <si>
    <t>Nip. 19590301 198711 1 001</t>
  </si>
  <si>
    <t>Nip. 19651202 199310 1 001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</si>
</sst>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421]dd\ mmmm\ yyyy;@"/>
    <numFmt numFmtId="165" formatCode="_(* #,##0.00_);_(* \(#,##0.00\);_(* &quot;-&quot;_);_(@_)"/>
    <numFmt numFmtId="166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1" fontId="2" fillId="0" borderId="15" xfId="0" applyNumberFormat="1" applyFont="1" applyFill="1" applyBorder="1" applyAlignment="1">
      <alignment horizontal="center" vertical="center"/>
    </xf>
    <xf numFmtId="43" fontId="2" fillId="0" borderId="15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41" fontId="2" fillId="0" borderId="9" xfId="0" applyNumberFormat="1" applyFont="1" applyFill="1" applyBorder="1" applyAlignment="1">
      <alignment horizontal="center" vertical="center"/>
    </xf>
    <xf numFmtId="43" fontId="2" fillId="0" borderId="9" xfId="0" applyNumberFormat="1" applyFont="1" applyFill="1" applyBorder="1" applyAlignment="1">
      <alignment horizontal="center" vertical="center"/>
    </xf>
    <xf numFmtId="43" fontId="2" fillId="0" borderId="9" xfId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43" fontId="2" fillId="0" borderId="17" xfId="0" applyNumberFormat="1" applyFont="1" applyFill="1" applyBorder="1" applyAlignment="1">
      <alignment horizontal="center" vertical="center"/>
    </xf>
    <xf numFmtId="43" fontId="2" fillId="0" borderId="17" xfId="1" applyFont="1" applyFill="1" applyBorder="1" applyAlignment="1">
      <alignment horizontal="center" vertical="center"/>
    </xf>
    <xf numFmtId="43" fontId="2" fillId="0" borderId="9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41" fontId="4" fillId="0" borderId="19" xfId="0" applyNumberFormat="1" applyFont="1" applyFill="1" applyBorder="1" applyAlignment="1">
      <alignment horizontal="center"/>
    </xf>
    <xf numFmtId="43" fontId="4" fillId="0" borderId="19" xfId="0" quotePrefix="1" applyNumberFormat="1" applyFont="1" applyFill="1" applyBorder="1" applyAlignment="1">
      <alignment horizontal="center"/>
    </xf>
    <xf numFmtId="43" fontId="4" fillId="0" borderId="19" xfId="1" quotePrefix="1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/>
    <xf numFmtId="41" fontId="2" fillId="0" borderId="9" xfId="0" applyNumberFormat="1" applyFont="1" applyFill="1" applyBorder="1"/>
    <xf numFmtId="43" fontId="2" fillId="0" borderId="9" xfId="0" applyNumberFormat="1" applyFont="1" applyFill="1" applyBorder="1"/>
    <xf numFmtId="43" fontId="2" fillId="0" borderId="9" xfId="1" applyFont="1" applyFill="1" applyBorder="1"/>
    <xf numFmtId="0" fontId="2" fillId="0" borderId="19" xfId="0" applyFont="1" applyFill="1" applyBorder="1"/>
    <xf numFmtId="0" fontId="4" fillId="0" borderId="19" xfId="0" quotePrefix="1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0" fillId="0" borderId="19" xfId="0" applyFill="1" applyBorder="1"/>
    <xf numFmtId="165" fontId="0" fillId="0" borderId="19" xfId="0" applyNumberFormat="1" applyFill="1" applyBorder="1"/>
    <xf numFmtId="166" fontId="4" fillId="0" borderId="19" xfId="2" applyNumberFormat="1" applyFont="1" applyFill="1" applyBorder="1" applyAlignment="1"/>
    <xf numFmtId="43" fontId="4" fillId="0" borderId="19" xfId="2" applyNumberFormat="1" applyFont="1" applyFill="1" applyBorder="1" applyAlignment="1"/>
    <xf numFmtId="43" fontId="4" fillId="0" borderId="19" xfId="1" applyFont="1" applyFill="1" applyBorder="1" applyAlignment="1"/>
    <xf numFmtId="0" fontId="2" fillId="0" borderId="19" xfId="0" applyFont="1" applyFill="1" applyBorder="1" applyAlignment="1">
      <alignment horizontal="left"/>
    </xf>
    <xf numFmtId="166" fontId="0" fillId="0" borderId="19" xfId="0" applyNumberFormat="1" applyFill="1" applyBorder="1"/>
    <xf numFmtId="166" fontId="2" fillId="0" borderId="19" xfId="0" applyNumberFormat="1" applyFont="1" applyFill="1" applyBorder="1" applyAlignment="1">
      <alignment horizontal="left" indent="1"/>
    </xf>
    <xf numFmtId="43" fontId="2" fillId="0" borderId="19" xfId="0" applyNumberFormat="1" applyFont="1" applyFill="1" applyBorder="1" applyAlignment="1">
      <alignment horizontal="left" indent="1"/>
    </xf>
    <xf numFmtId="43" fontId="2" fillId="0" borderId="19" xfId="1" applyFont="1" applyFill="1" applyBorder="1"/>
    <xf numFmtId="166" fontId="2" fillId="0" borderId="19" xfId="2" applyNumberFormat="1" applyFont="1" applyFill="1" applyBorder="1"/>
    <xf numFmtId="43" fontId="2" fillId="0" borderId="19" xfId="0" applyNumberFormat="1" applyFont="1" applyFill="1" applyBorder="1"/>
    <xf numFmtId="165" fontId="4" fillId="0" borderId="19" xfId="2" applyNumberFormat="1" applyFont="1" applyFill="1" applyBorder="1" applyAlignment="1"/>
    <xf numFmtId="0" fontId="2" fillId="0" borderId="19" xfId="0" quotePrefix="1" applyFont="1" applyFill="1" applyBorder="1" applyAlignment="1">
      <alignment horizontal="center"/>
    </xf>
    <xf numFmtId="166" fontId="4" fillId="0" borderId="19" xfId="2" applyNumberFormat="1" applyFont="1" applyFill="1" applyBorder="1" applyAlignment="1">
      <alignment horizontal="left" indent="1"/>
    </xf>
    <xf numFmtId="165" fontId="4" fillId="0" borderId="19" xfId="2" applyNumberFormat="1" applyFont="1" applyFill="1" applyBorder="1" applyAlignment="1">
      <alignment horizontal="left" indent="1"/>
    </xf>
    <xf numFmtId="43" fontId="4" fillId="0" borderId="19" xfId="1" applyFont="1" applyFill="1" applyBorder="1" applyAlignment="1">
      <alignment horizontal="left" indent="1"/>
    </xf>
    <xf numFmtId="41" fontId="2" fillId="0" borderId="19" xfId="2" applyFont="1" applyFill="1" applyBorder="1" applyAlignment="1">
      <alignment horizontal="center"/>
    </xf>
    <xf numFmtId="43" fontId="2" fillId="0" borderId="19" xfId="1" applyFont="1" applyFill="1" applyBorder="1" applyAlignment="1">
      <alignment horizontal="center"/>
    </xf>
    <xf numFmtId="43" fontId="3" fillId="0" borderId="19" xfId="1" applyFont="1" applyFill="1" applyBorder="1"/>
    <xf numFmtId="166" fontId="2" fillId="0" borderId="19" xfId="0" applyNumberFormat="1" applyFont="1" applyFill="1" applyBorder="1" applyAlignment="1"/>
    <xf numFmtId="43" fontId="2" fillId="0" borderId="19" xfId="1" applyFont="1" applyFill="1" applyBorder="1" applyAlignment="1"/>
    <xf numFmtId="165" fontId="2" fillId="0" borderId="19" xfId="0" applyNumberFormat="1" applyFont="1" applyFill="1" applyBorder="1" applyAlignment="1"/>
    <xf numFmtId="2" fontId="0" fillId="0" borderId="19" xfId="0" applyNumberFormat="1" applyFill="1" applyBorder="1"/>
    <xf numFmtId="165" fontId="0" fillId="0" borderId="19" xfId="0" applyNumberFormat="1" applyFill="1" applyBorder="1" applyAlignment="1">
      <alignment vertical="center"/>
    </xf>
    <xf numFmtId="165" fontId="2" fillId="0" borderId="19" xfId="0" applyNumberFormat="1" applyFont="1" applyFill="1" applyBorder="1" applyAlignment="1">
      <alignment horizontal="left" indent="1"/>
    </xf>
    <xf numFmtId="43" fontId="2" fillId="0" borderId="19" xfId="1" applyFont="1" applyFill="1" applyBorder="1" applyAlignment="1">
      <alignment horizontal="left" indent="1"/>
    </xf>
    <xf numFmtId="0" fontId="2" fillId="0" borderId="19" xfId="0" quotePrefix="1" applyFont="1" applyFill="1" applyBorder="1"/>
    <xf numFmtId="43" fontId="4" fillId="0" borderId="19" xfId="2" applyNumberFormat="1" applyFont="1" applyFill="1" applyBorder="1" applyAlignment="1">
      <alignment horizontal="left" indent="1"/>
    </xf>
    <xf numFmtId="41" fontId="4" fillId="0" borderId="19" xfId="0" applyNumberFormat="1" applyFont="1" applyFill="1" applyBorder="1" applyAlignment="1"/>
    <xf numFmtId="0" fontId="2" fillId="0" borderId="19" xfId="0" applyFont="1" applyFill="1" applyBorder="1" applyAlignment="1">
      <alignment horizontal="center"/>
    </xf>
    <xf numFmtId="165" fontId="3" fillId="0" borderId="19" xfId="2" applyNumberFormat="1" applyFont="1" applyFill="1" applyBorder="1"/>
    <xf numFmtId="166" fontId="2" fillId="0" borderId="19" xfId="2" applyNumberFormat="1" applyFont="1" applyFill="1" applyBorder="1" applyAlignment="1">
      <alignment horizontal="left" indent="1"/>
    </xf>
    <xf numFmtId="43" fontId="4" fillId="0" borderId="19" xfId="1" applyNumberFormat="1" applyFont="1" applyFill="1" applyBorder="1" applyAlignment="1"/>
    <xf numFmtId="166" fontId="2" fillId="0" borderId="19" xfId="0" applyNumberFormat="1" applyFont="1" applyFill="1" applyBorder="1" applyAlignment="1">
      <alignment horizontal="right" indent="1"/>
    </xf>
    <xf numFmtId="43" fontId="2" fillId="0" borderId="19" xfId="1" applyFont="1" applyFill="1" applyBorder="1" applyAlignment="1">
      <alignment horizontal="right" indent="1"/>
    </xf>
    <xf numFmtId="41" fontId="2" fillId="0" borderId="19" xfId="0" applyNumberFormat="1" applyFont="1" applyFill="1" applyBorder="1" applyAlignment="1">
      <alignment horizontal="left" indent="1"/>
    </xf>
    <xf numFmtId="41" fontId="4" fillId="0" borderId="19" xfId="2" applyNumberFormat="1" applyFont="1" applyFill="1" applyBorder="1" applyAlignment="1">
      <alignment horizontal="left" indent="1"/>
    </xf>
    <xf numFmtId="166" fontId="4" fillId="0" borderId="19" xfId="0" applyNumberFormat="1" applyFont="1" applyFill="1" applyBorder="1" applyAlignment="1">
      <alignment horizontal="left" indent="1"/>
    </xf>
    <xf numFmtId="43" fontId="4" fillId="0" borderId="19" xfId="0" applyNumberFormat="1" applyFont="1" applyFill="1" applyBorder="1" applyAlignment="1">
      <alignment horizontal="left" indent="1"/>
    </xf>
    <xf numFmtId="166" fontId="2" fillId="0" borderId="19" xfId="2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41" fontId="2" fillId="0" borderId="9" xfId="0" applyNumberFormat="1" applyFont="1" applyFill="1" applyBorder="1" applyAlignment="1">
      <alignment horizontal="left" indent="1"/>
    </xf>
    <xf numFmtId="41" fontId="2" fillId="0" borderId="9" xfId="2" applyFont="1" applyFill="1" applyBorder="1" applyAlignment="1"/>
    <xf numFmtId="166" fontId="2" fillId="0" borderId="9" xfId="0" applyNumberFormat="1" applyFont="1" applyFill="1" applyBorder="1" applyAlignment="1">
      <alignment horizontal="left" indent="1"/>
    </xf>
    <xf numFmtId="43" fontId="2" fillId="0" borderId="9" xfId="0" applyNumberFormat="1" applyFont="1" applyFill="1" applyBorder="1" applyAlignment="1">
      <alignment horizontal="left" indent="1"/>
    </xf>
    <xf numFmtId="166" fontId="2" fillId="0" borderId="9" xfId="2" applyNumberFormat="1" applyFont="1" applyFill="1" applyBorder="1"/>
    <xf numFmtId="0" fontId="4" fillId="0" borderId="19" xfId="0" applyFont="1" applyFill="1" applyBorder="1"/>
    <xf numFmtId="41" fontId="0" fillId="0" borderId="19" xfId="0" applyNumberFormat="1" applyFill="1" applyBorder="1"/>
    <xf numFmtId="41" fontId="3" fillId="0" borderId="19" xfId="2" applyFont="1" applyFill="1" applyBorder="1"/>
    <xf numFmtId="41" fontId="3" fillId="0" borderId="19" xfId="2" applyNumberFormat="1" applyFont="1" applyFill="1" applyBorder="1"/>
    <xf numFmtId="43" fontId="3" fillId="0" borderId="19" xfId="2" applyNumberFormat="1" applyFont="1" applyFill="1" applyBorder="1"/>
    <xf numFmtId="0" fontId="0" fillId="0" borderId="0" xfId="0" applyFill="1"/>
    <xf numFmtId="41" fontId="0" fillId="0" borderId="0" xfId="0" applyNumberFormat="1" applyFill="1"/>
    <xf numFmtId="43" fontId="0" fillId="0" borderId="0" xfId="0" applyNumberFormat="1" applyFill="1"/>
    <xf numFmtId="43" fontId="3" fillId="0" borderId="0" xfId="1" applyFont="1" applyFill="1"/>
    <xf numFmtId="0" fontId="5" fillId="0" borderId="0" xfId="0" applyFont="1" applyFill="1" applyAlignment="1">
      <alignment horizontal="center"/>
    </xf>
    <xf numFmtId="41" fontId="6" fillId="0" borderId="0" xfId="0" applyNumberFormat="1" applyFont="1" applyFill="1" applyAlignment="1"/>
    <xf numFmtId="41" fontId="6" fillId="0" borderId="0" xfId="0" applyNumberFormat="1" applyFont="1" applyFill="1"/>
    <xf numFmtId="43" fontId="6" fillId="0" borderId="0" xfId="1" applyFont="1" applyFill="1"/>
    <xf numFmtId="43" fontId="7" fillId="0" borderId="0" xfId="1" applyFont="1" applyFill="1"/>
    <xf numFmtId="41" fontId="5" fillId="0" borderId="0" xfId="0" applyNumberFormat="1" applyFont="1" applyFill="1"/>
    <xf numFmtId="0" fontId="6" fillId="0" borderId="0" xfId="0" applyFont="1" applyFill="1" applyAlignment="1">
      <alignment horizontal="center"/>
    </xf>
    <xf numFmtId="43" fontId="2" fillId="0" borderId="0" xfId="0" applyNumberFormat="1" applyFont="1" applyFill="1"/>
    <xf numFmtId="43" fontId="6" fillId="0" borderId="0" xfId="0" applyNumberFormat="1" applyFont="1" applyFill="1"/>
    <xf numFmtId="0" fontId="5" fillId="0" borderId="0" xfId="0" applyFont="1" applyFill="1"/>
    <xf numFmtId="0" fontId="8" fillId="0" borderId="0" xfId="0" applyFont="1" applyFill="1" applyAlignment="1">
      <alignment horizontal="center"/>
    </xf>
    <xf numFmtId="41" fontId="8" fillId="0" borderId="0" xfId="0" applyNumberFormat="1" applyFont="1" applyFill="1" applyAlignment="1"/>
    <xf numFmtId="43" fontId="8" fillId="0" borderId="0" xfId="1" applyFont="1" applyFill="1" applyAlignment="1"/>
    <xf numFmtId="43" fontId="6" fillId="0" borderId="0" xfId="1" applyFont="1" applyFill="1" applyAlignme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%20Lama\%23%20BMD%20DKK\%23%202016%20BMD\1.%20REKON%20DKK%20AKHIRNYA%20BAR%20TENAN%20SMT%202%202016\(3)%20DINKES%20REV%20BHP%202016%20(Febr%202017)\OK%20DKK%20REKON%20SEM.2%202016%20(BHP)%20FINI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MP. REKON 1"/>
      <sheetName val="LAMP.BA REKON 2 new (2)"/>
      <sheetName val="BA REKON INTERN"/>
      <sheetName val="BA REKON EKSTERN"/>
      <sheetName val="Pengadaan 2014"/>
      <sheetName val="LAPMUTASI"/>
      <sheetName val="REKAPMUTASI 2016"/>
      <sheetName val="REKAPBI (2016)"/>
      <sheetName val="dfatr mutasi 2"/>
      <sheetName val="Sheet4"/>
      <sheetName val="Sheet2"/>
      <sheetName val="BI 2016"/>
      <sheetName val="KIB A"/>
      <sheetName val="KIB B"/>
      <sheetName val="KIB C"/>
      <sheetName val="KIB D"/>
      <sheetName val="KIB E"/>
      <sheetName val="KIB F"/>
      <sheetName val="daftar mutasi 03"/>
      <sheetName val="KIB ( ASET TAK BERUJUD 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9">
          <cell r="S19">
            <v>29</v>
          </cell>
          <cell r="T19">
            <v>3507469000</v>
          </cell>
          <cell r="U19">
            <v>63</v>
          </cell>
          <cell r="V19">
            <v>4550824392.1999989</v>
          </cell>
        </row>
        <row r="102">
          <cell r="S102">
            <v>264</v>
          </cell>
          <cell r="T102">
            <v>870681098</v>
          </cell>
          <cell r="U102">
            <v>90</v>
          </cell>
          <cell r="V102">
            <v>197374900.97999999</v>
          </cell>
        </row>
        <row r="210">
          <cell r="S210">
            <v>12</v>
          </cell>
          <cell r="T210">
            <v>51800000</v>
          </cell>
          <cell r="U210">
            <v>6</v>
          </cell>
          <cell r="V210">
            <v>96142000</v>
          </cell>
        </row>
        <row r="225">
          <cell r="S225">
            <v>36</v>
          </cell>
          <cell r="T225">
            <v>675726920</v>
          </cell>
          <cell r="U225">
            <v>606</v>
          </cell>
          <cell r="V225">
            <v>5437496910</v>
          </cell>
        </row>
        <row r="303">
          <cell r="S303">
            <v>24</v>
          </cell>
          <cell r="T303">
            <v>2928730000</v>
          </cell>
          <cell r="U303">
            <v>88</v>
          </cell>
          <cell r="V303">
            <v>3681570000</v>
          </cell>
        </row>
        <row r="341">
          <cell r="S341">
            <v>20</v>
          </cell>
          <cell r="T341">
            <v>16579381000</v>
          </cell>
          <cell r="U341">
            <v>13</v>
          </cell>
          <cell r="V341">
            <v>6055446610</v>
          </cell>
        </row>
        <row r="378">
          <cell r="U378">
            <v>0</v>
          </cell>
          <cell r="V378">
            <v>0</v>
          </cell>
        </row>
        <row r="379">
          <cell r="S379">
            <v>2</v>
          </cell>
          <cell r="T379">
            <v>6919000</v>
          </cell>
        </row>
        <row r="382">
          <cell r="S382">
            <v>20</v>
          </cell>
          <cell r="T382">
            <v>3246710610</v>
          </cell>
        </row>
        <row r="404">
          <cell r="S404">
            <v>15</v>
          </cell>
          <cell r="T404">
            <v>1700000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workbookViewId="0">
      <selection sqref="A1:L59"/>
    </sheetView>
  </sheetViews>
  <sheetFormatPr defaultRowHeight="15" x14ac:dyDescent="0.25"/>
  <cols>
    <col min="1" max="1" width="5.140625" customWidth="1"/>
    <col min="2" max="2" width="6.5703125" customWidth="1"/>
    <col min="3" max="3" width="9.28515625" bestFit="1" customWidth="1"/>
    <col min="4" max="4" width="36.140625" customWidth="1"/>
    <col min="5" max="5" width="10.5703125" bestFit="1" customWidth="1"/>
    <col min="6" max="6" width="21.28515625" customWidth="1"/>
    <col min="7" max="7" width="11.42578125" customWidth="1"/>
    <col min="8" max="8" width="21.5703125" customWidth="1"/>
    <col min="9" max="9" width="12" customWidth="1"/>
    <col min="10" max="10" width="24.5703125" customWidth="1"/>
    <col min="11" max="11" width="12.7109375" customWidth="1"/>
    <col min="12" max="12" width="22.140625" customWidth="1"/>
  </cols>
  <sheetData>
    <row r="1" spans="1:12" x14ac:dyDescent="0.25">
      <c r="A1" s="1" t="s">
        <v>0</v>
      </c>
      <c r="B1" s="2" t="s">
        <v>1</v>
      </c>
      <c r="C1" s="3"/>
      <c r="D1" s="2" t="s">
        <v>2</v>
      </c>
      <c r="E1" s="4" t="s">
        <v>3</v>
      </c>
      <c r="F1" s="5"/>
      <c r="G1" s="6" t="s">
        <v>4</v>
      </c>
      <c r="H1" s="7"/>
      <c r="I1" s="7"/>
      <c r="J1" s="8"/>
      <c r="K1" s="4" t="s">
        <v>5</v>
      </c>
      <c r="L1" s="5"/>
    </row>
    <row r="2" spans="1:12" x14ac:dyDescent="0.25">
      <c r="A2" s="9"/>
      <c r="B2" s="10"/>
      <c r="C2" s="11" t="s">
        <v>6</v>
      </c>
      <c r="D2" s="10"/>
      <c r="E2" s="12"/>
      <c r="F2" s="13"/>
      <c r="G2" s="14" t="s">
        <v>7</v>
      </c>
      <c r="H2" s="15"/>
      <c r="I2" s="15"/>
      <c r="J2" s="16"/>
      <c r="K2" s="12"/>
      <c r="L2" s="13"/>
    </row>
    <row r="3" spans="1:12" x14ac:dyDescent="0.25">
      <c r="A3" s="9"/>
      <c r="B3" s="10"/>
      <c r="C3" s="11" t="s">
        <v>8</v>
      </c>
      <c r="D3" s="10"/>
      <c r="E3" s="17" t="s">
        <v>9</v>
      </c>
      <c r="F3" s="18" t="s">
        <v>9</v>
      </c>
      <c r="G3" s="19" t="s">
        <v>10</v>
      </c>
      <c r="H3" s="20"/>
      <c r="I3" s="19" t="s">
        <v>11</v>
      </c>
      <c r="J3" s="20"/>
      <c r="K3" s="17" t="s">
        <v>9</v>
      </c>
      <c r="L3" s="18" t="s">
        <v>9</v>
      </c>
    </row>
    <row r="4" spans="1:12" x14ac:dyDescent="0.25">
      <c r="A4" s="9"/>
      <c r="B4" s="10"/>
      <c r="C4" s="11" t="s">
        <v>12</v>
      </c>
      <c r="D4" s="10"/>
      <c r="E4" s="21" t="s">
        <v>12</v>
      </c>
      <c r="F4" s="22" t="s">
        <v>13</v>
      </c>
      <c r="G4" s="21" t="s">
        <v>9</v>
      </c>
      <c r="H4" s="22" t="s">
        <v>14</v>
      </c>
      <c r="I4" s="21" t="s">
        <v>9</v>
      </c>
      <c r="J4" s="23" t="s">
        <v>14</v>
      </c>
      <c r="K4" s="21" t="s">
        <v>12</v>
      </c>
      <c r="L4" s="22" t="s">
        <v>13</v>
      </c>
    </row>
    <row r="5" spans="1:12" x14ac:dyDescent="0.25">
      <c r="A5" s="24"/>
      <c r="B5" s="25"/>
      <c r="C5" s="11"/>
      <c r="D5" s="25"/>
      <c r="E5" s="26"/>
      <c r="F5" s="27"/>
      <c r="G5" s="26" t="s">
        <v>12</v>
      </c>
      <c r="H5" s="27" t="s">
        <v>13</v>
      </c>
      <c r="I5" s="26" t="s">
        <v>12</v>
      </c>
      <c r="J5" s="28" t="s">
        <v>13</v>
      </c>
      <c r="K5" s="21"/>
      <c r="L5" s="29"/>
    </row>
    <row r="6" spans="1:12" x14ac:dyDescent="0.25">
      <c r="A6" s="30">
        <v>1</v>
      </c>
      <c r="B6" s="31">
        <v>2</v>
      </c>
      <c r="C6" s="31">
        <v>3</v>
      </c>
      <c r="D6" s="31">
        <v>4</v>
      </c>
      <c r="E6" s="32">
        <v>5</v>
      </c>
      <c r="F6" s="33" t="s">
        <v>15</v>
      </c>
      <c r="G6" s="32">
        <v>7</v>
      </c>
      <c r="H6" s="33" t="s">
        <v>16</v>
      </c>
      <c r="I6" s="32">
        <v>9</v>
      </c>
      <c r="J6" s="34" t="s">
        <v>17</v>
      </c>
      <c r="K6" s="32">
        <v>11</v>
      </c>
      <c r="L6" s="33" t="s">
        <v>18</v>
      </c>
    </row>
    <row r="7" spans="1:12" x14ac:dyDescent="0.25">
      <c r="A7" s="35"/>
      <c r="B7" s="36"/>
      <c r="C7" s="36"/>
      <c r="D7" s="36"/>
      <c r="E7" s="37"/>
      <c r="F7" s="38"/>
      <c r="G7" s="37"/>
      <c r="H7" s="38"/>
      <c r="I7" s="37"/>
      <c r="J7" s="39"/>
      <c r="K7" s="37"/>
      <c r="L7" s="38"/>
    </row>
    <row r="8" spans="1:12" x14ac:dyDescent="0.25">
      <c r="A8" s="40">
        <v>1</v>
      </c>
      <c r="B8" s="41" t="s">
        <v>19</v>
      </c>
      <c r="C8" s="41" t="s">
        <v>19</v>
      </c>
      <c r="D8" s="42" t="s">
        <v>20</v>
      </c>
      <c r="E8" s="43">
        <v>4</v>
      </c>
      <c r="F8" s="44">
        <v>511800000</v>
      </c>
      <c r="G8" s="45">
        <v>0</v>
      </c>
      <c r="H8" s="46">
        <v>0</v>
      </c>
      <c r="I8" s="45">
        <v>0</v>
      </c>
      <c r="J8" s="47">
        <v>0</v>
      </c>
      <c r="K8" s="45">
        <f>E8+G8-I8</f>
        <v>4</v>
      </c>
      <c r="L8" s="46">
        <f>F8+H8-J8</f>
        <v>511800000</v>
      </c>
    </row>
    <row r="9" spans="1:12" x14ac:dyDescent="0.25">
      <c r="A9" s="40"/>
      <c r="B9" s="40"/>
      <c r="C9" s="40"/>
      <c r="D9" s="48"/>
      <c r="E9" s="49"/>
      <c r="F9" s="44"/>
      <c r="G9" s="50"/>
      <c r="H9" s="51"/>
      <c r="I9" s="50"/>
      <c r="J9" s="52"/>
      <c r="K9" s="53"/>
      <c r="L9" s="54"/>
    </row>
    <row r="10" spans="1:12" x14ac:dyDescent="0.25">
      <c r="A10" s="40">
        <v>2</v>
      </c>
      <c r="B10" s="41" t="s">
        <v>21</v>
      </c>
      <c r="C10" s="40"/>
      <c r="D10" s="42" t="s">
        <v>22</v>
      </c>
      <c r="E10" s="43">
        <v>2085</v>
      </c>
      <c r="F10" s="44">
        <v>26549233863.400002</v>
      </c>
      <c r="G10" s="55">
        <f t="shared" ref="G10:L10" si="0">G11+G12+G13+G14+G15+G16+G17+G18+G19+G20</f>
        <v>365</v>
      </c>
      <c r="H10" s="55">
        <f>H11+H12+H13+H14+H15+H16+H17+H18+H19+H20</f>
        <v>8034407018</v>
      </c>
      <c r="I10" s="55">
        <f>I11+I12+I13+I14+I15+I16+I17+I18+I19</f>
        <v>853</v>
      </c>
      <c r="J10" s="47">
        <f t="shared" si="0"/>
        <v>13963408203.179998</v>
      </c>
      <c r="K10" s="55">
        <f t="shared" si="0"/>
        <v>1597</v>
      </c>
      <c r="L10" s="46">
        <f t="shared" si="0"/>
        <v>20620232678.220001</v>
      </c>
    </row>
    <row r="11" spans="1:12" x14ac:dyDescent="0.25">
      <c r="A11" s="40"/>
      <c r="B11" s="56"/>
      <c r="C11" s="56" t="s">
        <v>21</v>
      </c>
      <c r="D11" s="48" t="s">
        <v>23</v>
      </c>
      <c r="E11" s="43">
        <v>0</v>
      </c>
      <c r="F11" s="44">
        <v>0</v>
      </c>
      <c r="G11" s="57"/>
      <c r="H11" s="58"/>
      <c r="I11" s="57"/>
      <c r="J11" s="59"/>
      <c r="K11" s="45">
        <f>E11+G11-I11</f>
        <v>0</v>
      </c>
      <c r="L11" s="46">
        <f>F11+H11-J11</f>
        <v>0</v>
      </c>
    </row>
    <row r="12" spans="1:12" x14ac:dyDescent="0.25">
      <c r="A12" s="40"/>
      <c r="B12" s="56"/>
      <c r="C12" s="56" t="s">
        <v>24</v>
      </c>
      <c r="D12" s="48" t="s">
        <v>25</v>
      </c>
      <c r="E12" s="43">
        <v>119</v>
      </c>
      <c r="F12" s="44">
        <v>6278576038.46</v>
      </c>
      <c r="G12" s="60">
        <f>'[1]dfatr mutasi 2'!S19</f>
        <v>29</v>
      </c>
      <c r="H12" s="60">
        <f>'[1]dfatr mutasi 2'!T19</f>
        <v>3507469000</v>
      </c>
      <c r="I12" s="60">
        <f>'[1]dfatr mutasi 2'!U19</f>
        <v>63</v>
      </c>
      <c r="J12" s="61">
        <f>'[1]dfatr mutasi 2'!V19</f>
        <v>4550824392.1999989</v>
      </c>
      <c r="K12" s="45">
        <f t="shared" ref="K12:L20" si="1">E12+G12-I12</f>
        <v>85</v>
      </c>
      <c r="L12" s="46">
        <f t="shared" si="1"/>
        <v>5235220646.2600002</v>
      </c>
    </row>
    <row r="13" spans="1:12" x14ac:dyDescent="0.25">
      <c r="A13" s="40"/>
      <c r="B13" s="56"/>
      <c r="C13" s="56" t="s">
        <v>26</v>
      </c>
      <c r="D13" s="48" t="s">
        <v>27</v>
      </c>
      <c r="E13" s="43">
        <v>0</v>
      </c>
      <c r="F13" s="44">
        <v>0</v>
      </c>
      <c r="G13" s="57"/>
      <c r="H13" s="58"/>
      <c r="I13" s="57">
        <v>0</v>
      </c>
      <c r="J13" s="59"/>
      <c r="K13" s="45">
        <f t="shared" si="1"/>
        <v>0</v>
      </c>
      <c r="L13" s="46">
        <f t="shared" si="1"/>
        <v>0</v>
      </c>
    </row>
    <row r="14" spans="1:12" x14ac:dyDescent="0.25">
      <c r="A14" s="40"/>
      <c r="B14" s="56"/>
      <c r="C14" s="56" t="s">
        <v>28</v>
      </c>
      <c r="D14" s="48" t="s">
        <v>29</v>
      </c>
      <c r="E14" s="43">
        <v>0</v>
      </c>
      <c r="F14" s="44">
        <v>0</v>
      </c>
      <c r="G14" s="57"/>
      <c r="H14" s="58"/>
      <c r="I14" s="57">
        <v>0</v>
      </c>
      <c r="J14" s="59"/>
      <c r="K14" s="45">
        <f t="shared" si="1"/>
        <v>0</v>
      </c>
      <c r="L14" s="46">
        <f t="shared" si="1"/>
        <v>0</v>
      </c>
    </row>
    <row r="15" spans="1:12" x14ac:dyDescent="0.25">
      <c r="A15" s="40"/>
      <c r="B15" s="56"/>
      <c r="C15" s="56" t="s">
        <v>30</v>
      </c>
      <c r="D15" s="48" t="s">
        <v>31</v>
      </c>
      <c r="E15" s="62">
        <v>657</v>
      </c>
      <c r="F15" s="44">
        <v>2275294873.3299999</v>
      </c>
      <c r="G15" s="63">
        <f>'[1]dfatr mutasi 2'!S102</f>
        <v>264</v>
      </c>
      <c r="H15" s="63">
        <f>'[1]dfatr mutasi 2'!T102</f>
        <v>870681098</v>
      </c>
      <c r="I15" s="63">
        <f>'[1]dfatr mutasi 2'!U102</f>
        <v>90</v>
      </c>
      <c r="J15" s="64">
        <f>'[1]dfatr mutasi 2'!V102</f>
        <v>197374900.97999999</v>
      </c>
      <c r="K15" s="45">
        <f t="shared" si="1"/>
        <v>831</v>
      </c>
      <c r="L15" s="46">
        <f t="shared" si="1"/>
        <v>2948601070.3499999</v>
      </c>
    </row>
    <row r="16" spans="1:12" x14ac:dyDescent="0.25">
      <c r="A16" s="40"/>
      <c r="B16" s="56"/>
      <c r="C16" s="56"/>
      <c r="D16" s="48" t="s">
        <v>32</v>
      </c>
      <c r="E16" s="43">
        <v>0</v>
      </c>
      <c r="F16" s="44">
        <v>0</v>
      </c>
      <c r="G16" s="63"/>
      <c r="H16" s="65"/>
      <c r="I16" s="63">
        <v>0</v>
      </c>
      <c r="J16" s="64"/>
      <c r="K16" s="45">
        <f t="shared" si="1"/>
        <v>0</v>
      </c>
      <c r="L16" s="46">
        <f t="shared" si="1"/>
        <v>0</v>
      </c>
    </row>
    <row r="17" spans="1:12" x14ac:dyDescent="0.25">
      <c r="A17" s="40"/>
      <c r="B17" s="56"/>
      <c r="C17" s="56" t="s">
        <v>33</v>
      </c>
      <c r="D17" s="48" t="s">
        <v>34</v>
      </c>
      <c r="E17" s="66">
        <v>55</v>
      </c>
      <c r="F17" s="44">
        <v>563469500</v>
      </c>
      <c r="G17" s="63">
        <f>'[1]dfatr mutasi 2'!S210</f>
        <v>12</v>
      </c>
      <c r="H17" s="63">
        <f>'[1]dfatr mutasi 2'!T210</f>
        <v>51800000</v>
      </c>
      <c r="I17" s="63">
        <f>'[1]dfatr mutasi 2'!U210</f>
        <v>6</v>
      </c>
      <c r="J17" s="64">
        <f>'[1]dfatr mutasi 2'!V210</f>
        <v>96142000</v>
      </c>
      <c r="K17" s="45">
        <f t="shared" si="1"/>
        <v>61</v>
      </c>
      <c r="L17" s="46">
        <f t="shared" si="1"/>
        <v>519127500</v>
      </c>
    </row>
    <row r="18" spans="1:12" x14ac:dyDescent="0.25">
      <c r="A18" s="40"/>
      <c r="B18" s="56"/>
      <c r="C18" s="56" t="s">
        <v>35</v>
      </c>
      <c r="D18" s="48" t="s">
        <v>36</v>
      </c>
      <c r="E18" s="66">
        <v>1128</v>
      </c>
      <c r="F18" s="67">
        <v>14114292701.610001</v>
      </c>
      <c r="G18" s="63">
        <f>'[1]dfatr mutasi 2'!S225</f>
        <v>36</v>
      </c>
      <c r="H18" s="63">
        <f>'[1]dfatr mutasi 2'!T225</f>
        <v>675726920</v>
      </c>
      <c r="I18" s="63">
        <f>'[1]dfatr mutasi 2'!U225</f>
        <v>606</v>
      </c>
      <c r="J18" s="64">
        <f>'[1]dfatr mutasi 2'!V225</f>
        <v>5437496910</v>
      </c>
      <c r="K18" s="45">
        <f t="shared" si="1"/>
        <v>558</v>
      </c>
      <c r="L18" s="46">
        <f t="shared" si="1"/>
        <v>9352522711.6100006</v>
      </c>
    </row>
    <row r="19" spans="1:12" x14ac:dyDescent="0.25">
      <c r="A19" s="40"/>
      <c r="B19" s="56"/>
      <c r="C19" s="56" t="s">
        <v>37</v>
      </c>
      <c r="D19" s="48" t="s">
        <v>38</v>
      </c>
      <c r="E19" s="62">
        <v>126</v>
      </c>
      <c r="F19" s="44">
        <v>3317600750</v>
      </c>
      <c r="G19" s="63">
        <f>'[1]dfatr mutasi 2'!S303</f>
        <v>24</v>
      </c>
      <c r="H19" s="63">
        <f>'[1]dfatr mutasi 2'!T303</f>
        <v>2928730000</v>
      </c>
      <c r="I19" s="63">
        <f>'[1]dfatr mutasi 2'!U303</f>
        <v>88</v>
      </c>
      <c r="J19" s="64">
        <f>'[1]dfatr mutasi 2'!V303</f>
        <v>3681570000</v>
      </c>
      <c r="K19" s="45">
        <f t="shared" si="1"/>
        <v>62</v>
      </c>
      <c r="L19" s="46">
        <f t="shared" si="1"/>
        <v>2564760750</v>
      </c>
    </row>
    <row r="20" spans="1:12" x14ac:dyDescent="0.25">
      <c r="A20" s="40"/>
      <c r="B20" s="40"/>
      <c r="C20" s="56">
        <v>10</v>
      </c>
      <c r="D20" s="48" t="s">
        <v>39</v>
      </c>
      <c r="E20" s="43">
        <v>0</v>
      </c>
      <c r="F20" s="44">
        <v>0</v>
      </c>
      <c r="G20" s="50"/>
      <c r="H20" s="68"/>
      <c r="I20" s="50">
        <v>0</v>
      </c>
      <c r="J20" s="69"/>
      <c r="K20" s="45">
        <f t="shared" si="1"/>
        <v>0</v>
      </c>
      <c r="L20" s="46">
        <f t="shared" si="1"/>
        <v>0</v>
      </c>
    </row>
    <row r="21" spans="1:12" x14ac:dyDescent="0.25">
      <c r="A21" s="40"/>
      <c r="B21" s="40"/>
      <c r="C21" s="70"/>
      <c r="D21" s="48"/>
      <c r="E21" s="66"/>
      <c r="F21" s="44"/>
      <c r="G21" s="50"/>
      <c r="H21" s="68"/>
      <c r="I21" s="50"/>
      <c r="J21" s="52"/>
      <c r="K21" s="57"/>
      <c r="L21" s="71"/>
    </row>
    <row r="22" spans="1:12" x14ac:dyDescent="0.25">
      <c r="A22" s="40">
        <v>3</v>
      </c>
      <c r="B22" s="41" t="s">
        <v>24</v>
      </c>
      <c r="C22" s="40"/>
      <c r="D22" s="42" t="s">
        <v>40</v>
      </c>
      <c r="E22" s="43">
        <f>E23+E24</f>
        <v>25</v>
      </c>
      <c r="F22" s="44">
        <v>11027323882.139904</v>
      </c>
      <c r="G22" s="72">
        <f>SUM(G23:G24)</f>
        <v>20</v>
      </c>
      <c r="H22" s="72">
        <f>SUM(H23:H24)</f>
        <v>16579381000</v>
      </c>
      <c r="I22" s="72">
        <f>SUM(I23:I24)</f>
        <v>13</v>
      </c>
      <c r="J22" s="47">
        <f>SUM(J23:J24)</f>
        <v>6055446610</v>
      </c>
      <c r="K22" s="72">
        <f>K23</f>
        <v>32</v>
      </c>
      <c r="L22" s="46">
        <f>F22+H22-J22</f>
        <v>21551258272.139904</v>
      </c>
    </row>
    <row r="23" spans="1:12" x14ac:dyDescent="0.25">
      <c r="A23" s="40"/>
      <c r="B23" s="40"/>
      <c r="C23" s="73">
        <v>11</v>
      </c>
      <c r="D23" s="48" t="s">
        <v>41</v>
      </c>
      <c r="E23" s="43">
        <v>25</v>
      </c>
      <c r="F23" s="44">
        <v>11027323882.139904</v>
      </c>
      <c r="G23" s="50">
        <f>'[1]dfatr mutasi 2'!S341</f>
        <v>20</v>
      </c>
      <c r="H23" s="50">
        <f>'[1]dfatr mutasi 2'!T341</f>
        <v>16579381000</v>
      </c>
      <c r="I23" s="50">
        <f>'[1]dfatr mutasi 2'!U341</f>
        <v>13</v>
      </c>
      <c r="J23" s="69">
        <f>'[1]dfatr mutasi 2'!V341</f>
        <v>6055446610</v>
      </c>
      <c r="K23" s="45">
        <f>E23+G23-I23</f>
        <v>32</v>
      </c>
      <c r="L23" s="46">
        <f>F23+H23-J23</f>
        <v>21551258272.139904</v>
      </c>
    </row>
    <row r="24" spans="1:12" x14ac:dyDescent="0.25">
      <c r="A24" s="40"/>
      <c r="B24" s="40"/>
      <c r="C24" s="73">
        <v>12</v>
      </c>
      <c r="D24" s="48" t="s">
        <v>42</v>
      </c>
      <c r="E24" s="43">
        <v>0</v>
      </c>
      <c r="F24" s="44">
        <v>0</v>
      </c>
      <c r="G24" s="57"/>
      <c r="H24" s="58"/>
      <c r="I24" s="57"/>
      <c r="J24" s="59"/>
      <c r="K24" s="45">
        <f>E24+G24-I24</f>
        <v>0</v>
      </c>
      <c r="L24" s="46">
        <f>F24+H24-J24</f>
        <v>0</v>
      </c>
    </row>
    <row r="25" spans="1:12" x14ac:dyDescent="0.25">
      <c r="A25" s="40"/>
      <c r="B25" s="40"/>
      <c r="C25" s="40"/>
      <c r="D25" s="48"/>
      <c r="E25" s="43"/>
      <c r="F25" s="44"/>
      <c r="G25" s="50"/>
      <c r="H25" s="51"/>
      <c r="I25" s="50"/>
      <c r="J25" s="52"/>
      <c r="K25" s="53"/>
      <c r="L25" s="54"/>
    </row>
    <row r="26" spans="1:12" x14ac:dyDescent="0.25">
      <c r="A26" s="40">
        <v>4</v>
      </c>
      <c r="B26" s="41" t="s">
        <v>26</v>
      </c>
      <c r="C26" s="40"/>
      <c r="D26" s="42" t="s">
        <v>43</v>
      </c>
      <c r="E26" s="43">
        <v>3</v>
      </c>
      <c r="F26" s="44">
        <v>37809700</v>
      </c>
      <c r="G26" s="55">
        <f>SUM(G27:G30)</f>
        <v>22</v>
      </c>
      <c r="H26" s="55">
        <f>SUM(H27:H30)</f>
        <v>3253629610</v>
      </c>
      <c r="I26" s="55">
        <f>SUM(I27:I30)</f>
        <v>0</v>
      </c>
      <c r="J26" s="47">
        <f>SUM(J27:J30)</f>
        <v>0</v>
      </c>
      <c r="K26" s="55">
        <f t="shared" ref="K26:L30" si="2">E26+G26-I26</f>
        <v>25</v>
      </c>
      <c r="L26" s="55">
        <f t="shared" si="2"/>
        <v>3291439310</v>
      </c>
    </row>
    <row r="27" spans="1:12" x14ac:dyDescent="0.25">
      <c r="A27" s="40"/>
      <c r="B27" s="40"/>
      <c r="C27" s="73">
        <v>13</v>
      </c>
      <c r="D27" s="48" t="s">
        <v>44</v>
      </c>
      <c r="E27" s="43">
        <v>0</v>
      </c>
      <c r="F27" s="44">
        <v>0</v>
      </c>
      <c r="G27" s="57"/>
      <c r="H27" s="71"/>
      <c r="I27" s="57"/>
      <c r="J27" s="59"/>
      <c r="K27" s="45">
        <f t="shared" si="2"/>
        <v>0</v>
      </c>
      <c r="L27" s="46">
        <f t="shared" si="2"/>
        <v>0</v>
      </c>
    </row>
    <row r="28" spans="1:12" x14ac:dyDescent="0.25">
      <c r="A28" s="40"/>
      <c r="B28" s="40"/>
      <c r="C28" s="73">
        <v>14</v>
      </c>
      <c r="D28" s="48" t="s">
        <v>45</v>
      </c>
      <c r="E28" s="43">
        <v>0</v>
      </c>
      <c r="F28" s="74">
        <v>0</v>
      </c>
      <c r="G28" s="57">
        <f>'[1]dfatr mutasi 2'!S379</f>
        <v>2</v>
      </c>
      <c r="H28" s="57">
        <f>'[1]dfatr mutasi 2'!T379</f>
        <v>6919000</v>
      </c>
      <c r="I28" s="57"/>
      <c r="J28" s="59"/>
      <c r="K28" s="45">
        <f t="shared" si="2"/>
        <v>2</v>
      </c>
      <c r="L28" s="46">
        <f t="shared" si="2"/>
        <v>6919000</v>
      </c>
    </row>
    <row r="29" spans="1:12" x14ac:dyDescent="0.25">
      <c r="A29" s="40"/>
      <c r="B29" s="40"/>
      <c r="C29" s="73">
        <v>15</v>
      </c>
      <c r="D29" s="48" t="s">
        <v>46</v>
      </c>
      <c r="E29" s="43">
        <v>3</v>
      </c>
      <c r="F29" s="44">
        <v>37809700</v>
      </c>
      <c r="G29" s="75">
        <f>'[1]dfatr mutasi 2'!S382</f>
        <v>20</v>
      </c>
      <c r="H29" s="75">
        <f>'[1]dfatr mutasi 2'!T382</f>
        <v>3246710610</v>
      </c>
      <c r="I29" s="75">
        <f>'[1]dfatr mutasi 2'!U378</f>
        <v>0</v>
      </c>
      <c r="J29" s="69">
        <f>'[1]dfatr mutasi 2'!V378</f>
        <v>0</v>
      </c>
      <c r="K29" s="45">
        <f t="shared" si="2"/>
        <v>23</v>
      </c>
      <c r="L29" s="46">
        <f t="shared" si="2"/>
        <v>3284520310</v>
      </c>
    </row>
    <row r="30" spans="1:12" x14ac:dyDescent="0.25">
      <c r="A30" s="40"/>
      <c r="B30" s="40"/>
      <c r="C30" s="73">
        <v>16</v>
      </c>
      <c r="D30" s="48" t="s">
        <v>47</v>
      </c>
      <c r="E30" s="43">
        <v>0</v>
      </c>
      <c r="F30" s="44">
        <v>0</v>
      </c>
      <c r="G30" s="57"/>
      <c r="H30" s="71"/>
      <c r="I30" s="57"/>
      <c r="J30" s="59"/>
      <c r="K30" s="45">
        <f t="shared" si="2"/>
        <v>0</v>
      </c>
      <c r="L30" s="46">
        <f t="shared" si="2"/>
        <v>0</v>
      </c>
    </row>
    <row r="31" spans="1:12" x14ac:dyDescent="0.25">
      <c r="A31" s="40"/>
      <c r="B31" s="40"/>
      <c r="C31" s="40"/>
      <c r="D31" s="48"/>
      <c r="E31" s="43"/>
      <c r="F31" s="44"/>
      <c r="G31" s="50"/>
      <c r="H31" s="51"/>
      <c r="I31" s="50"/>
      <c r="J31" s="52"/>
      <c r="K31" s="53"/>
      <c r="L31" s="54"/>
    </row>
    <row r="32" spans="1:12" x14ac:dyDescent="0.25">
      <c r="A32" s="40">
        <v>5</v>
      </c>
      <c r="B32" s="41" t="s">
        <v>28</v>
      </c>
      <c r="C32" s="40"/>
      <c r="D32" s="42" t="s">
        <v>48</v>
      </c>
      <c r="E32" s="43">
        <v>0</v>
      </c>
      <c r="F32" s="44">
        <v>0</v>
      </c>
      <c r="G32" s="72">
        <f>SUM(G33:G38)</f>
        <v>15</v>
      </c>
      <c r="H32" s="72">
        <f>SUM(H33:H38)</f>
        <v>1700000</v>
      </c>
      <c r="I32" s="72">
        <f>SUM(I33:I38)</f>
        <v>0</v>
      </c>
      <c r="J32" s="47">
        <f>SUM(J33:J38)</f>
        <v>0</v>
      </c>
      <c r="K32" s="47">
        <f>SUM(K33:K36)</f>
        <v>15</v>
      </c>
      <c r="L32" s="76">
        <f>SUM(L33:L36)</f>
        <v>1700000</v>
      </c>
    </row>
    <row r="33" spans="1:12" x14ac:dyDescent="0.25">
      <c r="A33" s="40"/>
      <c r="B33" s="40"/>
      <c r="C33" s="73">
        <v>17</v>
      </c>
      <c r="D33" s="48" t="s">
        <v>49</v>
      </c>
      <c r="E33" s="43">
        <v>0</v>
      </c>
      <c r="F33" s="44">
        <v>0</v>
      </c>
      <c r="G33" s="75">
        <f>'[1]dfatr mutasi 2'!S404</f>
        <v>15</v>
      </c>
      <c r="H33" s="75">
        <f>'[1]dfatr mutasi 2'!T404</f>
        <v>1700000</v>
      </c>
      <c r="I33" s="75">
        <f>'[1]dfatr mutasi 2'!U404</f>
        <v>0</v>
      </c>
      <c r="J33" s="69">
        <f>'[1]dfatr mutasi 2'!V404</f>
        <v>0</v>
      </c>
      <c r="K33" s="45">
        <f t="shared" ref="K33:L36" si="3">E33+G33-I33</f>
        <v>15</v>
      </c>
      <c r="L33" s="46">
        <f t="shared" si="3"/>
        <v>1700000</v>
      </c>
    </row>
    <row r="34" spans="1:12" x14ac:dyDescent="0.25">
      <c r="A34" s="40"/>
      <c r="B34" s="40"/>
      <c r="C34" s="73">
        <v>18</v>
      </c>
      <c r="D34" s="48" t="s">
        <v>50</v>
      </c>
      <c r="E34" s="43">
        <v>0</v>
      </c>
      <c r="F34" s="44">
        <v>0</v>
      </c>
      <c r="G34" s="57"/>
      <c r="H34" s="71"/>
      <c r="I34" s="57"/>
      <c r="J34" s="59"/>
      <c r="K34" s="45">
        <f t="shared" si="3"/>
        <v>0</v>
      </c>
      <c r="L34" s="46">
        <f t="shared" si="3"/>
        <v>0</v>
      </c>
    </row>
    <row r="35" spans="1:12" x14ac:dyDescent="0.25">
      <c r="A35" s="40"/>
      <c r="B35" s="40"/>
      <c r="C35" s="73">
        <v>19</v>
      </c>
      <c r="D35" s="48" t="s">
        <v>51</v>
      </c>
      <c r="E35" s="43">
        <v>0</v>
      </c>
      <c r="F35" s="44">
        <v>0</v>
      </c>
      <c r="G35" s="57"/>
      <c r="H35" s="71"/>
      <c r="I35" s="57"/>
      <c r="J35" s="59"/>
      <c r="K35" s="45">
        <f t="shared" si="3"/>
        <v>0</v>
      </c>
      <c r="L35" s="46">
        <f t="shared" si="3"/>
        <v>0</v>
      </c>
    </row>
    <row r="36" spans="1:12" x14ac:dyDescent="0.25">
      <c r="A36" s="40"/>
      <c r="B36" s="40"/>
      <c r="C36" s="40"/>
      <c r="D36" s="48" t="s">
        <v>52</v>
      </c>
      <c r="E36" s="43">
        <v>0</v>
      </c>
      <c r="F36" s="44">
        <v>0</v>
      </c>
      <c r="G36" s="77">
        <v>0</v>
      </c>
      <c r="H36" s="77">
        <v>0</v>
      </c>
      <c r="I36" s="77"/>
      <c r="J36" s="78"/>
      <c r="K36" s="45">
        <f t="shared" si="3"/>
        <v>0</v>
      </c>
      <c r="L36" s="46">
        <f t="shared" si="3"/>
        <v>0</v>
      </c>
    </row>
    <row r="37" spans="1:12" x14ac:dyDescent="0.25">
      <c r="A37" s="40"/>
      <c r="B37" s="40"/>
      <c r="C37" s="40"/>
      <c r="D37" s="48"/>
      <c r="E37" s="79"/>
      <c r="F37" s="63"/>
      <c r="G37" s="50"/>
      <c r="H37" s="51"/>
      <c r="I37" s="50"/>
      <c r="J37" s="52"/>
      <c r="K37" s="53"/>
      <c r="L37" s="54"/>
    </row>
    <row r="38" spans="1:12" x14ac:dyDescent="0.25">
      <c r="A38" s="40">
        <v>6</v>
      </c>
      <c r="B38" s="41" t="s">
        <v>30</v>
      </c>
      <c r="C38" s="40"/>
      <c r="D38" s="42" t="s">
        <v>53</v>
      </c>
      <c r="E38" s="80">
        <v>0</v>
      </c>
      <c r="F38" s="45">
        <v>0</v>
      </c>
      <c r="G38" s="81"/>
      <c r="H38" s="82"/>
      <c r="I38" s="81"/>
      <c r="J38" s="61"/>
      <c r="K38" s="83"/>
      <c r="L38" s="54"/>
    </row>
    <row r="39" spans="1:12" x14ac:dyDescent="0.25">
      <c r="A39" s="35"/>
      <c r="B39" s="36"/>
      <c r="C39" s="36"/>
      <c r="D39" s="84"/>
      <c r="E39" s="85"/>
      <c r="F39" s="86"/>
      <c r="G39" s="87"/>
      <c r="H39" s="88"/>
      <c r="I39" s="87"/>
      <c r="J39" s="39"/>
      <c r="K39" s="89"/>
      <c r="L39" s="38"/>
    </row>
    <row r="40" spans="1:12" x14ac:dyDescent="0.25">
      <c r="A40" s="90"/>
      <c r="B40" s="90"/>
      <c r="C40" s="90"/>
      <c r="D40" s="42"/>
      <c r="E40" s="91">
        <f t="shared" ref="E40:L40" si="4">E38+E32+E26+E22+E10+E8</f>
        <v>2117</v>
      </c>
      <c r="F40" s="62">
        <f t="shared" si="4"/>
        <v>38126167445.539902</v>
      </c>
      <c r="G40" s="91">
        <f t="shared" si="4"/>
        <v>422</v>
      </c>
      <c r="H40" s="92">
        <f t="shared" si="4"/>
        <v>27869117628</v>
      </c>
      <c r="I40" s="91">
        <f t="shared" si="4"/>
        <v>866</v>
      </c>
      <c r="J40" s="62">
        <f t="shared" si="4"/>
        <v>20018854813.18</v>
      </c>
      <c r="K40" s="93">
        <f t="shared" si="4"/>
        <v>1673</v>
      </c>
      <c r="L40" s="94">
        <f t="shared" si="4"/>
        <v>45976430260.359909</v>
      </c>
    </row>
    <row r="41" spans="1:12" x14ac:dyDescent="0.25">
      <c r="A41" s="95"/>
      <c r="B41" s="95"/>
      <c r="C41" s="95"/>
      <c r="D41" s="95"/>
      <c r="E41" s="95"/>
      <c r="F41" s="95"/>
      <c r="G41" s="96"/>
      <c r="H41" s="97"/>
      <c r="I41" s="96"/>
      <c r="J41" s="98"/>
      <c r="K41" s="96"/>
      <c r="L41" s="97"/>
    </row>
    <row r="42" spans="1:12" ht="15.75" x14ac:dyDescent="0.25">
      <c r="A42" s="95"/>
      <c r="B42" s="95"/>
      <c r="C42" s="95"/>
      <c r="D42" s="99" t="s">
        <v>54</v>
      </c>
      <c r="E42" s="100"/>
      <c r="F42" s="100"/>
      <c r="G42" s="101"/>
      <c r="H42" s="102"/>
      <c r="I42" s="101"/>
      <c r="J42" s="103" t="s">
        <v>55</v>
      </c>
      <c r="K42" s="104"/>
      <c r="L42" s="97"/>
    </row>
    <row r="43" spans="1:12" ht="15.75" x14ac:dyDescent="0.25">
      <c r="A43" s="95"/>
      <c r="B43" s="95"/>
      <c r="C43" s="95"/>
      <c r="D43" s="105" t="s">
        <v>56</v>
      </c>
      <c r="E43" s="100"/>
      <c r="F43" s="106"/>
      <c r="G43" s="101"/>
      <c r="H43" s="107"/>
      <c r="I43" s="101"/>
      <c r="J43" s="102" t="s">
        <v>57</v>
      </c>
      <c r="K43" s="104"/>
      <c r="L43" s="97"/>
    </row>
    <row r="44" spans="1:12" ht="15.75" x14ac:dyDescent="0.25">
      <c r="A44" s="95"/>
      <c r="B44" s="95"/>
      <c r="C44" s="95"/>
      <c r="D44" s="99" t="s">
        <v>58</v>
      </c>
      <c r="E44" s="100"/>
      <c r="F44" s="107"/>
      <c r="G44" s="101"/>
      <c r="H44" s="107"/>
      <c r="I44" s="101"/>
      <c r="J44" s="102"/>
      <c r="K44" s="104"/>
      <c r="L44" s="97"/>
    </row>
    <row r="45" spans="1:12" ht="15.75" x14ac:dyDescent="0.25">
      <c r="A45" s="95"/>
      <c r="B45" s="95"/>
      <c r="C45" s="95"/>
      <c r="D45" s="108"/>
      <c r="E45" s="101"/>
      <c r="F45" s="107"/>
      <c r="G45" s="101"/>
      <c r="H45" s="107"/>
      <c r="I45" s="101"/>
      <c r="J45" s="98"/>
      <c r="K45" s="104"/>
      <c r="L45" s="97"/>
    </row>
    <row r="46" spans="1:12" ht="15.75" x14ac:dyDescent="0.25">
      <c r="A46" s="95"/>
      <c r="B46" s="95"/>
      <c r="C46" s="95"/>
      <c r="D46" s="108"/>
      <c r="E46" s="101"/>
      <c r="F46" s="107"/>
      <c r="G46" s="101"/>
      <c r="H46" s="107"/>
      <c r="I46" s="101"/>
      <c r="J46" s="102"/>
      <c r="K46" s="104"/>
      <c r="L46" s="97"/>
    </row>
    <row r="47" spans="1:12" ht="15.75" x14ac:dyDescent="0.25">
      <c r="A47" s="95"/>
      <c r="B47" s="95"/>
      <c r="C47" s="95"/>
      <c r="D47" s="109" t="s">
        <v>59</v>
      </c>
      <c r="E47" s="110"/>
      <c r="F47" s="107"/>
      <c r="G47" s="101"/>
      <c r="H47" s="107"/>
      <c r="I47" s="101"/>
      <c r="J47" s="111" t="s">
        <v>60</v>
      </c>
      <c r="K47" s="104"/>
      <c r="L47" s="97"/>
    </row>
    <row r="48" spans="1:12" ht="15.75" x14ac:dyDescent="0.25">
      <c r="A48" s="95"/>
      <c r="B48" s="95"/>
      <c r="C48" s="95"/>
      <c r="D48" s="105" t="s">
        <v>61</v>
      </c>
      <c r="E48" s="100"/>
      <c r="F48" s="107"/>
      <c r="G48" s="101"/>
      <c r="H48" s="107"/>
      <c r="I48" s="101"/>
      <c r="J48" s="112" t="s">
        <v>62</v>
      </c>
      <c r="K48" s="104"/>
      <c r="L48" s="97"/>
    </row>
    <row r="49" spans="1:12" x14ac:dyDescent="0.25">
      <c r="A49" s="95"/>
      <c r="B49" s="95"/>
      <c r="C49" s="95"/>
      <c r="D49" s="95"/>
      <c r="E49" s="96"/>
      <c r="F49" s="97"/>
      <c r="G49" s="96"/>
      <c r="H49" s="97"/>
      <c r="I49" s="96"/>
      <c r="J49" s="98"/>
      <c r="K49" s="96"/>
      <c r="L49" s="97"/>
    </row>
    <row r="50" spans="1:12" x14ac:dyDescent="0.25">
      <c r="A50" s="95"/>
      <c r="B50" s="95"/>
      <c r="C50" s="95"/>
      <c r="D50" s="95"/>
      <c r="E50" s="95"/>
      <c r="F50" s="95"/>
      <c r="G50" s="95"/>
      <c r="H50" s="97"/>
      <c r="I50" s="95"/>
      <c r="J50" s="98"/>
      <c r="K50" s="95"/>
      <c r="L50" s="95"/>
    </row>
    <row r="51" spans="1:12" x14ac:dyDescent="0.25">
      <c r="A51" s="95"/>
      <c r="B51" s="95"/>
      <c r="C51" s="95"/>
      <c r="D51" s="95"/>
      <c r="E51" s="95"/>
      <c r="F51" s="95"/>
      <c r="G51" s="95"/>
      <c r="H51" s="97"/>
      <c r="I51" s="95"/>
      <c r="J51" s="98"/>
      <c r="K51" s="95"/>
      <c r="L51" s="95"/>
    </row>
    <row r="52" spans="1:12" x14ac:dyDescent="0.25">
      <c r="A52" s="95"/>
      <c r="B52" s="95"/>
      <c r="C52" s="95"/>
      <c r="D52" s="95"/>
      <c r="E52" s="95"/>
      <c r="F52" s="95"/>
      <c r="G52" s="95"/>
      <c r="H52" s="97"/>
      <c r="I52" s="95"/>
      <c r="J52" s="98"/>
      <c r="K52" s="95"/>
      <c r="L52" s="95"/>
    </row>
    <row r="53" spans="1:12" x14ac:dyDescent="0.25">
      <c r="A53" s="95"/>
      <c r="B53" s="95"/>
      <c r="C53" s="95"/>
      <c r="D53" s="95"/>
      <c r="E53" s="95"/>
      <c r="F53" s="95"/>
      <c r="G53" s="95"/>
      <c r="H53" s="97"/>
      <c r="I53" s="95"/>
      <c r="J53" s="98"/>
      <c r="K53" s="95"/>
      <c r="L53" s="95"/>
    </row>
    <row r="54" spans="1:12" x14ac:dyDescent="0.25">
      <c r="A54" s="95"/>
      <c r="B54" s="95"/>
      <c r="C54" s="95"/>
      <c r="D54" s="95"/>
      <c r="E54" s="95"/>
      <c r="F54" s="95"/>
      <c r="G54" s="95"/>
      <c r="H54" s="97"/>
      <c r="I54" s="95"/>
      <c r="J54" s="98"/>
      <c r="K54" s="95"/>
      <c r="L54" s="95"/>
    </row>
    <row r="55" spans="1:12" x14ac:dyDescent="0.25">
      <c r="A55" s="95"/>
      <c r="B55" s="95"/>
      <c r="C55" s="95"/>
      <c r="D55" s="95"/>
      <c r="E55" s="95"/>
      <c r="F55" s="95"/>
      <c r="G55" s="95"/>
      <c r="H55" s="97"/>
      <c r="I55" s="97"/>
      <c r="J55" s="98"/>
      <c r="K55" s="95"/>
      <c r="L55" s="95"/>
    </row>
    <row r="56" spans="1:12" x14ac:dyDescent="0.25">
      <c r="A56" s="95"/>
      <c r="B56" s="95"/>
      <c r="C56" s="95"/>
      <c r="D56" s="95"/>
      <c r="E56" s="95"/>
      <c r="F56" s="95"/>
      <c r="G56" s="95"/>
      <c r="H56" s="97"/>
      <c r="I56" s="97"/>
      <c r="J56" s="98"/>
      <c r="K56" s="95"/>
      <c r="L56" s="95"/>
    </row>
    <row r="57" spans="1:12" x14ac:dyDescent="0.25">
      <c r="A57" s="95"/>
      <c r="B57" s="95"/>
      <c r="C57" s="95"/>
      <c r="D57" s="95"/>
      <c r="E57" s="95"/>
      <c r="F57" s="95"/>
      <c r="G57" s="95"/>
      <c r="H57" s="97"/>
      <c r="I57" s="97"/>
      <c r="J57" s="98"/>
      <c r="K57" s="95"/>
      <c r="L57" s="95"/>
    </row>
    <row r="58" spans="1:12" x14ac:dyDescent="0.25">
      <c r="A58" s="95"/>
      <c r="B58" s="95"/>
      <c r="C58" s="95"/>
      <c r="D58" s="95"/>
      <c r="E58" s="95"/>
      <c r="F58" s="95"/>
      <c r="G58" s="95"/>
      <c r="H58" s="97"/>
      <c r="I58" s="97"/>
      <c r="J58" s="98"/>
      <c r="K58" s="95"/>
      <c r="L58" s="95"/>
    </row>
    <row r="59" spans="1:12" x14ac:dyDescent="0.25">
      <c r="A59" s="95"/>
      <c r="B59" s="95"/>
      <c r="C59" s="95"/>
      <c r="D59" s="95"/>
      <c r="E59" s="95"/>
      <c r="F59" s="95"/>
      <c r="G59" s="95"/>
      <c r="H59" s="97"/>
      <c r="I59" s="97"/>
      <c r="J59" s="98"/>
      <c r="K59" s="95"/>
      <c r="L59" s="95"/>
    </row>
  </sheetData>
  <mergeCells count="9">
    <mergeCell ref="A1:A5"/>
    <mergeCell ref="B1:B5"/>
    <mergeCell ref="D1:D5"/>
    <mergeCell ref="E1:F2"/>
    <mergeCell ref="G1:J1"/>
    <mergeCell ref="K1:L2"/>
    <mergeCell ref="G2:J2"/>
    <mergeCell ref="G3:H3"/>
    <mergeCell ref="I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UMPEG</dc:creator>
  <cp:lastModifiedBy>UMPEG</cp:lastModifiedBy>
  <dcterms:created xsi:type="dcterms:W3CDTF">2020-02-12T01:14:49Z</dcterms:created>
  <dcterms:modified xsi:type="dcterms:W3CDTF">2020-02-12T01:15:17Z</dcterms:modified>
</cp:coreProperties>
</file>