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2020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" i="5" l="1"/>
  <c r="Q41" i="5"/>
  <c r="O41" i="5"/>
  <c r="S40" i="5"/>
  <c r="Q40" i="5"/>
  <c r="O40" i="5"/>
  <c r="S39" i="5"/>
  <c r="Q39" i="5"/>
  <c r="O39" i="5"/>
  <c r="S38" i="5"/>
  <c r="Q38" i="5"/>
  <c r="O38" i="5"/>
  <c r="S37" i="5"/>
  <c r="Q37" i="5"/>
  <c r="O37" i="5"/>
  <c r="S36" i="5"/>
  <c r="Q36" i="5"/>
  <c r="O36" i="5"/>
  <c r="S35" i="5"/>
  <c r="Q35" i="5"/>
  <c r="O35" i="5"/>
  <c r="S34" i="5"/>
  <c r="Q34" i="5"/>
  <c r="O34" i="5"/>
  <c r="S33" i="5"/>
  <c r="Q33" i="5"/>
  <c r="O33" i="5"/>
  <c r="S32" i="5"/>
  <c r="Q32" i="5"/>
  <c r="O32" i="5"/>
  <c r="S31" i="5"/>
  <c r="Q31" i="5"/>
  <c r="O31" i="5"/>
  <c r="S30" i="5"/>
  <c r="Q30" i="5"/>
  <c r="O30" i="5"/>
  <c r="S29" i="5"/>
  <c r="Q29" i="5"/>
  <c r="O29" i="5"/>
  <c r="S28" i="5"/>
  <c r="Q28" i="5"/>
  <c r="O28" i="5"/>
  <c r="S27" i="5"/>
  <c r="Q27" i="5"/>
  <c r="O27" i="5"/>
  <c r="S26" i="5"/>
  <c r="Q26" i="5"/>
  <c r="O26" i="5"/>
  <c r="S25" i="5"/>
  <c r="Q25" i="5"/>
  <c r="O25" i="5"/>
  <c r="S24" i="5"/>
  <c r="Q24" i="5"/>
  <c r="O24" i="5"/>
  <c r="S23" i="5"/>
  <c r="Q23" i="5"/>
  <c r="O23" i="5"/>
  <c r="S22" i="5"/>
  <c r="Q22" i="5"/>
  <c r="O22" i="5"/>
  <c r="T22" i="5"/>
  <c r="U22" i="5" s="1"/>
  <c r="S21" i="5"/>
  <c r="Q21" i="5"/>
  <c r="O21" i="5"/>
  <c r="T21" i="5"/>
  <c r="U21" i="5" s="1"/>
  <c r="S20" i="5"/>
  <c r="Q20" i="5"/>
  <c r="O20" i="5"/>
  <c r="T20" i="5"/>
  <c r="U20" i="5" s="1"/>
  <c r="S19" i="5"/>
  <c r="Q19" i="5"/>
  <c r="O19" i="5"/>
  <c r="T19" i="5"/>
  <c r="U19" i="5" s="1"/>
  <c r="S18" i="5"/>
  <c r="Q18" i="5"/>
  <c r="O18" i="5"/>
  <c r="T18" i="5"/>
  <c r="U18" i="5" s="1"/>
  <c r="S17" i="5"/>
  <c r="Q17" i="5"/>
  <c r="O17" i="5"/>
  <c r="T17" i="5"/>
  <c r="U17" i="5" s="1"/>
  <c r="S16" i="5"/>
  <c r="Q16" i="5"/>
  <c r="O16" i="5"/>
  <c r="T16" i="5"/>
  <c r="U16" i="5" s="1"/>
  <c r="S15" i="5"/>
  <c r="Q15" i="5"/>
  <c r="O15" i="5"/>
  <c r="T15" i="5"/>
  <c r="U15" i="5" s="1"/>
  <c r="S14" i="5"/>
  <c r="Q14" i="5"/>
  <c r="O14" i="5"/>
  <c r="T14" i="5"/>
  <c r="U14" i="5" s="1"/>
  <c r="S13" i="5"/>
  <c r="Q13" i="5"/>
  <c r="O13" i="5"/>
  <c r="T13" i="5"/>
  <c r="U13" i="5" s="1"/>
  <c r="S12" i="5"/>
  <c r="Q12" i="5"/>
  <c r="O12" i="5"/>
  <c r="T12" i="5"/>
  <c r="U12" i="5" s="1"/>
  <c r="S11" i="5"/>
  <c r="Q11" i="5"/>
  <c r="O11" i="5"/>
  <c r="S10" i="5"/>
  <c r="Q10" i="5"/>
  <c r="O10" i="5"/>
  <c r="T10" i="5"/>
  <c r="U10" i="5" s="1"/>
  <c r="S9" i="5"/>
  <c r="Q9" i="5"/>
  <c r="O9" i="5"/>
  <c r="T9" i="5"/>
  <c r="U9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S8" i="5"/>
  <c r="Q8" i="5"/>
  <c r="O8" i="5"/>
  <c r="A8" i="5"/>
  <c r="S7" i="5"/>
  <c r="Q7" i="5"/>
  <c r="O7" i="5"/>
  <c r="T11" i="5" l="1"/>
  <c r="U11" i="5" s="1"/>
  <c r="T26" i="5"/>
  <c r="U26" i="5" s="1"/>
  <c r="T27" i="5"/>
  <c r="U27" i="5" s="1"/>
  <c r="T28" i="5"/>
  <c r="U28" i="5" s="1"/>
  <c r="T29" i="5"/>
  <c r="U29" i="5" s="1"/>
  <c r="T30" i="5"/>
  <c r="U30" i="5" s="1"/>
  <c r="T36" i="5"/>
  <c r="U36" i="5" s="1"/>
  <c r="T38" i="5"/>
  <c r="U38" i="5" s="1"/>
  <c r="T39" i="5"/>
  <c r="U39" i="5" s="1"/>
  <c r="T7" i="5"/>
  <c r="T8" i="5"/>
  <c r="U8" i="5" s="1"/>
  <c r="T23" i="5"/>
  <c r="U23" i="5" s="1"/>
  <c r="T25" i="5"/>
  <c r="U25" i="5" s="1"/>
  <c r="T24" i="5"/>
  <c r="U24" i="5" s="1"/>
  <c r="T41" i="5"/>
  <c r="U41" i="5" s="1"/>
  <c r="T40" i="5"/>
  <c r="U40" i="5" s="1"/>
  <c r="T37" i="5"/>
  <c r="U37" i="5" s="1"/>
  <c r="T31" i="5"/>
  <c r="U31" i="5" s="1"/>
  <c r="T32" i="5"/>
  <c r="U32" i="5" s="1"/>
  <c r="T33" i="5"/>
  <c r="U33" i="5" s="1"/>
  <c r="T34" i="5"/>
  <c r="U34" i="5" s="1"/>
  <c r="T35" i="5"/>
  <c r="U35" i="5" s="1"/>
  <c r="U7" i="5"/>
</calcChain>
</file>

<file path=xl/sharedStrings.xml><?xml version="1.0" encoding="utf-8"?>
<sst xmlns="http://schemas.openxmlformats.org/spreadsheetml/2006/main" count="467" uniqueCount="158">
  <si>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</si>
  <si>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</si>
  <si>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</si>
  <si>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</si>
  <si>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</si>
  <si>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</si>
  <si>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</si>
  <si>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</si>
  <si>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</si>
  <si>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</si>
  <si>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</si>
  <si>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</si>
  <si>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</si>
  <si>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</si>
  <si>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</si>
  <si>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</si>
  <si>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</si>
  <si>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</si>
  <si>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</si>
  <si>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</si>
  <si>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</si>
  <si>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</si>
  <si>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</si>
  <si>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</si>
  <si>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</si>
  <si>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</si>
  <si>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</si>
  <si>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</si>
  <si>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91-100</t>
  </si>
  <si>
    <t>FUNGSIONAL</t>
  </si>
  <si>
    <t>Penata</t>
  </si>
  <si>
    <t>Penata Muda</t>
  </si>
  <si>
    <t>v</t>
  </si>
  <si>
    <t xml:space="preserve">PENGUKURAN INDEKS PROFESIONALITAS APARATUR SIPIL NEGARA </t>
  </si>
  <si>
    <t>TAHUN 2020</t>
  </si>
  <si>
    <t>Pembina</t>
  </si>
  <si>
    <t>Pengatur</t>
  </si>
  <si>
    <t>Perawat Penyelia</t>
  </si>
  <si>
    <t>Bidan Penyelia</t>
  </si>
  <si>
    <t>Bidan Pelaksana Lanjutan</t>
  </si>
  <si>
    <t>Bidan Pelaksana</t>
  </si>
  <si>
    <t xml:space="preserve">dr.Maria Ulfah </t>
  </si>
  <si>
    <t>Suyatno</t>
  </si>
  <si>
    <t>dr Akhmad Sofian</t>
  </si>
  <si>
    <t>Drg.Tutik Rahmawati</t>
  </si>
  <si>
    <t>Suyanti, S.Si.T</t>
  </si>
  <si>
    <t>Winarniningsih,S ST</t>
  </si>
  <si>
    <t>Raden Tri Widodo Soekrisjanto,S.ST.FT</t>
  </si>
  <si>
    <t>M.Dakhirin,AMK</t>
  </si>
  <si>
    <t>Rubiah,S ST</t>
  </si>
  <si>
    <t>Abu Casan Al As'ari,S Kep,Ns</t>
  </si>
  <si>
    <t>Bakti Ari Widayati.S.Tr.Keb</t>
  </si>
  <si>
    <t>Nurul Diena Hidayati.S.Tr.Keb</t>
  </si>
  <si>
    <t>Maya Kartikarini,S SiT</t>
  </si>
  <si>
    <t>Kamisih,S Kep,Ns</t>
  </si>
  <si>
    <t>Yuni Setyowati,S ST</t>
  </si>
  <si>
    <t>Dwi Lestari,S ST</t>
  </si>
  <si>
    <t>Tri Candra Retnaningsih</t>
  </si>
  <si>
    <t>Tri Rahayu</t>
  </si>
  <si>
    <t>Dyah Purwaningsih BU,Amd.Kep</t>
  </si>
  <si>
    <t>Farida Setyowati,Amd Keb</t>
  </si>
  <si>
    <t>Sa'idah,Amd Farm</t>
  </si>
  <si>
    <t>Siti Marpiah,S.Tr.AK</t>
  </si>
  <si>
    <t>Endang Sundari,S.Tr.KesGi</t>
  </si>
  <si>
    <t>Sri Kuntari,S ST</t>
  </si>
  <si>
    <t>Mega Puspita , SKM</t>
  </si>
  <si>
    <t xml:space="preserve">Siti Farida Putra,Amd Keb. </t>
  </si>
  <si>
    <t>Salome Hethy KD,Amd Keb.</t>
  </si>
  <si>
    <t>Diniek Kunmaryatun,Amd Keb.</t>
  </si>
  <si>
    <t>Sri Rahayuningsih</t>
  </si>
  <si>
    <t>Rumiyatun,Amd.Kep</t>
  </si>
  <si>
    <t>Supriyadi</t>
  </si>
  <si>
    <t>Mashud</t>
  </si>
  <si>
    <t>Sri Listyowati</t>
  </si>
  <si>
    <t>Masturid</t>
  </si>
  <si>
    <t>Rif'ati,AmKeb.</t>
  </si>
  <si>
    <t>19720513 200312 2 002</t>
  </si>
  <si>
    <t>19660827 198803 1 005</t>
  </si>
  <si>
    <t>19810503 201001 1 022</t>
  </si>
  <si>
    <t>19810718 201001 2 020</t>
  </si>
  <si>
    <t>19650510 199103 2 009</t>
  </si>
  <si>
    <t>19730116 199203 2 003</t>
  </si>
  <si>
    <t>19651226 198801 1 001</t>
  </si>
  <si>
    <t>19661113 198903 1 009</t>
  </si>
  <si>
    <t>19690117 199103 2 009</t>
  </si>
  <si>
    <t>19741004 200212 1 005</t>
  </si>
  <si>
    <t>19730219 199301 2 002</t>
  </si>
  <si>
    <t>19800503 200604 2 025</t>
  </si>
  <si>
    <t>19800525 200604 2 026</t>
  </si>
  <si>
    <t>19800811 200604 2 010</t>
  </si>
  <si>
    <t>19770613 200604 2 007</t>
  </si>
  <si>
    <t>19750704 200604 2 019</t>
  </si>
  <si>
    <t>19670531 198903 2 005</t>
  </si>
  <si>
    <t>19680917 198903 2 004</t>
  </si>
  <si>
    <t>19780215 200212 2 004</t>
  </si>
  <si>
    <t xml:space="preserve">19850723 200903 2 006 </t>
  </si>
  <si>
    <t>19760325 201001 2 008</t>
  </si>
  <si>
    <t>19850303 201001 2 020</t>
  </si>
  <si>
    <t>19880629 201001 2 007</t>
  </si>
  <si>
    <t>19751223 200212 2 004</t>
  </si>
  <si>
    <t>19881111 201001 2 012</t>
  </si>
  <si>
    <t>19760803 200604 2 016</t>
  </si>
  <si>
    <t>19730427 200604 2 011</t>
  </si>
  <si>
    <t>19741226 200604 2 009</t>
  </si>
  <si>
    <t>19770222 200604 2 012</t>
  </si>
  <si>
    <t>19840821 200701 2 003</t>
  </si>
  <si>
    <t>19631115 198703 1 007</t>
  </si>
  <si>
    <t xml:space="preserve">19630627 199103 1 002 </t>
  </si>
  <si>
    <t>19741019 200701 2 007</t>
  </si>
  <si>
    <t>19640503 200604 1 006</t>
  </si>
  <si>
    <t>19810120 201905 2 002</t>
  </si>
  <si>
    <t>Penata Tk. I</t>
  </si>
  <si>
    <t>Penata Muda Tk. I</t>
  </si>
  <si>
    <t>Pengatur Tk. I</t>
  </si>
  <si>
    <t xml:space="preserve">Pengatur </t>
  </si>
  <si>
    <t xml:space="preserve">Pengatur Muda </t>
  </si>
  <si>
    <t xml:space="preserve">Ka.Puskesmas </t>
  </si>
  <si>
    <t>Kasubbag TU</t>
  </si>
  <si>
    <t>Dokter  Ahli Madya</t>
  </si>
  <si>
    <t>Dokter Gigi Ahli Madya</t>
  </si>
  <si>
    <t>Bidan Ahli Madya</t>
  </si>
  <si>
    <t>Fisioterapis Ahli Madya</t>
  </si>
  <si>
    <t xml:space="preserve">Perawat muda </t>
  </si>
  <si>
    <t>Perawat Muda</t>
  </si>
  <si>
    <t>Bidan Muda</t>
  </si>
  <si>
    <t>Nutrisionis Penyelia</t>
  </si>
  <si>
    <t xml:space="preserve">Pelaksana  </t>
  </si>
  <si>
    <t>Perawat Pelaksana Lanj.</t>
  </si>
  <si>
    <t>Bidan Pelaksana Lanjt</t>
  </si>
  <si>
    <t>Asisten Apt Mahir</t>
  </si>
  <si>
    <t>Pranata Lab Kes.Pelaks Lanj.</t>
  </si>
  <si>
    <t>Perawat  Gigi Pelaks lanj.</t>
  </si>
  <si>
    <t>Bidan Mahir</t>
  </si>
  <si>
    <t>Sanitarian Pelaksana Lanj.</t>
  </si>
  <si>
    <t xml:space="preserve">Perawat Pelaksana </t>
  </si>
  <si>
    <t>PUSKESMAS WONOSALAM I</t>
  </si>
  <si>
    <t>S-1 Ilmu Kedokteran</t>
  </si>
  <si>
    <t>D3 Kesling</t>
  </si>
  <si>
    <t>S-1 Ilmu Kedokteran Gigi</t>
  </si>
  <si>
    <t>D-4 Kebidanan</t>
  </si>
  <si>
    <t>D-4 Fisioterapi</t>
  </si>
  <si>
    <t>D-3 Keperawatan</t>
  </si>
  <si>
    <t>D-4 Perawat Pendidik</t>
  </si>
  <si>
    <t>Profesi Profesi Ners</t>
  </si>
  <si>
    <t>D-4 Gizi</t>
  </si>
  <si>
    <t>SMA</t>
  </si>
  <si>
    <t>D-3 Kebidanan</t>
  </si>
  <si>
    <t>D-3 Farmasi</t>
  </si>
  <si>
    <t>D-4 Analis Kesehatan</t>
  </si>
  <si>
    <t>D-4 Keperawatan Gigi</t>
  </si>
  <si>
    <t>S-1 Kesehatan Masyarakat</t>
  </si>
  <si>
    <t>SPK</t>
  </si>
  <si>
    <t>SMP</t>
  </si>
  <si>
    <t>NAMA UPTD PUSKESMAS WONOSALAM I I</t>
  </si>
  <si>
    <t>DEMAK , ……………..2020</t>
  </si>
  <si>
    <t>Kepala Puskesmas Wonosalam I</t>
  </si>
  <si>
    <t>dr. Maria Ulfah</t>
  </si>
  <si>
    <t>NIP 19720513 200312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</si>
</sst>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67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2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49" fontId="4" fillId="7" borderId="1" xfId="2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horizontal="left" vertical="center"/>
    </xf>
    <xf numFmtId="165" fontId="4" fillId="7" borderId="1" xfId="0" applyNumberFormat="1" applyFont="1" applyFill="1" applyBorder="1" applyAlignment="1">
      <alignment horizontal="left" vertical="center"/>
    </xf>
    <xf numFmtId="165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3" fillId="7" borderId="1" xfId="0" applyFont="1" applyFill="1" applyBorder="1"/>
    <xf numFmtId="0" fontId="0" fillId="7" borderId="1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vertic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/>
    <xf numFmtId="0" fontId="6" fillId="0" borderId="0" xfId="3" applyFont="1"/>
    <xf numFmtId="0" fontId="6" fillId="0" borderId="0" xfId="3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4" xfId="1"/>
    <cellStyle name="Normal_HONDA" xfId="2"/>
  </cellStyles>
  <dxfs count="24"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Normal="100" workbookViewId="0">
      <pane ySplit="6" topLeftCell="A7" activePane="bottomLeft" state="frozen"/>
      <selection pane="bottomLeft" activeCell="G58" sqref="G58"/>
    </sheetView>
  </sheetViews>
  <sheetFormatPr defaultRowHeight="15" x14ac:dyDescent="0.25"/>
  <cols>
    <col min="1" max="1" width="6.28515625" style="12" customWidth="1"/>
    <col min="2" max="2" width="29.140625" style="12" customWidth="1"/>
    <col min="3" max="3" width="29.5703125" style="23" customWidth="1"/>
    <col min="4" max="4" width="20.5703125" style="12" customWidth="1"/>
    <col min="5" max="5" width="12.42578125" style="12" customWidth="1"/>
    <col min="6" max="6" width="12.7109375" style="12" customWidth="1"/>
    <col min="7" max="7" width="27.7109375" style="24" customWidth="1"/>
    <col min="8" max="8" width="29.140625" style="25" customWidth="1"/>
    <col min="9" max="9" width="19.42578125" style="12" customWidth="1"/>
    <col min="10" max="10" width="8.42578125" style="12" customWidth="1"/>
    <col min="11" max="11" width="10" style="12" customWidth="1"/>
    <col min="12" max="12" width="15.28515625" style="12" customWidth="1"/>
    <col min="13" max="13" width="6" style="12" customWidth="1"/>
    <col min="14" max="14" width="8.28515625" style="12" customWidth="1"/>
    <col min="15" max="15" width="6.5703125" style="12" customWidth="1"/>
    <col min="16" max="16" width="14.85546875" style="12" customWidth="1"/>
    <col min="17" max="17" width="7.140625" style="12" customWidth="1"/>
    <col min="18" max="18" width="14.42578125" style="12" customWidth="1"/>
    <col min="19" max="19" width="6" style="12" customWidth="1"/>
    <col min="20" max="20" width="8.7109375" style="12" customWidth="1"/>
    <col min="21" max="21" width="13.5703125" style="12" customWidth="1"/>
    <col min="22" max="23" width="9.140625" style="12"/>
    <col min="24" max="16384" width="9.140625" style="1"/>
  </cols>
  <sheetData>
    <row r="1" spans="1:23" ht="14.45" x14ac:dyDescent="0.3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3" ht="14.45" x14ac:dyDescent="0.3">
      <c r="A2" s="61" t="s">
        <v>153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3" ht="36" customHeight="1" x14ac:dyDescent="0.3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3" s="10" customFormat="1" ht="21.75" customHeight="1" x14ac:dyDescent="0.25">
      <c r="A4" s="63" t="s">
        <v>20</v>
      </c>
      <c r="B4" s="64" t="s">
        <v>7</v>
      </c>
      <c r="C4" s="64"/>
      <c r="D4" s="64"/>
      <c r="E4" s="64"/>
      <c r="F4" s="64"/>
      <c r="G4" s="64"/>
      <c r="H4" s="64"/>
      <c r="I4" s="5" t="s">
        <v>13</v>
      </c>
      <c r="J4" s="65" t="s">
        <v>5</v>
      </c>
      <c r="K4" s="66" t="s">
        <v>16</v>
      </c>
      <c r="L4" s="66"/>
      <c r="M4" s="66"/>
      <c r="N4" s="66"/>
      <c r="O4" s="66" t="s">
        <v>5</v>
      </c>
      <c r="P4" s="28" t="s">
        <v>18</v>
      </c>
      <c r="Q4" s="60" t="s">
        <v>5</v>
      </c>
      <c r="R4" s="2" t="s">
        <v>3</v>
      </c>
      <c r="S4" s="60" t="s">
        <v>5</v>
      </c>
      <c r="T4" s="60" t="s">
        <v>6</v>
      </c>
      <c r="U4" s="60" t="s">
        <v>21</v>
      </c>
      <c r="V4" s="13"/>
      <c r="W4" s="13"/>
    </row>
    <row r="5" spans="1:23" s="10" customFormat="1" ht="21.75" customHeight="1" x14ac:dyDescent="0.25">
      <c r="A5" s="63"/>
      <c r="B5" s="27" t="s">
        <v>0</v>
      </c>
      <c r="C5" s="11" t="s">
        <v>1</v>
      </c>
      <c r="D5" s="27" t="s">
        <v>22</v>
      </c>
      <c r="E5" s="26" t="s">
        <v>8</v>
      </c>
      <c r="F5" s="26" t="s">
        <v>9</v>
      </c>
      <c r="G5" s="27" t="s">
        <v>10</v>
      </c>
      <c r="H5" s="7" t="s">
        <v>11</v>
      </c>
      <c r="I5" s="5" t="s">
        <v>12</v>
      </c>
      <c r="J5" s="65"/>
      <c r="K5" s="28" t="s">
        <v>14</v>
      </c>
      <c r="L5" s="28" t="s">
        <v>15</v>
      </c>
      <c r="M5" s="28" t="s">
        <v>2</v>
      </c>
      <c r="N5" s="28" t="s">
        <v>17</v>
      </c>
      <c r="O5" s="66"/>
      <c r="P5" s="28" t="s">
        <v>19</v>
      </c>
      <c r="Q5" s="60"/>
      <c r="R5" s="2" t="s">
        <v>4</v>
      </c>
      <c r="S5" s="60"/>
      <c r="T5" s="60"/>
      <c r="U5" s="60"/>
      <c r="V5" s="13"/>
      <c r="W5" s="13"/>
    </row>
    <row r="6" spans="1:23" ht="14.45" x14ac:dyDescent="0.3">
      <c r="A6" s="4">
        <v>1</v>
      </c>
      <c r="B6" s="3">
        <v>2</v>
      </c>
      <c r="C6" s="9">
        <v>3</v>
      </c>
      <c r="D6" s="4">
        <v>4</v>
      </c>
      <c r="E6" s="4">
        <v>5</v>
      </c>
      <c r="F6" s="4">
        <v>6</v>
      </c>
      <c r="G6" s="4">
        <v>7</v>
      </c>
      <c r="H6" s="8">
        <v>8</v>
      </c>
      <c r="I6" s="6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</row>
    <row r="7" spans="1:23" ht="16.5" x14ac:dyDescent="0.25">
      <c r="A7" s="30">
        <v>1</v>
      </c>
      <c r="B7" s="36" t="s">
        <v>41</v>
      </c>
      <c r="C7" s="39" t="s">
        <v>76</v>
      </c>
      <c r="D7" s="43" t="s">
        <v>35</v>
      </c>
      <c r="E7" s="33" t="s">
        <v>27</v>
      </c>
      <c r="F7" s="33" t="s">
        <v>29</v>
      </c>
      <c r="G7" s="44" t="s">
        <v>116</v>
      </c>
      <c r="H7" s="29" t="s">
        <v>135</v>
      </c>
      <c r="I7" s="43" t="s">
        <v>136</v>
      </c>
      <c r="J7" s="15">
        <v>15</v>
      </c>
      <c r="K7" s="16" t="s">
        <v>32</v>
      </c>
      <c r="L7" s="17" t="s">
        <v>32</v>
      </c>
      <c r="M7" s="17" t="s">
        <v>32</v>
      </c>
      <c r="N7" s="17" t="s">
        <v>32</v>
      </c>
      <c r="O7" s="18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19" t="s">
        <v>28</v>
      </c>
      <c r="Q7" s="14">
        <f t="shared" ref="Q7:Q41" si="0">IF(P7="91-100",30,IF(P7="76-90",25,IF(P7="61-75",15,IF(P7="51-60",5,IF(P7="&lt;50",1,0)))))</f>
        <v>30</v>
      </c>
      <c r="R7" s="20" t="s">
        <v>25</v>
      </c>
      <c r="S7" s="14">
        <f t="shared" ref="S7:S41" si="1">IF(R7="TIDAK PERNAH",5,IF(R7="RINGAN",3,IF(R7="SEDANG",2,IF(R7="BERAT",1,0))))</f>
        <v>5</v>
      </c>
      <c r="T7" s="14">
        <f>SUM(J7,O7,Q7,S7)</f>
        <v>90</v>
      </c>
      <c r="U7" s="21" t="str">
        <f>IF(T7=0,"-",IF(T7&gt;90,"Sangat Tinggi",IF(T7&gt;80,"Tinggi",IF(T7&gt;70,"Sedang",IF(T7&gt;60,"Rendah","Sangat Rendah")))))</f>
        <v>Tinggi</v>
      </c>
    </row>
    <row r="8" spans="1:23" ht="16.5" x14ac:dyDescent="0.25">
      <c r="A8" s="30">
        <f>A7+1</f>
        <v>2</v>
      </c>
      <c r="B8" s="36" t="s">
        <v>42</v>
      </c>
      <c r="C8" s="39" t="s">
        <v>77</v>
      </c>
      <c r="D8" s="43" t="s">
        <v>111</v>
      </c>
      <c r="E8" s="33" t="s">
        <v>26</v>
      </c>
      <c r="F8" s="33" t="s">
        <v>23</v>
      </c>
      <c r="G8" s="45" t="s">
        <v>117</v>
      </c>
      <c r="H8" s="29" t="s">
        <v>135</v>
      </c>
      <c r="I8" s="43" t="s">
        <v>137</v>
      </c>
      <c r="J8" s="15">
        <v>10</v>
      </c>
      <c r="K8" s="51"/>
      <c r="L8" s="50"/>
      <c r="M8" s="17" t="s">
        <v>32</v>
      </c>
      <c r="N8" s="17" t="s">
        <v>32</v>
      </c>
      <c r="O8" s="18">
        <f t="shared" ref="O8:O11" si="2">IF(F8="PELAKSANA",SUM(IF(K8="V",0,0),IF(L8="V",0,0),IF(M8="V",22.5,0),IF(N8="V",17.5,0)),IF(F8="FUNGSIONAL",SUM(IF(K8="V",0,0),IF(L8="V",15,0),IF(M8="V",15,0),IF(N8="V",10,0)),SUM(IF(K8="V",15,0),IF(L8="V",0,0),IF(M8="V",15,0),IF(N8="V",10,0))))</f>
        <v>25</v>
      </c>
      <c r="P8" s="19" t="s">
        <v>24</v>
      </c>
      <c r="Q8" s="14">
        <f t="shared" si="0"/>
        <v>25</v>
      </c>
      <c r="R8" s="20" t="s">
        <v>25</v>
      </c>
      <c r="S8" s="14">
        <f t="shared" si="1"/>
        <v>5</v>
      </c>
      <c r="T8" s="14">
        <f t="shared" ref="T8:T41" si="3">SUM(J8,O8,Q8,S8)</f>
        <v>65</v>
      </c>
      <c r="U8" s="21" t="str">
        <f t="shared" ref="U8:U41" si="4">IF(T8=0,"-",IF(T8&gt;90,"Sangat Tinggi",IF(T8&gt;80,"Tinggi",IF(T8&gt;70,"Sedang",IF(T8&gt;60,"Rendah","Sangat Rendah")))))</f>
        <v>Rendah</v>
      </c>
    </row>
    <row r="9" spans="1:23" ht="16.5" x14ac:dyDescent="0.25">
      <c r="A9" s="30">
        <f t="shared" ref="A9:A36" si="5">A8+1</f>
        <v>3</v>
      </c>
      <c r="B9" s="37" t="s">
        <v>43</v>
      </c>
      <c r="C9" s="40" t="s">
        <v>78</v>
      </c>
      <c r="D9" s="43" t="s">
        <v>35</v>
      </c>
      <c r="E9" s="33" t="s">
        <v>27</v>
      </c>
      <c r="F9" s="33" t="s">
        <v>29</v>
      </c>
      <c r="G9" s="46" t="s">
        <v>118</v>
      </c>
      <c r="H9" s="29" t="s">
        <v>135</v>
      </c>
      <c r="I9" s="48" t="s">
        <v>136</v>
      </c>
      <c r="J9" s="15">
        <v>15</v>
      </c>
      <c r="K9" s="16"/>
      <c r="L9" s="17" t="s">
        <v>32</v>
      </c>
      <c r="M9" s="17" t="s">
        <v>32</v>
      </c>
      <c r="N9" s="17" t="s">
        <v>32</v>
      </c>
      <c r="O9" s="18">
        <f t="shared" si="2"/>
        <v>40</v>
      </c>
      <c r="P9" s="19" t="s">
        <v>24</v>
      </c>
      <c r="Q9" s="14">
        <f t="shared" si="0"/>
        <v>25</v>
      </c>
      <c r="R9" s="20" t="s">
        <v>25</v>
      </c>
      <c r="S9" s="14">
        <f t="shared" si="1"/>
        <v>5</v>
      </c>
      <c r="T9" s="14">
        <f t="shared" si="3"/>
        <v>85</v>
      </c>
      <c r="U9" s="21" t="str">
        <f t="shared" si="4"/>
        <v>Tinggi</v>
      </c>
    </row>
    <row r="10" spans="1:23" ht="16.5" x14ac:dyDescent="0.25">
      <c r="A10" s="30">
        <f t="shared" si="5"/>
        <v>4</v>
      </c>
      <c r="B10" s="37" t="s">
        <v>44</v>
      </c>
      <c r="C10" s="40" t="s">
        <v>79</v>
      </c>
      <c r="D10" s="43" t="s">
        <v>35</v>
      </c>
      <c r="E10" s="33" t="s">
        <v>27</v>
      </c>
      <c r="F10" s="33" t="s">
        <v>29</v>
      </c>
      <c r="G10" s="46" t="s">
        <v>119</v>
      </c>
      <c r="H10" s="29" t="s">
        <v>135</v>
      </c>
      <c r="I10" s="48" t="s">
        <v>138</v>
      </c>
      <c r="J10" s="15">
        <v>15</v>
      </c>
      <c r="K10" s="16"/>
      <c r="L10" s="17" t="s">
        <v>32</v>
      </c>
      <c r="M10" s="17" t="s">
        <v>32</v>
      </c>
      <c r="N10" s="17" t="s">
        <v>32</v>
      </c>
      <c r="O10" s="18">
        <f t="shared" si="2"/>
        <v>40</v>
      </c>
      <c r="P10" s="19" t="s">
        <v>24</v>
      </c>
      <c r="Q10" s="14">
        <f t="shared" si="0"/>
        <v>25</v>
      </c>
      <c r="R10" s="20" t="s">
        <v>25</v>
      </c>
      <c r="S10" s="14">
        <f t="shared" si="1"/>
        <v>5</v>
      </c>
      <c r="T10" s="14">
        <f t="shared" si="3"/>
        <v>85</v>
      </c>
      <c r="U10" s="21" t="str">
        <f t="shared" si="4"/>
        <v>Tinggi</v>
      </c>
    </row>
    <row r="11" spans="1:23" ht="16.5" x14ac:dyDescent="0.25">
      <c r="A11" s="30">
        <f t="shared" si="5"/>
        <v>5</v>
      </c>
      <c r="B11" s="36" t="s">
        <v>45</v>
      </c>
      <c r="C11" s="39" t="s">
        <v>80</v>
      </c>
      <c r="D11" s="43" t="s">
        <v>35</v>
      </c>
      <c r="E11" s="33" t="s">
        <v>27</v>
      </c>
      <c r="F11" s="33" t="s">
        <v>29</v>
      </c>
      <c r="G11" s="47" t="s">
        <v>120</v>
      </c>
      <c r="H11" s="29" t="s">
        <v>135</v>
      </c>
      <c r="I11" s="43" t="s">
        <v>139</v>
      </c>
      <c r="J11" s="15">
        <v>15</v>
      </c>
      <c r="K11" s="16"/>
      <c r="L11" s="16" t="s">
        <v>32</v>
      </c>
      <c r="M11" s="17" t="s">
        <v>32</v>
      </c>
      <c r="N11" s="17" t="s">
        <v>32</v>
      </c>
      <c r="O11" s="18">
        <f t="shared" si="2"/>
        <v>40</v>
      </c>
      <c r="P11" s="19" t="s">
        <v>24</v>
      </c>
      <c r="Q11" s="14">
        <f t="shared" si="0"/>
        <v>25</v>
      </c>
      <c r="R11" s="20" t="s">
        <v>25</v>
      </c>
      <c r="S11" s="14">
        <f t="shared" si="1"/>
        <v>5</v>
      </c>
      <c r="T11" s="14">
        <f t="shared" si="3"/>
        <v>85</v>
      </c>
      <c r="U11" s="21" t="str">
        <f t="shared" si="4"/>
        <v>Tinggi</v>
      </c>
    </row>
    <row r="12" spans="1:23" ht="16.5" x14ac:dyDescent="0.25">
      <c r="A12" s="30">
        <f t="shared" si="5"/>
        <v>6</v>
      </c>
      <c r="B12" s="37" t="s">
        <v>46</v>
      </c>
      <c r="C12" s="39" t="s">
        <v>81</v>
      </c>
      <c r="D12" s="43" t="s">
        <v>35</v>
      </c>
      <c r="E12" s="33" t="s">
        <v>27</v>
      </c>
      <c r="F12" s="33" t="s">
        <v>29</v>
      </c>
      <c r="G12" s="47" t="s">
        <v>120</v>
      </c>
      <c r="H12" s="29" t="s">
        <v>135</v>
      </c>
      <c r="I12" s="48" t="s">
        <v>139</v>
      </c>
      <c r="J12" s="15">
        <v>15</v>
      </c>
      <c r="K12" s="16"/>
      <c r="L12" s="17" t="s">
        <v>32</v>
      </c>
      <c r="M12" s="17" t="s">
        <v>32</v>
      </c>
      <c r="N12" s="17" t="s">
        <v>32</v>
      </c>
      <c r="O12" s="35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40</v>
      </c>
      <c r="P12" s="19" t="s">
        <v>24</v>
      </c>
      <c r="Q12" s="14">
        <f t="shared" si="0"/>
        <v>25</v>
      </c>
      <c r="R12" s="20" t="s">
        <v>25</v>
      </c>
      <c r="S12" s="14">
        <f t="shared" si="1"/>
        <v>5</v>
      </c>
      <c r="T12" s="14">
        <f t="shared" si="3"/>
        <v>85</v>
      </c>
      <c r="U12" s="21" t="str">
        <f t="shared" si="4"/>
        <v>Tinggi</v>
      </c>
    </row>
    <row r="13" spans="1:23" ht="16.5" x14ac:dyDescent="0.25">
      <c r="A13" s="30">
        <f t="shared" si="5"/>
        <v>7</v>
      </c>
      <c r="B13" s="38" t="s">
        <v>47</v>
      </c>
      <c r="C13" s="41" t="s">
        <v>82</v>
      </c>
      <c r="D13" s="43" t="s">
        <v>35</v>
      </c>
      <c r="E13" s="33" t="s">
        <v>27</v>
      </c>
      <c r="F13" s="33" t="s">
        <v>29</v>
      </c>
      <c r="G13" s="45" t="s">
        <v>121</v>
      </c>
      <c r="H13" s="29" t="s">
        <v>135</v>
      </c>
      <c r="I13" s="49" t="s">
        <v>140</v>
      </c>
      <c r="J13" s="15">
        <v>15</v>
      </c>
      <c r="K13" s="16"/>
      <c r="L13" s="17" t="s">
        <v>32</v>
      </c>
      <c r="M13" s="17" t="s">
        <v>32</v>
      </c>
      <c r="N13" s="17" t="s">
        <v>32</v>
      </c>
      <c r="O13" s="35">
        <f t="shared" ref="O13:O41" si="6">IF(F13="PELAKSANA",SUM(IF(K13="V",0,0),IF(L13="V",0,0),IF(M13="V",22.5,0),IF(N13="V",17.5,0)),IF(F13="FUNGSIONAL",SUM(IF(K13="V",0,0),IF(L13="V",15,0),IF(M13="V",15,0),IF(N13="V",10,0)),SUM(IF(K13="V",15,0),IF(L13="V",0,0),IF(M13="V",15,0),IF(N13="V",10,0))))</f>
        <v>40</v>
      </c>
      <c r="P13" s="19" t="s">
        <v>24</v>
      </c>
      <c r="Q13" s="14">
        <f t="shared" si="0"/>
        <v>25</v>
      </c>
      <c r="R13" s="20" t="s">
        <v>25</v>
      </c>
      <c r="S13" s="14">
        <f t="shared" si="1"/>
        <v>5</v>
      </c>
      <c r="T13" s="14">
        <f t="shared" si="3"/>
        <v>85</v>
      </c>
      <c r="U13" s="21" t="str">
        <f t="shared" si="4"/>
        <v>Tinggi</v>
      </c>
    </row>
    <row r="14" spans="1:23" ht="16.5" x14ac:dyDescent="0.25">
      <c r="A14" s="30">
        <f t="shared" si="5"/>
        <v>8</v>
      </c>
      <c r="B14" s="36" t="s">
        <v>48</v>
      </c>
      <c r="C14" s="39" t="s">
        <v>83</v>
      </c>
      <c r="D14" s="43" t="s">
        <v>111</v>
      </c>
      <c r="E14" s="33" t="s">
        <v>27</v>
      </c>
      <c r="F14" s="33" t="s">
        <v>29</v>
      </c>
      <c r="G14" s="47" t="s">
        <v>37</v>
      </c>
      <c r="H14" s="29" t="s">
        <v>135</v>
      </c>
      <c r="I14" s="43" t="s">
        <v>141</v>
      </c>
      <c r="J14" s="15">
        <v>15</v>
      </c>
      <c r="K14" s="16"/>
      <c r="L14" s="17" t="s">
        <v>32</v>
      </c>
      <c r="M14" s="17" t="s">
        <v>32</v>
      </c>
      <c r="N14" s="17" t="s">
        <v>32</v>
      </c>
      <c r="O14" s="35">
        <f t="shared" si="6"/>
        <v>40</v>
      </c>
      <c r="P14" s="19" t="s">
        <v>24</v>
      </c>
      <c r="Q14" s="14">
        <f t="shared" si="0"/>
        <v>25</v>
      </c>
      <c r="R14" s="20" t="s">
        <v>25</v>
      </c>
      <c r="S14" s="14">
        <f t="shared" si="1"/>
        <v>5</v>
      </c>
      <c r="T14" s="14">
        <f t="shared" si="3"/>
        <v>85</v>
      </c>
      <c r="U14" s="21" t="str">
        <f t="shared" si="4"/>
        <v>Tinggi</v>
      </c>
    </row>
    <row r="15" spans="1:23" ht="16.5" x14ac:dyDescent="0.25">
      <c r="A15" s="30">
        <f t="shared" si="5"/>
        <v>9</v>
      </c>
      <c r="B15" s="36" t="s">
        <v>49</v>
      </c>
      <c r="C15" s="39" t="s">
        <v>84</v>
      </c>
      <c r="D15" s="43" t="s">
        <v>111</v>
      </c>
      <c r="E15" s="33" t="s">
        <v>26</v>
      </c>
      <c r="F15" s="33" t="s">
        <v>29</v>
      </c>
      <c r="G15" s="47" t="s">
        <v>122</v>
      </c>
      <c r="H15" s="29" t="s">
        <v>135</v>
      </c>
      <c r="I15" s="43" t="s">
        <v>142</v>
      </c>
      <c r="J15" s="15">
        <v>15</v>
      </c>
      <c r="K15" s="16"/>
      <c r="L15" s="17" t="s">
        <v>32</v>
      </c>
      <c r="M15" s="17" t="s">
        <v>32</v>
      </c>
      <c r="N15" s="17" t="s">
        <v>32</v>
      </c>
      <c r="O15" s="35">
        <f t="shared" si="6"/>
        <v>40</v>
      </c>
      <c r="P15" s="19" t="s">
        <v>24</v>
      </c>
      <c r="Q15" s="14">
        <f t="shared" si="0"/>
        <v>25</v>
      </c>
      <c r="R15" s="20" t="s">
        <v>25</v>
      </c>
      <c r="S15" s="14">
        <f t="shared" si="1"/>
        <v>5</v>
      </c>
      <c r="T15" s="14">
        <f t="shared" si="3"/>
        <v>85</v>
      </c>
      <c r="U15" s="21" t="str">
        <f t="shared" si="4"/>
        <v>Tinggi</v>
      </c>
    </row>
    <row r="16" spans="1:23" ht="16.5" x14ac:dyDescent="0.25">
      <c r="A16" s="30">
        <f t="shared" si="5"/>
        <v>10</v>
      </c>
      <c r="B16" s="36" t="s">
        <v>50</v>
      </c>
      <c r="C16" s="39" t="s">
        <v>85</v>
      </c>
      <c r="D16" s="43" t="s">
        <v>111</v>
      </c>
      <c r="E16" s="33" t="s">
        <v>26</v>
      </c>
      <c r="F16" s="33" t="s">
        <v>29</v>
      </c>
      <c r="G16" s="47" t="s">
        <v>123</v>
      </c>
      <c r="H16" s="29" t="s">
        <v>135</v>
      </c>
      <c r="I16" s="48" t="s">
        <v>143</v>
      </c>
      <c r="J16" s="15">
        <v>15</v>
      </c>
      <c r="K16" s="16"/>
      <c r="L16" s="17" t="s">
        <v>32</v>
      </c>
      <c r="M16" s="17" t="s">
        <v>32</v>
      </c>
      <c r="N16" s="17" t="s">
        <v>32</v>
      </c>
      <c r="O16" s="18">
        <f t="shared" si="6"/>
        <v>40</v>
      </c>
      <c r="P16" s="19" t="s">
        <v>24</v>
      </c>
      <c r="Q16" s="14">
        <f t="shared" si="0"/>
        <v>25</v>
      </c>
      <c r="R16" s="20" t="s">
        <v>25</v>
      </c>
      <c r="S16" s="14">
        <f t="shared" si="1"/>
        <v>5</v>
      </c>
      <c r="T16" s="14">
        <f t="shared" si="3"/>
        <v>85</v>
      </c>
      <c r="U16" s="21" t="str">
        <f t="shared" si="4"/>
        <v>Tinggi</v>
      </c>
    </row>
    <row r="17" spans="1:21" ht="16.5" x14ac:dyDescent="0.25">
      <c r="A17" s="30">
        <f t="shared" si="5"/>
        <v>11</v>
      </c>
      <c r="B17" s="37" t="s">
        <v>51</v>
      </c>
      <c r="C17" s="39" t="s">
        <v>86</v>
      </c>
      <c r="D17" s="43" t="s">
        <v>111</v>
      </c>
      <c r="E17" s="33" t="s">
        <v>26</v>
      </c>
      <c r="F17" s="33" t="s">
        <v>29</v>
      </c>
      <c r="G17" s="47" t="s">
        <v>38</v>
      </c>
      <c r="H17" s="29" t="s">
        <v>135</v>
      </c>
      <c r="I17" s="48" t="s">
        <v>139</v>
      </c>
      <c r="J17" s="15">
        <v>15</v>
      </c>
      <c r="K17" s="16"/>
      <c r="L17" s="17" t="s">
        <v>32</v>
      </c>
      <c r="M17" s="17" t="s">
        <v>32</v>
      </c>
      <c r="N17" s="17" t="s">
        <v>32</v>
      </c>
      <c r="O17" s="18">
        <f t="shared" si="6"/>
        <v>40</v>
      </c>
      <c r="P17" s="19" t="s">
        <v>24</v>
      </c>
      <c r="Q17" s="14">
        <f t="shared" si="0"/>
        <v>25</v>
      </c>
      <c r="R17" s="20" t="s">
        <v>25</v>
      </c>
      <c r="S17" s="14">
        <f t="shared" si="1"/>
        <v>5</v>
      </c>
      <c r="T17" s="14">
        <f t="shared" si="3"/>
        <v>85</v>
      </c>
      <c r="U17" s="21" t="str">
        <f t="shared" si="4"/>
        <v>Tinggi</v>
      </c>
    </row>
    <row r="18" spans="1:21" ht="16.5" x14ac:dyDescent="0.25">
      <c r="A18" s="30">
        <f t="shared" si="5"/>
        <v>12</v>
      </c>
      <c r="B18" s="37" t="s">
        <v>52</v>
      </c>
      <c r="C18" s="39" t="s">
        <v>87</v>
      </c>
      <c r="D18" s="43" t="s">
        <v>30</v>
      </c>
      <c r="E18" s="33" t="s">
        <v>27</v>
      </c>
      <c r="F18" s="33" t="s">
        <v>29</v>
      </c>
      <c r="G18" s="47" t="s">
        <v>38</v>
      </c>
      <c r="H18" s="29" t="s">
        <v>135</v>
      </c>
      <c r="I18" s="48" t="s">
        <v>139</v>
      </c>
      <c r="J18" s="15">
        <v>15</v>
      </c>
      <c r="K18" s="16"/>
      <c r="L18" s="17" t="s">
        <v>32</v>
      </c>
      <c r="M18" s="17" t="s">
        <v>32</v>
      </c>
      <c r="N18" s="17" t="s">
        <v>32</v>
      </c>
      <c r="O18" s="18">
        <f t="shared" si="6"/>
        <v>40</v>
      </c>
      <c r="P18" s="19" t="s">
        <v>24</v>
      </c>
      <c r="Q18" s="14">
        <f t="shared" si="0"/>
        <v>25</v>
      </c>
      <c r="R18" s="20" t="s">
        <v>25</v>
      </c>
      <c r="S18" s="14">
        <f t="shared" si="1"/>
        <v>5</v>
      </c>
      <c r="T18" s="14">
        <f t="shared" si="3"/>
        <v>85</v>
      </c>
      <c r="U18" s="21" t="str">
        <f t="shared" si="4"/>
        <v>Tinggi</v>
      </c>
    </row>
    <row r="19" spans="1:21" ht="16.5" x14ac:dyDescent="0.25">
      <c r="A19" s="30">
        <f t="shared" si="5"/>
        <v>13</v>
      </c>
      <c r="B19" s="38" t="s">
        <v>53</v>
      </c>
      <c r="C19" s="41" t="s">
        <v>88</v>
      </c>
      <c r="D19" s="43" t="s">
        <v>30</v>
      </c>
      <c r="E19" s="33" t="s">
        <v>26</v>
      </c>
      <c r="F19" s="33" t="s">
        <v>29</v>
      </c>
      <c r="G19" s="47" t="s">
        <v>124</v>
      </c>
      <c r="H19" s="29" t="s">
        <v>135</v>
      </c>
      <c r="I19" s="43" t="s">
        <v>139</v>
      </c>
      <c r="J19" s="15">
        <v>15</v>
      </c>
      <c r="K19" s="16"/>
      <c r="L19" s="17" t="s">
        <v>32</v>
      </c>
      <c r="M19" s="17" t="s">
        <v>32</v>
      </c>
      <c r="N19" s="17" t="s">
        <v>32</v>
      </c>
      <c r="O19" s="18">
        <f t="shared" si="6"/>
        <v>40</v>
      </c>
      <c r="P19" s="19" t="s">
        <v>24</v>
      </c>
      <c r="Q19" s="14">
        <f t="shared" si="0"/>
        <v>25</v>
      </c>
      <c r="R19" s="20" t="s">
        <v>25</v>
      </c>
      <c r="S19" s="14">
        <f t="shared" si="1"/>
        <v>5</v>
      </c>
      <c r="T19" s="14">
        <f t="shared" si="3"/>
        <v>85</v>
      </c>
      <c r="U19" s="21" t="str">
        <f t="shared" si="4"/>
        <v>Tinggi</v>
      </c>
    </row>
    <row r="20" spans="1:21" ht="16.5" x14ac:dyDescent="0.25">
      <c r="A20" s="30">
        <f t="shared" si="5"/>
        <v>14</v>
      </c>
      <c r="B20" s="36" t="s">
        <v>54</v>
      </c>
      <c r="C20" s="39" t="s">
        <v>89</v>
      </c>
      <c r="D20" s="43" t="s">
        <v>30</v>
      </c>
      <c r="E20" s="33" t="s">
        <v>27</v>
      </c>
      <c r="F20" s="33" t="s">
        <v>29</v>
      </c>
      <c r="G20" s="47" t="s">
        <v>37</v>
      </c>
      <c r="H20" s="29" t="s">
        <v>135</v>
      </c>
      <c r="I20" s="48" t="s">
        <v>143</v>
      </c>
      <c r="J20" s="15">
        <v>15</v>
      </c>
      <c r="K20" s="16"/>
      <c r="L20" s="17" t="s">
        <v>32</v>
      </c>
      <c r="M20" s="17" t="s">
        <v>32</v>
      </c>
      <c r="N20" s="17" t="s">
        <v>32</v>
      </c>
      <c r="O20" s="18">
        <f t="shared" si="6"/>
        <v>40</v>
      </c>
      <c r="P20" s="19" t="s">
        <v>24</v>
      </c>
      <c r="Q20" s="14">
        <f t="shared" si="0"/>
        <v>25</v>
      </c>
      <c r="R20" s="20" t="s">
        <v>25</v>
      </c>
      <c r="S20" s="14">
        <f t="shared" si="1"/>
        <v>5</v>
      </c>
      <c r="T20" s="14">
        <f t="shared" si="3"/>
        <v>85</v>
      </c>
      <c r="U20" s="21" t="str">
        <f t="shared" si="4"/>
        <v>Tinggi</v>
      </c>
    </row>
    <row r="21" spans="1:21" ht="16.5" x14ac:dyDescent="0.25">
      <c r="A21" s="30">
        <f t="shared" si="5"/>
        <v>15</v>
      </c>
      <c r="B21" s="37" t="s">
        <v>55</v>
      </c>
      <c r="C21" s="39" t="s">
        <v>90</v>
      </c>
      <c r="D21" s="43" t="s">
        <v>30</v>
      </c>
      <c r="E21" s="33" t="s">
        <v>27</v>
      </c>
      <c r="F21" s="33" t="s">
        <v>29</v>
      </c>
      <c r="G21" s="47" t="s">
        <v>125</v>
      </c>
      <c r="H21" s="29" t="s">
        <v>135</v>
      </c>
      <c r="I21" s="48" t="s">
        <v>144</v>
      </c>
      <c r="J21" s="15">
        <v>15</v>
      </c>
      <c r="K21" s="16"/>
      <c r="L21" s="17" t="s">
        <v>32</v>
      </c>
      <c r="M21" s="17" t="s">
        <v>32</v>
      </c>
      <c r="N21" s="17" t="s">
        <v>32</v>
      </c>
      <c r="O21" s="18">
        <f t="shared" si="6"/>
        <v>40</v>
      </c>
      <c r="P21" s="19" t="s">
        <v>24</v>
      </c>
      <c r="Q21" s="14">
        <f t="shared" si="0"/>
        <v>25</v>
      </c>
      <c r="R21" s="20" t="s">
        <v>25</v>
      </c>
      <c r="S21" s="14">
        <f t="shared" si="1"/>
        <v>5</v>
      </c>
      <c r="T21" s="14">
        <f t="shared" si="3"/>
        <v>85</v>
      </c>
      <c r="U21" s="21" t="str">
        <f t="shared" si="4"/>
        <v>Tinggi</v>
      </c>
    </row>
    <row r="22" spans="1:21" ht="16.5" x14ac:dyDescent="0.25">
      <c r="A22" s="30">
        <f t="shared" si="5"/>
        <v>16</v>
      </c>
      <c r="B22" s="38" t="s">
        <v>56</v>
      </c>
      <c r="C22" s="41" t="s">
        <v>91</v>
      </c>
      <c r="D22" s="43" t="s">
        <v>30</v>
      </c>
      <c r="E22" s="33" t="s">
        <v>27</v>
      </c>
      <c r="F22" s="33" t="s">
        <v>29</v>
      </c>
      <c r="G22" s="46" t="s">
        <v>38</v>
      </c>
      <c r="H22" s="29" t="s">
        <v>135</v>
      </c>
      <c r="I22" s="43" t="s">
        <v>139</v>
      </c>
      <c r="J22" s="15">
        <v>15</v>
      </c>
      <c r="K22" s="16"/>
      <c r="L22" s="17" t="s">
        <v>32</v>
      </c>
      <c r="M22" s="17" t="s">
        <v>32</v>
      </c>
      <c r="N22" s="17" t="s">
        <v>32</v>
      </c>
      <c r="O22" s="18">
        <f t="shared" si="6"/>
        <v>40</v>
      </c>
      <c r="P22" s="19" t="s">
        <v>24</v>
      </c>
      <c r="Q22" s="14">
        <f t="shared" si="0"/>
        <v>25</v>
      </c>
      <c r="R22" s="20" t="s">
        <v>25</v>
      </c>
      <c r="S22" s="14">
        <f t="shared" si="1"/>
        <v>5</v>
      </c>
      <c r="T22" s="14">
        <f t="shared" si="3"/>
        <v>85</v>
      </c>
      <c r="U22" s="21" t="str">
        <f t="shared" si="4"/>
        <v>Tinggi</v>
      </c>
    </row>
    <row r="23" spans="1:21" ht="16.5" x14ac:dyDescent="0.25">
      <c r="A23" s="30">
        <f t="shared" si="5"/>
        <v>17</v>
      </c>
      <c r="B23" s="36" t="s">
        <v>57</v>
      </c>
      <c r="C23" s="39" t="s">
        <v>92</v>
      </c>
      <c r="D23" s="43" t="s">
        <v>112</v>
      </c>
      <c r="E23" s="33" t="s">
        <v>26</v>
      </c>
      <c r="F23" s="45" t="s">
        <v>126</v>
      </c>
      <c r="G23" s="45" t="s">
        <v>126</v>
      </c>
      <c r="H23" s="29" t="s">
        <v>135</v>
      </c>
      <c r="I23" s="43" t="s">
        <v>145</v>
      </c>
      <c r="J23" s="15">
        <v>5</v>
      </c>
      <c r="K23" s="51"/>
      <c r="L23" s="17"/>
      <c r="M23" s="17"/>
      <c r="N23" s="17"/>
      <c r="O23" s="18">
        <f t="shared" si="6"/>
        <v>0</v>
      </c>
      <c r="P23" s="19" t="s">
        <v>24</v>
      </c>
      <c r="Q23" s="14">
        <f t="shared" si="0"/>
        <v>25</v>
      </c>
      <c r="R23" s="20" t="s">
        <v>25</v>
      </c>
      <c r="S23" s="14">
        <f t="shared" si="1"/>
        <v>5</v>
      </c>
      <c r="T23" s="14">
        <f t="shared" si="3"/>
        <v>35</v>
      </c>
      <c r="U23" s="21" t="str">
        <f t="shared" si="4"/>
        <v>Sangat Rendah</v>
      </c>
    </row>
    <row r="24" spans="1:21" ht="16.5" x14ac:dyDescent="0.25">
      <c r="A24" s="30">
        <f t="shared" si="5"/>
        <v>18</v>
      </c>
      <c r="B24" s="36" t="s">
        <v>58</v>
      </c>
      <c r="C24" s="39" t="s">
        <v>93</v>
      </c>
      <c r="D24" s="43" t="s">
        <v>112</v>
      </c>
      <c r="E24" s="33" t="s">
        <v>27</v>
      </c>
      <c r="F24" s="45" t="s">
        <v>126</v>
      </c>
      <c r="G24" s="45" t="s">
        <v>126</v>
      </c>
      <c r="H24" s="29" t="s">
        <v>135</v>
      </c>
      <c r="I24" s="43" t="s">
        <v>145</v>
      </c>
      <c r="J24" s="15">
        <v>5</v>
      </c>
      <c r="K24" s="51"/>
      <c r="L24" s="17"/>
      <c r="M24" s="17"/>
      <c r="N24" s="17"/>
      <c r="O24" s="18">
        <f t="shared" si="6"/>
        <v>0</v>
      </c>
      <c r="P24" s="19" t="s">
        <v>24</v>
      </c>
      <c r="Q24" s="14">
        <f t="shared" si="0"/>
        <v>25</v>
      </c>
      <c r="R24" s="20" t="s">
        <v>25</v>
      </c>
      <c r="S24" s="14">
        <f t="shared" si="1"/>
        <v>5</v>
      </c>
      <c r="T24" s="14">
        <f t="shared" si="3"/>
        <v>35</v>
      </c>
      <c r="U24" s="21" t="str">
        <f t="shared" si="4"/>
        <v>Sangat Rendah</v>
      </c>
    </row>
    <row r="25" spans="1:21" ht="16.5" x14ac:dyDescent="0.25">
      <c r="A25" s="30">
        <f t="shared" si="5"/>
        <v>19</v>
      </c>
      <c r="B25" s="38" t="s">
        <v>59</v>
      </c>
      <c r="C25" s="41" t="s">
        <v>94</v>
      </c>
      <c r="D25" s="43" t="s">
        <v>112</v>
      </c>
      <c r="E25" s="33" t="s">
        <v>27</v>
      </c>
      <c r="F25" s="34" t="s">
        <v>29</v>
      </c>
      <c r="G25" s="46" t="s">
        <v>127</v>
      </c>
      <c r="H25" s="29" t="s">
        <v>135</v>
      </c>
      <c r="I25" s="43" t="s">
        <v>141</v>
      </c>
      <c r="J25" s="15">
        <v>10</v>
      </c>
      <c r="K25" s="16"/>
      <c r="L25" s="17" t="s">
        <v>32</v>
      </c>
      <c r="M25" s="17" t="s">
        <v>32</v>
      </c>
      <c r="N25" s="17" t="s">
        <v>32</v>
      </c>
      <c r="O25" s="18">
        <f t="shared" si="6"/>
        <v>40</v>
      </c>
      <c r="P25" s="19" t="s">
        <v>24</v>
      </c>
      <c r="Q25" s="14">
        <f t="shared" si="0"/>
        <v>25</v>
      </c>
      <c r="R25" s="20" t="s">
        <v>25</v>
      </c>
      <c r="S25" s="14">
        <f t="shared" si="1"/>
        <v>5</v>
      </c>
      <c r="T25" s="14">
        <f t="shared" si="3"/>
        <v>80</v>
      </c>
      <c r="U25" s="21" t="str">
        <f t="shared" si="4"/>
        <v>Sedang</v>
      </c>
    </row>
    <row r="26" spans="1:21" ht="16.5" x14ac:dyDescent="0.25">
      <c r="A26" s="30">
        <f t="shared" si="5"/>
        <v>20</v>
      </c>
      <c r="B26" s="38" t="s">
        <v>60</v>
      </c>
      <c r="C26" s="41" t="s">
        <v>95</v>
      </c>
      <c r="D26" s="43" t="s">
        <v>112</v>
      </c>
      <c r="E26" s="33" t="s">
        <v>27</v>
      </c>
      <c r="F26" s="34" t="s">
        <v>29</v>
      </c>
      <c r="G26" s="46" t="s">
        <v>128</v>
      </c>
      <c r="H26" s="29" t="s">
        <v>135</v>
      </c>
      <c r="I26" s="43" t="s">
        <v>146</v>
      </c>
      <c r="J26" s="15">
        <v>10</v>
      </c>
      <c r="K26" s="16"/>
      <c r="L26" s="17" t="s">
        <v>32</v>
      </c>
      <c r="M26" s="17" t="s">
        <v>32</v>
      </c>
      <c r="N26" s="17" t="s">
        <v>32</v>
      </c>
      <c r="O26" s="18">
        <f t="shared" si="6"/>
        <v>40</v>
      </c>
      <c r="P26" s="19" t="s">
        <v>24</v>
      </c>
      <c r="Q26" s="14">
        <f t="shared" si="0"/>
        <v>25</v>
      </c>
      <c r="R26" s="20" t="s">
        <v>25</v>
      </c>
      <c r="S26" s="14">
        <f t="shared" si="1"/>
        <v>5</v>
      </c>
      <c r="T26" s="14">
        <f t="shared" si="3"/>
        <v>80</v>
      </c>
      <c r="U26" s="21" t="str">
        <f t="shared" si="4"/>
        <v>Sedang</v>
      </c>
    </row>
    <row r="27" spans="1:21" ht="16.5" x14ac:dyDescent="0.25">
      <c r="A27" s="30">
        <f t="shared" si="5"/>
        <v>21</v>
      </c>
      <c r="B27" s="38" t="s">
        <v>61</v>
      </c>
      <c r="C27" s="41" t="s">
        <v>96</v>
      </c>
      <c r="D27" s="43" t="s">
        <v>112</v>
      </c>
      <c r="E27" s="33" t="s">
        <v>27</v>
      </c>
      <c r="F27" s="34" t="s">
        <v>29</v>
      </c>
      <c r="G27" s="46" t="s">
        <v>129</v>
      </c>
      <c r="H27" s="29" t="s">
        <v>135</v>
      </c>
      <c r="I27" s="43" t="s">
        <v>147</v>
      </c>
      <c r="J27" s="15">
        <v>10</v>
      </c>
      <c r="K27" s="16"/>
      <c r="L27" s="17" t="s">
        <v>32</v>
      </c>
      <c r="M27" s="17" t="s">
        <v>32</v>
      </c>
      <c r="N27" s="17" t="s">
        <v>32</v>
      </c>
      <c r="O27" s="18">
        <f t="shared" si="6"/>
        <v>40</v>
      </c>
      <c r="P27" s="19" t="s">
        <v>24</v>
      </c>
      <c r="Q27" s="14">
        <f t="shared" si="0"/>
        <v>25</v>
      </c>
      <c r="R27" s="20" t="s">
        <v>25</v>
      </c>
      <c r="S27" s="14">
        <f t="shared" si="1"/>
        <v>5</v>
      </c>
      <c r="T27" s="14">
        <f t="shared" si="3"/>
        <v>80</v>
      </c>
      <c r="U27" s="21" t="str">
        <f t="shared" si="4"/>
        <v>Sedang</v>
      </c>
    </row>
    <row r="28" spans="1:21" ht="16.5" x14ac:dyDescent="0.25">
      <c r="A28" s="30">
        <f t="shared" si="5"/>
        <v>22</v>
      </c>
      <c r="B28" s="38" t="s">
        <v>62</v>
      </c>
      <c r="C28" s="41" t="s">
        <v>97</v>
      </c>
      <c r="D28" s="43" t="s">
        <v>112</v>
      </c>
      <c r="E28" s="33" t="s">
        <v>27</v>
      </c>
      <c r="F28" s="34" t="s">
        <v>29</v>
      </c>
      <c r="G28" s="46" t="s">
        <v>130</v>
      </c>
      <c r="H28" s="29" t="s">
        <v>135</v>
      </c>
      <c r="I28" s="48" t="s">
        <v>148</v>
      </c>
      <c r="J28" s="15">
        <v>15</v>
      </c>
      <c r="K28" s="16"/>
      <c r="L28" s="17" t="s">
        <v>32</v>
      </c>
      <c r="M28" s="17" t="s">
        <v>32</v>
      </c>
      <c r="N28" s="17" t="s">
        <v>32</v>
      </c>
      <c r="O28" s="18">
        <f t="shared" si="6"/>
        <v>40</v>
      </c>
      <c r="P28" s="19" t="s">
        <v>24</v>
      </c>
      <c r="Q28" s="14">
        <f t="shared" si="0"/>
        <v>25</v>
      </c>
      <c r="R28" s="20" t="s">
        <v>25</v>
      </c>
      <c r="S28" s="14">
        <f t="shared" si="1"/>
        <v>5</v>
      </c>
      <c r="T28" s="14">
        <f t="shared" si="3"/>
        <v>85</v>
      </c>
      <c r="U28" s="21" t="str">
        <f t="shared" si="4"/>
        <v>Tinggi</v>
      </c>
    </row>
    <row r="29" spans="1:21" ht="16.5" x14ac:dyDescent="0.25">
      <c r="A29" s="30">
        <f t="shared" si="5"/>
        <v>23</v>
      </c>
      <c r="B29" s="38" t="s">
        <v>63</v>
      </c>
      <c r="C29" s="41" t="s">
        <v>98</v>
      </c>
      <c r="D29" s="43" t="s">
        <v>112</v>
      </c>
      <c r="E29" s="33" t="s">
        <v>27</v>
      </c>
      <c r="F29" s="34" t="s">
        <v>29</v>
      </c>
      <c r="G29" s="46" t="s">
        <v>131</v>
      </c>
      <c r="H29" s="29" t="s">
        <v>135</v>
      </c>
      <c r="I29" s="43" t="s">
        <v>149</v>
      </c>
      <c r="J29" s="15">
        <v>15</v>
      </c>
      <c r="K29" s="16"/>
      <c r="L29" s="17" t="s">
        <v>32</v>
      </c>
      <c r="M29" s="17" t="s">
        <v>32</v>
      </c>
      <c r="N29" s="17" t="s">
        <v>32</v>
      </c>
      <c r="O29" s="18">
        <f t="shared" si="6"/>
        <v>40</v>
      </c>
      <c r="P29" s="19" t="s">
        <v>24</v>
      </c>
      <c r="Q29" s="14">
        <f t="shared" si="0"/>
        <v>25</v>
      </c>
      <c r="R29" s="20" t="s">
        <v>25</v>
      </c>
      <c r="S29" s="14">
        <f t="shared" si="1"/>
        <v>5</v>
      </c>
      <c r="T29" s="14">
        <f t="shared" si="3"/>
        <v>85</v>
      </c>
      <c r="U29" s="21" t="str">
        <f t="shared" si="4"/>
        <v>Tinggi</v>
      </c>
    </row>
    <row r="30" spans="1:21" ht="16.5" x14ac:dyDescent="0.25">
      <c r="A30" s="30">
        <f t="shared" si="5"/>
        <v>24</v>
      </c>
      <c r="B30" s="38" t="s">
        <v>64</v>
      </c>
      <c r="C30" s="41" t="s">
        <v>99</v>
      </c>
      <c r="D30" s="43" t="s">
        <v>112</v>
      </c>
      <c r="E30" s="33" t="s">
        <v>27</v>
      </c>
      <c r="F30" s="34" t="s">
        <v>29</v>
      </c>
      <c r="G30" s="47" t="s">
        <v>132</v>
      </c>
      <c r="H30" s="29" t="s">
        <v>135</v>
      </c>
      <c r="I30" s="48" t="s">
        <v>139</v>
      </c>
      <c r="J30" s="15">
        <v>15</v>
      </c>
      <c r="K30" s="16"/>
      <c r="L30" s="17" t="s">
        <v>32</v>
      </c>
      <c r="M30" s="17" t="s">
        <v>32</v>
      </c>
      <c r="N30" s="17" t="s">
        <v>32</v>
      </c>
      <c r="O30" s="18">
        <f t="shared" si="6"/>
        <v>40</v>
      </c>
      <c r="P30" s="19" t="s">
        <v>24</v>
      </c>
      <c r="Q30" s="14">
        <f t="shared" si="0"/>
        <v>25</v>
      </c>
      <c r="R30" s="20" t="s">
        <v>25</v>
      </c>
      <c r="S30" s="14">
        <f t="shared" si="1"/>
        <v>5</v>
      </c>
      <c r="T30" s="14">
        <f t="shared" si="3"/>
        <v>85</v>
      </c>
      <c r="U30" s="21" t="str">
        <f t="shared" si="4"/>
        <v>Tinggi</v>
      </c>
    </row>
    <row r="31" spans="1:21" ht="16.5" x14ac:dyDescent="0.25">
      <c r="A31" s="30">
        <f t="shared" si="5"/>
        <v>25</v>
      </c>
      <c r="B31" s="38" t="s">
        <v>65</v>
      </c>
      <c r="C31" s="41" t="s">
        <v>100</v>
      </c>
      <c r="D31" s="43" t="s">
        <v>112</v>
      </c>
      <c r="E31" s="33" t="s">
        <v>26</v>
      </c>
      <c r="F31" s="34" t="s">
        <v>29</v>
      </c>
      <c r="G31" s="46" t="s">
        <v>133</v>
      </c>
      <c r="H31" s="29" t="s">
        <v>135</v>
      </c>
      <c r="I31" s="43" t="s">
        <v>150</v>
      </c>
      <c r="J31" s="15">
        <v>15</v>
      </c>
      <c r="K31" s="16"/>
      <c r="L31" s="17" t="s">
        <v>32</v>
      </c>
      <c r="M31" s="17" t="s">
        <v>32</v>
      </c>
      <c r="N31" s="17" t="s">
        <v>32</v>
      </c>
      <c r="O31" s="18">
        <f t="shared" si="6"/>
        <v>40</v>
      </c>
      <c r="P31" s="19" t="s">
        <v>24</v>
      </c>
      <c r="Q31" s="14">
        <f t="shared" si="0"/>
        <v>25</v>
      </c>
      <c r="R31" s="20" t="s">
        <v>25</v>
      </c>
      <c r="S31" s="14">
        <f t="shared" si="1"/>
        <v>5</v>
      </c>
      <c r="T31" s="14">
        <f t="shared" si="3"/>
        <v>85</v>
      </c>
      <c r="U31" s="21" t="str">
        <f t="shared" si="4"/>
        <v>Tinggi</v>
      </c>
    </row>
    <row r="32" spans="1:21" ht="16.5" x14ac:dyDescent="0.25">
      <c r="A32" s="30">
        <f t="shared" si="5"/>
        <v>26</v>
      </c>
      <c r="B32" s="38" t="s">
        <v>66</v>
      </c>
      <c r="C32" s="41" t="s">
        <v>101</v>
      </c>
      <c r="D32" s="43" t="s">
        <v>31</v>
      </c>
      <c r="E32" s="33" t="s">
        <v>27</v>
      </c>
      <c r="F32" s="34" t="s">
        <v>29</v>
      </c>
      <c r="G32" s="45" t="s">
        <v>39</v>
      </c>
      <c r="H32" s="29" t="s">
        <v>135</v>
      </c>
      <c r="I32" s="48" t="s">
        <v>146</v>
      </c>
      <c r="J32" s="15">
        <v>10</v>
      </c>
      <c r="K32" s="16"/>
      <c r="L32" s="17" t="s">
        <v>32</v>
      </c>
      <c r="M32" s="17" t="s">
        <v>32</v>
      </c>
      <c r="N32" s="17" t="s">
        <v>32</v>
      </c>
      <c r="O32" s="18">
        <f t="shared" si="6"/>
        <v>40</v>
      </c>
      <c r="P32" s="19" t="s">
        <v>24</v>
      </c>
      <c r="Q32" s="14">
        <f t="shared" si="0"/>
        <v>25</v>
      </c>
      <c r="R32" s="20" t="s">
        <v>25</v>
      </c>
      <c r="S32" s="14">
        <f t="shared" si="1"/>
        <v>5</v>
      </c>
      <c r="T32" s="14">
        <f t="shared" si="3"/>
        <v>80</v>
      </c>
      <c r="U32" s="21" t="str">
        <f t="shared" si="4"/>
        <v>Sedang</v>
      </c>
    </row>
    <row r="33" spans="1:21" ht="16.5" x14ac:dyDescent="0.25">
      <c r="A33" s="30">
        <f t="shared" si="5"/>
        <v>27</v>
      </c>
      <c r="B33" s="38" t="s">
        <v>67</v>
      </c>
      <c r="C33" s="41" t="s">
        <v>102</v>
      </c>
      <c r="D33" s="43" t="s">
        <v>31</v>
      </c>
      <c r="E33" s="33" t="s">
        <v>27</v>
      </c>
      <c r="F33" s="34" t="s">
        <v>29</v>
      </c>
      <c r="G33" s="45" t="s">
        <v>39</v>
      </c>
      <c r="H33" s="29" t="s">
        <v>135</v>
      </c>
      <c r="I33" s="48" t="s">
        <v>146</v>
      </c>
      <c r="J33" s="15">
        <v>10</v>
      </c>
      <c r="K33" s="16"/>
      <c r="L33" s="17" t="s">
        <v>32</v>
      </c>
      <c r="M33" s="17" t="s">
        <v>32</v>
      </c>
      <c r="N33" s="17" t="s">
        <v>32</v>
      </c>
      <c r="O33" s="18">
        <f t="shared" si="6"/>
        <v>40</v>
      </c>
      <c r="P33" s="19" t="s">
        <v>24</v>
      </c>
      <c r="Q33" s="14">
        <f t="shared" si="0"/>
        <v>25</v>
      </c>
      <c r="R33" s="20" t="s">
        <v>25</v>
      </c>
      <c r="S33" s="14">
        <f t="shared" si="1"/>
        <v>5</v>
      </c>
      <c r="T33" s="14">
        <f t="shared" si="3"/>
        <v>80</v>
      </c>
      <c r="U33" s="21" t="str">
        <f t="shared" si="4"/>
        <v>Sedang</v>
      </c>
    </row>
    <row r="34" spans="1:21" ht="16.5" x14ac:dyDescent="0.25">
      <c r="A34" s="30">
        <f t="shared" si="5"/>
        <v>28</v>
      </c>
      <c r="B34" s="38" t="s">
        <v>68</v>
      </c>
      <c r="C34" s="41" t="s">
        <v>103</v>
      </c>
      <c r="D34" s="43" t="s">
        <v>31</v>
      </c>
      <c r="E34" s="33" t="s">
        <v>27</v>
      </c>
      <c r="F34" s="34" t="s">
        <v>29</v>
      </c>
      <c r="G34" s="45" t="s">
        <v>39</v>
      </c>
      <c r="H34" s="29" t="s">
        <v>135</v>
      </c>
      <c r="I34" s="48" t="s">
        <v>146</v>
      </c>
      <c r="J34" s="15">
        <v>10</v>
      </c>
      <c r="K34" s="16"/>
      <c r="L34" s="17" t="s">
        <v>32</v>
      </c>
      <c r="M34" s="17" t="s">
        <v>32</v>
      </c>
      <c r="N34" s="17" t="s">
        <v>32</v>
      </c>
      <c r="O34" s="18">
        <f t="shared" si="6"/>
        <v>40</v>
      </c>
      <c r="P34" s="19" t="s">
        <v>24</v>
      </c>
      <c r="Q34" s="14">
        <f t="shared" si="0"/>
        <v>25</v>
      </c>
      <c r="R34" s="20" t="s">
        <v>25</v>
      </c>
      <c r="S34" s="14">
        <f t="shared" si="1"/>
        <v>5</v>
      </c>
      <c r="T34" s="14">
        <f t="shared" si="3"/>
        <v>80</v>
      </c>
      <c r="U34" s="21" t="str">
        <f t="shared" si="4"/>
        <v>Sedang</v>
      </c>
    </row>
    <row r="35" spans="1:21" ht="16.5" x14ac:dyDescent="0.25">
      <c r="A35" s="30">
        <f t="shared" si="5"/>
        <v>29</v>
      </c>
      <c r="B35" s="38" t="s">
        <v>69</v>
      </c>
      <c r="C35" s="41" t="s">
        <v>104</v>
      </c>
      <c r="D35" s="43" t="s">
        <v>113</v>
      </c>
      <c r="E35" s="33" t="s">
        <v>27</v>
      </c>
      <c r="F35" s="34" t="s">
        <v>29</v>
      </c>
      <c r="G35" s="46" t="s">
        <v>134</v>
      </c>
      <c r="H35" s="29" t="s">
        <v>135</v>
      </c>
      <c r="I35" s="43" t="s">
        <v>151</v>
      </c>
      <c r="J35" s="15">
        <v>5</v>
      </c>
      <c r="K35" s="16"/>
      <c r="L35" s="17" t="s">
        <v>32</v>
      </c>
      <c r="M35" s="17" t="s">
        <v>32</v>
      </c>
      <c r="N35" s="17" t="s">
        <v>32</v>
      </c>
      <c r="O35" s="18">
        <f t="shared" si="6"/>
        <v>40</v>
      </c>
      <c r="P35" s="19" t="s">
        <v>24</v>
      </c>
      <c r="Q35" s="14">
        <f t="shared" si="0"/>
        <v>25</v>
      </c>
      <c r="R35" s="20" t="s">
        <v>25</v>
      </c>
      <c r="S35" s="14">
        <f t="shared" si="1"/>
        <v>5</v>
      </c>
      <c r="T35" s="14">
        <f t="shared" si="3"/>
        <v>75</v>
      </c>
      <c r="U35" s="21" t="str">
        <f t="shared" si="4"/>
        <v>Sedang</v>
      </c>
    </row>
    <row r="36" spans="1:21" ht="16.5" x14ac:dyDescent="0.25">
      <c r="A36" s="30">
        <f t="shared" si="5"/>
        <v>30</v>
      </c>
      <c r="B36" s="38" t="s">
        <v>70</v>
      </c>
      <c r="C36" s="41" t="s">
        <v>105</v>
      </c>
      <c r="D36" s="43" t="s">
        <v>113</v>
      </c>
      <c r="E36" s="33" t="s">
        <v>27</v>
      </c>
      <c r="F36" s="34" t="s">
        <v>29</v>
      </c>
      <c r="G36" s="46" t="s">
        <v>134</v>
      </c>
      <c r="H36" s="29" t="s">
        <v>135</v>
      </c>
      <c r="I36" s="43" t="s">
        <v>141</v>
      </c>
      <c r="J36" s="15">
        <v>10</v>
      </c>
      <c r="K36" s="16"/>
      <c r="L36" s="17" t="s">
        <v>32</v>
      </c>
      <c r="M36" s="17" t="s">
        <v>32</v>
      </c>
      <c r="N36" s="17" t="s">
        <v>32</v>
      </c>
      <c r="O36" s="18">
        <f t="shared" si="6"/>
        <v>40</v>
      </c>
      <c r="P36" s="19" t="s">
        <v>24</v>
      </c>
      <c r="Q36" s="14">
        <f t="shared" si="0"/>
        <v>25</v>
      </c>
      <c r="R36" s="20" t="s">
        <v>25</v>
      </c>
      <c r="S36" s="14">
        <f t="shared" si="1"/>
        <v>5</v>
      </c>
      <c r="T36" s="14">
        <f t="shared" si="3"/>
        <v>80</v>
      </c>
      <c r="U36" s="21" t="str">
        <f t="shared" si="4"/>
        <v>Sedang</v>
      </c>
    </row>
    <row r="37" spans="1:21" ht="16.5" x14ac:dyDescent="0.25">
      <c r="A37" s="30">
        <v>31</v>
      </c>
      <c r="B37" s="37" t="s">
        <v>71</v>
      </c>
      <c r="C37" s="39" t="s">
        <v>106</v>
      </c>
      <c r="D37" s="43" t="s">
        <v>36</v>
      </c>
      <c r="E37" s="33" t="s">
        <v>27</v>
      </c>
      <c r="F37" s="46" t="s">
        <v>126</v>
      </c>
      <c r="G37" s="46" t="s">
        <v>126</v>
      </c>
      <c r="H37" s="29" t="s">
        <v>135</v>
      </c>
      <c r="I37" s="43" t="s">
        <v>152</v>
      </c>
      <c r="J37" s="15">
        <v>1</v>
      </c>
      <c r="K37" s="51"/>
      <c r="L37" s="54"/>
      <c r="M37" s="17"/>
      <c r="N37" s="17"/>
      <c r="O37" s="18">
        <f t="shared" si="6"/>
        <v>0</v>
      </c>
      <c r="P37" s="19" t="s">
        <v>24</v>
      </c>
      <c r="Q37" s="14">
        <f t="shared" si="0"/>
        <v>25</v>
      </c>
      <c r="R37" s="20" t="s">
        <v>25</v>
      </c>
      <c r="S37" s="14">
        <f t="shared" si="1"/>
        <v>5</v>
      </c>
      <c r="T37" s="14">
        <f t="shared" si="3"/>
        <v>31</v>
      </c>
      <c r="U37" s="21" t="str">
        <f t="shared" si="4"/>
        <v>Sangat Rendah</v>
      </c>
    </row>
    <row r="38" spans="1:21" ht="15.6" customHeight="1" x14ac:dyDescent="0.25">
      <c r="A38" s="32">
        <v>32</v>
      </c>
      <c r="B38" s="36" t="s">
        <v>72</v>
      </c>
      <c r="C38" s="39" t="s">
        <v>107</v>
      </c>
      <c r="D38" s="43" t="s">
        <v>36</v>
      </c>
      <c r="E38" s="33" t="s">
        <v>27</v>
      </c>
      <c r="F38" s="46" t="s">
        <v>126</v>
      </c>
      <c r="G38" s="45" t="s">
        <v>126</v>
      </c>
      <c r="H38" s="29" t="s">
        <v>135</v>
      </c>
      <c r="I38" s="43" t="s">
        <v>152</v>
      </c>
      <c r="J38" s="15">
        <v>1</v>
      </c>
      <c r="K38" s="52"/>
      <c r="L38" s="54"/>
      <c r="M38" s="17"/>
      <c r="N38" s="17"/>
      <c r="O38" s="18">
        <f t="shared" si="6"/>
        <v>0</v>
      </c>
      <c r="P38" s="19" t="s">
        <v>24</v>
      </c>
      <c r="Q38" s="14">
        <f t="shared" si="0"/>
        <v>25</v>
      </c>
      <c r="R38" s="20" t="s">
        <v>25</v>
      </c>
      <c r="S38" s="14">
        <f t="shared" si="1"/>
        <v>5</v>
      </c>
      <c r="T38" s="14">
        <f t="shared" si="3"/>
        <v>31</v>
      </c>
      <c r="U38" s="21" t="str">
        <f t="shared" si="4"/>
        <v>Sangat Rendah</v>
      </c>
    </row>
    <row r="39" spans="1:21" ht="16.5" x14ac:dyDescent="0.25">
      <c r="A39" s="31">
        <v>33</v>
      </c>
      <c r="B39" s="38" t="s">
        <v>73</v>
      </c>
      <c r="C39" s="41" t="s">
        <v>108</v>
      </c>
      <c r="D39" s="43" t="s">
        <v>114</v>
      </c>
      <c r="E39" s="33" t="s">
        <v>27</v>
      </c>
      <c r="F39" s="46" t="s">
        <v>126</v>
      </c>
      <c r="G39" s="45" t="s">
        <v>126</v>
      </c>
      <c r="H39" s="29" t="s">
        <v>135</v>
      </c>
      <c r="I39" s="43" t="s">
        <v>145</v>
      </c>
      <c r="J39" s="15">
        <v>5</v>
      </c>
      <c r="K39" s="53"/>
      <c r="L39" s="54"/>
      <c r="M39" s="17"/>
      <c r="N39" s="17"/>
      <c r="O39" s="18">
        <f t="shared" si="6"/>
        <v>0</v>
      </c>
      <c r="P39" s="19" t="s">
        <v>24</v>
      </c>
      <c r="Q39" s="14">
        <f t="shared" si="0"/>
        <v>25</v>
      </c>
      <c r="R39" s="20" t="s">
        <v>25</v>
      </c>
      <c r="S39" s="14">
        <f t="shared" si="1"/>
        <v>5</v>
      </c>
      <c r="T39" s="14">
        <f t="shared" si="3"/>
        <v>35</v>
      </c>
      <c r="U39" s="21" t="str">
        <f t="shared" si="4"/>
        <v>Sangat Rendah</v>
      </c>
    </row>
    <row r="40" spans="1:21" ht="16.5" x14ac:dyDescent="0.25">
      <c r="A40" s="31">
        <v>34</v>
      </c>
      <c r="B40" s="38" t="s">
        <v>74</v>
      </c>
      <c r="C40" s="41" t="s">
        <v>109</v>
      </c>
      <c r="D40" s="43" t="s">
        <v>115</v>
      </c>
      <c r="E40" s="33" t="s">
        <v>26</v>
      </c>
      <c r="F40" s="46" t="s">
        <v>126</v>
      </c>
      <c r="G40" s="45" t="s">
        <v>126</v>
      </c>
      <c r="H40" s="29" t="s">
        <v>135</v>
      </c>
      <c r="I40" s="43" t="s">
        <v>145</v>
      </c>
      <c r="J40" s="15">
        <v>5</v>
      </c>
      <c r="K40" s="53"/>
      <c r="L40" s="53"/>
      <c r="M40" s="22"/>
      <c r="N40" s="22"/>
      <c r="O40" s="18">
        <f t="shared" si="6"/>
        <v>0</v>
      </c>
      <c r="P40" s="19" t="s">
        <v>24</v>
      </c>
      <c r="Q40" s="14">
        <f t="shared" si="0"/>
        <v>25</v>
      </c>
      <c r="R40" s="20" t="s">
        <v>25</v>
      </c>
      <c r="S40" s="14">
        <f t="shared" si="1"/>
        <v>5</v>
      </c>
      <c r="T40" s="14">
        <f t="shared" si="3"/>
        <v>35</v>
      </c>
      <c r="U40" s="21" t="str">
        <f t="shared" si="4"/>
        <v>Sangat Rendah</v>
      </c>
    </row>
    <row r="41" spans="1:21" ht="16.5" x14ac:dyDescent="0.25">
      <c r="A41" s="31">
        <v>35</v>
      </c>
      <c r="B41" s="38" t="s">
        <v>75</v>
      </c>
      <c r="C41" s="42" t="s">
        <v>110</v>
      </c>
      <c r="D41" s="43" t="s">
        <v>36</v>
      </c>
      <c r="E41" s="33" t="s">
        <v>27</v>
      </c>
      <c r="F41" s="34" t="s">
        <v>29</v>
      </c>
      <c r="G41" s="46" t="s">
        <v>40</v>
      </c>
      <c r="H41" s="29" t="s">
        <v>135</v>
      </c>
      <c r="I41" s="43" t="s">
        <v>146</v>
      </c>
      <c r="J41" s="15">
        <v>10</v>
      </c>
      <c r="K41" s="53"/>
      <c r="L41" s="53"/>
      <c r="M41" s="22"/>
      <c r="N41" s="22"/>
      <c r="O41" s="18">
        <f t="shared" si="6"/>
        <v>0</v>
      </c>
      <c r="P41" s="19" t="s">
        <v>24</v>
      </c>
      <c r="Q41" s="14">
        <f t="shared" si="0"/>
        <v>25</v>
      </c>
      <c r="R41" s="20" t="s">
        <v>25</v>
      </c>
      <c r="S41" s="14">
        <f t="shared" si="1"/>
        <v>5</v>
      </c>
      <c r="T41" s="14">
        <f t="shared" si="3"/>
        <v>40</v>
      </c>
      <c r="U41" s="21" t="str">
        <f t="shared" si="4"/>
        <v>Sangat Rendah</v>
      </c>
    </row>
    <row r="44" spans="1:21" ht="18" x14ac:dyDescent="0.25">
      <c r="I44" s="55"/>
      <c r="J44" s="56" t="s">
        <v>154</v>
      </c>
      <c r="K44" s="56"/>
      <c r="L44" s="56"/>
      <c r="M44" s="56"/>
      <c r="N44" s="56"/>
    </row>
    <row r="45" spans="1:21" ht="18" x14ac:dyDescent="0.25">
      <c r="I45" s="58" t="s">
        <v>155</v>
      </c>
      <c r="J45" s="58"/>
      <c r="K45" s="58"/>
      <c r="L45" s="58"/>
      <c r="M45" s="58"/>
      <c r="N45" s="58"/>
    </row>
    <row r="46" spans="1:21" ht="18" x14ac:dyDescent="0.25">
      <c r="I46" s="55"/>
      <c r="J46" s="57"/>
      <c r="K46" s="57"/>
      <c r="L46" s="57"/>
      <c r="M46" s="57"/>
      <c r="N46" s="57"/>
    </row>
    <row r="47" spans="1:21" ht="18" x14ac:dyDescent="0.25">
      <c r="I47" s="55"/>
      <c r="J47" s="57"/>
      <c r="K47" s="57"/>
      <c r="L47" s="57"/>
      <c r="M47" s="57"/>
      <c r="N47" s="57"/>
    </row>
    <row r="48" spans="1:21" ht="18" x14ac:dyDescent="0.25">
      <c r="I48" s="55"/>
      <c r="J48" s="57"/>
      <c r="K48" s="57"/>
      <c r="L48" s="57"/>
      <c r="M48" s="57"/>
      <c r="N48" s="57"/>
    </row>
    <row r="49" spans="9:14" ht="18" x14ac:dyDescent="0.25">
      <c r="I49" s="59" t="s">
        <v>156</v>
      </c>
      <c r="J49" s="59"/>
      <c r="K49" s="59"/>
      <c r="L49" s="59"/>
      <c r="M49" s="59"/>
      <c r="N49" s="59"/>
    </row>
    <row r="50" spans="9:14" ht="18" x14ac:dyDescent="0.25">
      <c r="I50" s="58" t="s">
        <v>157</v>
      </c>
      <c r="J50" s="58"/>
      <c r="K50" s="58"/>
      <c r="L50" s="58"/>
      <c r="M50" s="58"/>
      <c r="N50" s="58"/>
    </row>
  </sheetData>
  <mergeCells count="15">
    <mergeCell ref="A1:U1"/>
    <mergeCell ref="A2:U2"/>
    <mergeCell ref="A3:U3"/>
    <mergeCell ref="A4:A5"/>
    <mergeCell ref="B4:H4"/>
    <mergeCell ref="J4:J5"/>
    <mergeCell ref="K4:N4"/>
    <mergeCell ref="O4:O5"/>
    <mergeCell ref="Q4:Q5"/>
    <mergeCell ref="S4:S5"/>
    <mergeCell ref="I45:N45"/>
    <mergeCell ref="I49:N49"/>
    <mergeCell ref="I50:N50"/>
    <mergeCell ref="T4:T5"/>
    <mergeCell ref="U4:U5"/>
  </mergeCells>
  <conditionalFormatting sqref="O7:O8 J7:J8 O11 O17 O19:O37 J23:J37">
    <cfRule type="cellIs" dxfId="23" priority="32" operator="equal">
      <formula>0</formula>
    </cfRule>
  </conditionalFormatting>
  <conditionalFormatting sqref="K11 K17 L8 K19:K37">
    <cfRule type="expression" dxfId="22" priority="31">
      <formula>IF(OR(F8="PELAKSANA",F8="FUNGSIONAL"),TRUE,FALSE)</formula>
    </cfRule>
  </conditionalFormatting>
  <conditionalFormatting sqref="L8">
    <cfRule type="expression" dxfId="21" priority="30">
      <formula>IF(OR(F8="PELAKSANA",F8="JPT",F8="ADMINISTRATOR",F8="PENGAWAS"),TRUE,FALSE)</formula>
    </cfRule>
  </conditionalFormatting>
  <conditionalFormatting sqref="J9 O9">
    <cfRule type="cellIs" dxfId="20" priority="29" operator="equal">
      <formula>0</formula>
    </cfRule>
  </conditionalFormatting>
  <conditionalFormatting sqref="O10 J10:J22">
    <cfRule type="cellIs" dxfId="19" priority="28" operator="equal">
      <formula>0</formula>
    </cfRule>
  </conditionalFormatting>
  <conditionalFormatting sqref="K10">
    <cfRule type="expression" dxfId="18" priority="27">
      <formula>IF(OR(F10="PELAKSANA",F10="FUNGSIONAL"),TRUE,FALSE)</formula>
    </cfRule>
  </conditionalFormatting>
  <conditionalFormatting sqref="K12">
    <cfRule type="expression" dxfId="17" priority="25">
      <formula>IF(OR(F12="PELAKSANA",F12="FUNGSIONAL"),TRUE,FALSE)</formula>
    </cfRule>
  </conditionalFormatting>
  <conditionalFormatting sqref="K13">
    <cfRule type="expression" dxfId="16" priority="23">
      <formula>IF(OR(F13="PELAKSANA",F13="FUNGSIONAL"),TRUE,FALSE)</formula>
    </cfRule>
  </conditionalFormatting>
  <conditionalFormatting sqref="K14">
    <cfRule type="expression" dxfId="15" priority="21">
      <formula>IF(OR(F14="PELAKSANA",F14="FUNGSIONAL"),TRUE,FALSE)</formula>
    </cfRule>
  </conditionalFormatting>
  <conditionalFormatting sqref="K15">
    <cfRule type="expression" dxfId="14" priority="19">
      <formula>IF(OR(F15="PELAKSANA",F15="FUNGSIONAL"),TRUE,FALSE)</formula>
    </cfRule>
  </conditionalFormatting>
  <conditionalFormatting sqref="O16">
    <cfRule type="cellIs" dxfId="13" priority="18" operator="equal">
      <formula>0</formula>
    </cfRule>
  </conditionalFormatting>
  <conditionalFormatting sqref="K16">
    <cfRule type="expression" dxfId="12" priority="17">
      <formula>IF(OR(F16="PELAKSANA",F16="FUNGSIONAL"),TRUE,FALSE)</formula>
    </cfRule>
  </conditionalFormatting>
  <conditionalFormatting sqref="O18">
    <cfRule type="cellIs" dxfId="11" priority="16" operator="equal">
      <formula>0</formula>
    </cfRule>
  </conditionalFormatting>
  <conditionalFormatting sqref="K18">
    <cfRule type="expression" dxfId="10" priority="15">
      <formula>IF(OR(F18="PELAKSANA",F18="FUNGSIONAL"),TRUE,FALSE)</formula>
    </cfRule>
  </conditionalFormatting>
  <conditionalFormatting sqref="L11">
    <cfRule type="expression" dxfId="9" priority="14">
      <formula>IF(OR(G11="PELAKSANA",G11="FUNGSIONAL"),TRUE,FALSE)</formula>
    </cfRule>
  </conditionalFormatting>
  <conditionalFormatting sqref="L11">
    <cfRule type="expression" dxfId="8" priority="13">
      <formula>IF(OR(F11="PELAKSANA",F11="JPT",F11="ADMINISTRATOR",F11="PENGAWAS"),TRUE,FALSE)</formula>
    </cfRule>
  </conditionalFormatting>
  <conditionalFormatting sqref="K8:K9">
    <cfRule type="expression" dxfId="7" priority="12">
      <formula>IF(OR(F8="PELAKSANA",F8="FUNGSIONAL"),TRUE,FALSE)</formula>
    </cfRule>
  </conditionalFormatting>
  <conditionalFormatting sqref="J38:J40">
    <cfRule type="cellIs" dxfId="6" priority="11" operator="equal">
      <formula>0</formula>
    </cfRule>
  </conditionalFormatting>
  <conditionalFormatting sqref="J41">
    <cfRule type="cellIs" dxfId="5" priority="10" operator="equal">
      <formula>0</formula>
    </cfRule>
  </conditionalFormatting>
  <conditionalFormatting sqref="O12:O15">
    <cfRule type="cellIs" dxfId="4" priority="5" operator="equal">
      <formula>0</formula>
    </cfRule>
  </conditionalFormatting>
  <conditionalFormatting sqref="O38:O39">
    <cfRule type="cellIs" dxfId="3" priority="4" operator="equal">
      <formula>0</formula>
    </cfRule>
  </conditionalFormatting>
  <conditionalFormatting sqref="O40">
    <cfRule type="cellIs" dxfId="2" priority="3" operator="equal">
      <formula>0</formula>
    </cfRule>
  </conditionalFormatting>
  <conditionalFormatting sqref="O41">
    <cfRule type="cellIs" dxfId="1" priority="2" operator="equal">
      <formula>0</formula>
    </cfRule>
  </conditionalFormatting>
  <conditionalFormatting sqref="K7">
    <cfRule type="expression" dxfId="0" priority="1">
      <formula>IF(OR(F7="PELAKSANA",F7="FUNGSIONAL"),TRUE,FALSE)</formula>
    </cfRule>
  </conditionalFormatting>
  <dataValidations count="7">
    <dataValidation allowBlank="1" showInputMessage="1" showErrorMessage="1" promptTitle="PERHATIAN" prompt="JENIS JABATAN HARUS SUDAH DIISI" sqref="K7:K37 L8 L11"/>
    <dataValidation type="list" allowBlank="1" showInputMessage="1" showErrorMessage="1" promptTitle="PERHATIAN" prompt="PILIH SALAH SATU" sqref="R7:R41">
      <formula1>"TIDAK PERNAH,RINGAN,SEDANG,BERAT"</formula1>
    </dataValidation>
    <dataValidation type="list" allowBlank="1" showInputMessage="1" showErrorMessage="1" promptTitle="PERINGATAN" prompt="PILIH SALAH SATU" sqref="P7:P41">
      <formula1>"91-100,76-90,61-75,51-60,&lt;50"</formula1>
    </dataValidation>
    <dataValidation type="list" allowBlank="1" showInputMessage="1" showErrorMessage="1" promptTitle="PERHATIAN" prompt="PILIH SALAH SATU" sqref="I7:I41">
      <formula1>"S3,S2,S1/D4,D3,SMA/D1/D2,SMP/SD"</formula1>
    </dataValidation>
    <dataValidation type="list" allowBlank="1" showInputMessage="1" showErrorMessage="1" sqref="E7:E41">
      <formula1>"L,P"</formula1>
    </dataValidation>
    <dataValidation type="list" allowBlank="1" showInputMessage="1" showErrorMessage="1" sqref="D7:D41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promptTitle="PERHATIAN" prompt="PILIH SALAH SATU" sqref="F7:F22">
      <formula1>"JPT,ADMINISTRATOR,PENGAWAS,PELAKSANA,FUNGSIONAL"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 ASN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PC1</cp:lastModifiedBy>
  <dcterms:created xsi:type="dcterms:W3CDTF">2019-06-10T02:44:28Z</dcterms:created>
  <dcterms:modified xsi:type="dcterms:W3CDTF">2020-12-07T01:37:10Z</dcterms:modified>
</cp:coreProperties>
</file>