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585" windowHeight="7365" tabRatio="940" firstSheet="6" activeTab="6"/>
  </bookViews>
  <sheets>
    <sheet name="Bab II SDM SKPD" sheetId="1" r:id="rId1"/>
    <sheet name="Bab II Aset SKPD" sheetId="2" r:id="rId2"/>
    <sheet name="Bab II Kinerja Urusan SKPD" sheetId="3" r:id="rId3"/>
    <sheet name="Bab II Kinerja Program" sheetId="4" r:id="rId4"/>
    <sheet name="Bab II Kinerja Anggaran" sheetId="5" r:id="rId5"/>
    <sheet name="Bab VI Indikator acu RPJMD" sheetId="6" r:id="rId6"/>
    <sheet name="Bab V Renc.prog&amp;keg.Indikatif" sheetId="7" r:id="rId7"/>
    <sheet name="Matrik kerja FULL" sheetId="8" r:id="rId8"/>
    <sheet name="Sheet1" sheetId="9" r:id="rId9"/>
  </sheets>
  <definedNames>
    <definedName name="_xlnm.Print_Area" localSheetId="6">'Bab V Renc.prog&amp;keg.Indikatif'!$B$2:$Y$66</definedName>
    <definedName name="_xlnm.Print_Area" localSheetId="7">'Matrik kerja FULL'!$S$4:$Y$27</definedName>
    <definedName name="_xlnm.Print_Area" localSheetId="8">'Sheet1'!$A$1:$M$25</definedName>
    <definedName name="_xlnm.Print_Titles" localSheetId="6">'Bab V Renc.prog&amp;keg.Indikatif'!$7:$10</definedName>
    <definedName name="_xlnm.Print_Titles" localSheetId="7">'Matrik kerja FULL'!$4:$5</definedName>
    <definedName name="_xlnm.Print_Titles" localSheetId="8">'Sheet1'!$5:$6</definedName>
  </definedNames>
  <calcPr fullCalcOnLoad="1"/>
</workbook>
</file>

<file path=xl/sharedStrings.xml><?xml version="1.0" encoding="utf-8"?>
<sst xmlns="http://schemas.openxmlformats.org/spreadsheetml/2006/main" count="820" uniqueCount="509">
  <si>
    <t>IV</t>
  </si>
  <si>
    <t>III</t>
  </si>
  <si>
    <t>II</t>
  </si>
  <si>
    <t>I</t>
  </si>
  <si>
    <t>No</t>
  </si>
  <si>
    <t>Jabatan</t>
  </si>
  <si>
    <t>PNS Golongan (orang)</t>
  </si>
  <si>
    <t>SDM PNS</t>
  </si>
  <si>
    <t>SDM Non PNS</t>
  </si>
  <si>
    <t xml:space="preserve">Jumlah </t>
  </si>
  <si>
    <t>Penempatan</t>
  </si>
  <si>
    <t>Jumlah</t>
  </si>
  <si>
    <t>Total Jumlah</t>
  </si>
  <si>
    <t>Nama Barang</t>
  </si>
  <si>
    <t>Sumber Daya Asset SKPD</t>
  </si>
  <si>
    <t>Satuan</t>
  </si>
  <si>
    <t>Indikator Kinerja Urusan</t>
  </si>
  <si>
    <t>NO</t>
  </si>
  <si>
    <t>Target SPM</t>
  </si>
  <si>
    <t>Target IKK</t>
  </si>
  <si>
    <t>Target Indikator Lainnya</t>
  </si>
  <si>
    <t>Target Renstra SKPD Tahun ke-</t>
  </si>
  <si>
    <t>Realisasi Capaian Tahun ke-</t>
  </si>
  <si>
    <t>Rasio Capaian pada Tahun ke-</t>
  </si>
  <si>
    <t xml:space="preserve">Indikator Kinerja </t>
  </si>
  <si>
    <t>Urusan Pendidikan</t>
  </si>
  <si>
    <t>Angka Partisipasi Kasar SD/MI</t>
  </si>
  <si>
    <t>Angka Partisipasi Kasar SMP/MTs</t>
  </si>
  <si>
    <t>Angka Partisipasi Kasar SMA/MA/SMK</t>
  </si>
  <si>
    <t>Angka Partisipasi Murni SD/MI</t>
  </si>
  <si>
    <t>Angka Partisipasi Murni SMP/MTs</t>
  </si>
  <si>
    <t>Angka Partisipasi Murni SMA/MA/SMK</t>
  </si>
  <si>
    <t>dst...............</t>
  </si>
  <si>
    <t>Indikator Kinerja Program</t>
  </si>
  <si>
    <t>Program/ Kegiatan</t>
  </si>
  <si>
    <t>Anggaran Pada Tahun ke-</t>
  </si>
  <si>
    <t>Realisasi Anggaran Pada Tahun ke-</t>
  </si>
  <si>
    <t xml:space="preserve">Rasio antara Realisasi dan Anggaran Tahun ke- </t>
  </si>
  <si>
    <t>Rata-rata Pertumbuhan</t>
  </si>
  <si>
    <t>Anggaran</t>
  </si>
  <si>
    <t>Realisasi</t>
  </si>
  <si>
    <t>Indikator Kinerja Anggaran</t>
  </si>
  <si>
    <t>Tujuan</t>
  </si>
  <si>
    <t>Sasaran</t>
  </si>
  <si>
    <t>Indikator Sasaran</t>
  </si>
  <si>
    <t>Strategi</t>
  </si>
  <si>
    <t>Kode</t>
  </si>
  <si>
    <t xml:space="preserve">Program dan Kegiatan </t>
  </si>
  <si>
    <t>Indikator</t>
  </si>
  <si>
    <t>Data Capaian pada Tahun Awal Perencanaan</t>
  </si>
  <si>
    <t>Target Kinerja Program dan Kerangka Pendanaan</t>
  </si>
  <si>
    <t>Unit Kerja SKPD Penanggungjawab</t>
  </si>
  <si>
    <t>Lokasi</t>
  </si>
  <si>
    <t>Kondisi Kinerja pada akhir periode Renstra SKPD</t>
  </si>
  <si>
    <t>target</t>
  </si>
  <si>
    <t>Rp</t>
  </si>
  <si>
    <t>Indikator Kinerja Program (outcome) dan Kegiatan (output)</t>
  </si>
  <si>
    <t>Tahun 2016</t>
  </si>
  <si>
    <t>Tahun 2017</t>
  </si>
  <si>
    <t>Tahun 2018</t>
  </si>
  <si>
    <t>Tahun 2019</t>
  </si>
  <si>
    <t>Tahun 2020</t>
  </si>
  <si>
    <t>Tabel</t>
  </si>
  <si>
    <t>Kondisi Kinerja Pada Awal RPJMD</t>
  </si>
  <si>
    <t>Target Capaian Setiap Tahun</t>
  </si>
  <si>
    <t>Kondisi Pada Akhir RPJMD</t>
  </si>
  <si>
    <t>Indikator Kinerja SKPD yang Mengacu pada Tujuan dan Sasaran RPJMD Pada  SKPD...........................</t>
  </si>
  <si>
    <t xml:space="preserve">Satuan </t>
  </si>
  <si>
    <t>Tahun 2021</t>
  </si>
  <si>
    <t>Permasalahan</t>
  </si>
  <si>
    <t>Isu Startegis</t>
  </si>
  <si>
    <t>Visi</t>
  </si>
  <si>
    <t xml:space="preserve">Misi </t>
  </si>
  <si>
    <t>Kebijakan</t>
  </si>
  <si>
    <t>Program</t>
  </si>
  <si>
    <t>Indikator Program</t>
  </si>
  <si>
    <t>Kegiatan</t>
  </si>
  <si>
    <t>Jenis Kelamin</t>
  </si>
  <si>
    <t>L</t>
  </si>
  <si>
    <t>P</t>
  </si>
  <si>
    <t>Kepala Dinas</t>
  </si>
  <si>
    <t xml:space="preserve"> -</t>
  </si>
  <si>
    <t>Program Pelayanan Administrasi Perkantoran</t>
  </si>
  <si>
    <t>Terlayaninya administrasi perkantoran (bulan)</t>
  </si>
  <si>
    <t>Penyediaan jasa surat menyurat</t>
  </si>
  <si>
    <t>Biaya meterai, perangko, surat tercatat, dan benda pos lainnya (bln)</t>
  </si>
  <si>
    <t>Penyediaan jasa komunikasi, sumber daya air dan listrik</t>
  </si>
  <si>
    <t>Pembayaran rekening telpon, PDAM, listrik (bln)</t>
  </si>
  <si>
    <t>Penyediaan jasa administrasi keuangan</t>
  </si>
  <si>
    <t>Terbayarnya honor bendahara pengeluaran dan barang (bln)</t>
  </si>
  <si>
    <t>Penyediaan alat tulis kantor</t>
  </si>
  <si>
    <t>Ketersediaan ATK (bln)</t>
  </si>
  <si>
    <t>Penyediaan barang cetakan dan penggandaan</t>
  </si>
  <si>
    <t>Cetak amplop, map, blanko, kertas kop, stiker, dan penggandaan (bln)</t>
  </si>
  <si>
    <t>Penyediaan komponen instalasi listrik/penerangan bangunan kantor</t>
  </si>
  <si>
    <t>Pengadaan komponen listrik (bln)</t>
  </si>
  <si>
    <t>Penyediaan peralatan dan perlengkapan kebersihan kantor</t>
  </si>
  <si>
    <t>Terjaganya kebersihan kantor (bln)</t>
  </si>
  <si>
    <t>Penyediaan bahan bacaan dan peraturan perundang-undangan</t>
  </si>
  <si>
    <t>Pembayaran langganan koran (bln)</t>
  </si>
  <si>
    <t>Penyediaan bahan logistik kantor</t>
  </si>
  <si>
    <t>Tercukupinya Umubul2, bendera, dan tanaman hias kantor (bln)</t>
  </si>
  <si>
    <t>Penyediaan makanan dan minuman</t>
  </si>
  <si>
    <t>Pengadaan makan, minum rapat (bln)</t>
  </si>
  <si>
    <t>Rapat-rapat kordinasi dan konsultasi ke luar daerah</t>
  </si>
  <si>
    <t>Perjalanan dinas (bln)</t>
  </si>
  <si>
    <t>Penyediaan Jasa pegawai non-PNS</t>
  </si>
  <si>
    <t>Tersedianya sarana dan prasarana yang dapat mendukung kelancaran kegiatan di bidang pariwisata dan kebudayaan</t>
  </si>
  <si>
    <t>Program Peningkatan Sarana dan Prasarana Aparatur</t>
  </si>
  <si>
    <t>Tersedianya dan terpeliharanya sarana dan prasarana aparatur untuk mendukung kelancaran pelaksanaan seluruh kegiatan kepariwisataan dan kebudayaan</t>
  </si>
  <si>
    <t>Pemeliharaan rutin/berkala gedung kantor</t>
  </si>
  <si>
    <t>Gedung kantor yang layak dan nyaman</t>
  </si>
  <si>
    <t>Pemeliharaan rutin/berkala kendaraan dinas/operasional</t>
  </si>
  <si>
    <t>Pemeliharaan kendaraan dinas (bln)</t>
  </si>
  <si>
    <t>Pemeliharaan rutin/berkala peralatan gedung kantor</t>
  </si>
  <si>
    <t>Pemeliharaan peralatan elektronik, mesin ketik kantor (bln)</t>
  </si>
  <si>
    <t>Pembangunan Gedung Kantor</t>
  </si>
  <si>
    <t>Pengadaan Peralatan Kantor</t>
  </si>
  <si>
    <t>Meningkatnya kualitas SDM menuju profesionalisme kinerja di bidang pariwisata dan kebudayaan</t>
  </si>
  <si>
    <t>Program Peningkatan Kapasitas Sumber Daya Aparatur</t>
  </si>
  <si>
    <t>Pendidikan dan Pelatihan Formal</t>
  </si>
  <si>
    <t>Terwujudnya pemasaran pariwisata Kabupaten Demak yang berorientasi pada efektivitas, efisiensi, kesesuaian, dan kecukupan informasi, sehingga mampu mengantisipasi dan memenuhi permintaan pasar</t>
  </si>
  <si>
    <t>Program Pengembangan Pemasaran Pariwisata</t>
  </si>
  <si>
    <t>Meningkatnya Pemasaran Pariwisata</t>
  </si>
  <si>
    <t>Koordinasi dengan sektor pendukung paiwisata</t>
  </si>
  <si>
    <t>Terwujudnya dan terpeliharanya kerapian anjungan Demak dan TIC (bln)</t>
  </si>
  <si>
    <t>Terbinanya pelaku pariwisata di Masjid Agung Demak, Tembiring Jogo Indah, dan kadilangu</t>
  </si>
  <si>
    <t>Pelaksanaan promosi pariwisata nusantara di dalam dan di luar negeri</t>
  </si>
  <si>
    <t>Dikenalnya potensi pariwisata Demak di tingkat regional, nasional, dan internasional</t>
  </si>
  <si>
    <t>Peningkatan Pemanfaatan Teknologi Informasi dalam Pemasaran Pariwisata</t>
  </si>
  <si>
    <t>Tersedianya stiker dan CD Board 3 lokasi objek wisata</t>
  </si>
  <si>
    <t>Pelatihan Pemandu Wisata Terpadu</t>
  </si>
  <si>
    <t>Pengembangan jaringan kerjasama promosi pariwisata</t>
  </si>
  <si>
    <t>Tercapainya peningkatan jumlah kunjungan wisata, lama tinggal, dan pengeluaran belanja wisatawan guna meningkatnkan kontribusi sektor pariwisata terhadap PDRB</t>
  </si>
  <si>
    <t xml:space="preserve">Program Pengembangan Destinasi Pariwisata </t>
  </si>
  <si>
    <t>Terbangunnya tempat-tempat pariwisata</t>
  </si>
  <si>
    <t xml:space="preserve">Peningkatan Pembangunan Sarana dan Prasarana Pariwisata </t>
  </si>
  <si>
    <t>Pembangunan Museum (Gedung VIP) Masjid Agung Demak</t>
  </si>
  <si>
    <t>Pemeliharaan dan Peningkatan Kualitas lapangan parkir Objek wisata</t>
  </si>
  <si>
    <t>Pembangunan MCK di Masjid Agung Demak</t>
  </si>
  <si>
    <t>Rehabilitasi drainase lapangan parkir Masjid Agung Demak dan Taman Parkir Tembiring Jogo Indah dan Penataan Jalan Parkir</t>
  </si>
  <si>
    <t>Penggurukan landasan Taman Parkir Tembiring Jogo Indah bagian belakang</t>
  </si>
  <si>
    <t>Intensifikasi penarikan retribusi daerah</t>
  </si>
  <si>
    <t>Terwujudnya kemitraan yang sinergis antar elemen stake holder pariwisata lintas bidang dan wilayah untuk mewujudkan pengembangan produk dan penguatan pasar pariwisata Kabupaten Demak</t>
  </si>
  <si>
    <t>Program Pengembangan Kemitraan</t>
  </si>
  <si>
    <t>Meningkatnya kerjasama pengembangan pariwisata</t>
  </si>
  <si>
    <t>Pengembangan SDM bidang kebudayaan dan pariwisata bekerjasama dengan lembaga lainnya</t>
  </si>
  <si>
    <t>Penyelenggaraan Pemilihan Duta Wisata Kabupaten Demak dan Pengiriman Duta Wisata ke tingkat Propinsi</t>
  </si>
  <si>
    <t>Pengoptimalan Pramuka Saka Pandu Wisata</t>
  </si>
  <si>
    <t>Pembinaan Pokdarwis</t>
  </si>
  <si>
    <t>Pendidikan dan Pelatihan Pelaku Pariwisata</t>
  </si>
  <si>
    <t>Pelaksanaan koordinasi pembangunan kemitraan pariwisata</t>
  </si>
  <si>
    <t xml:space="preserve">Terfasilitasinya kerjasama wisata religi di wilayah Pakudjembara </t>
  </si>
  <si>
    <t>Monitoring, evaluasi, dan Pelaporan</t>
  </si>
  <si>
    <t>Tersedianya dokumen perencanaan kegiatan dan monitoring evaluasi dan pelaporan kegiatan</t>
  </si>
  <si>
    <t>Program Pengembangan Nilai Budaya</t>
  </si>
  <si>
    <t>Terlestarinya nilai-nilai budaya daerah</t>
  </si>
  <si>
    <t>Pelestarian dan aktualisasi adat budaya daerah</t>
  </si>
  <si>
    <t>Penyelenggaraan Grebeg Besar (kali)</t>
  </si>
  <si>
    <t>Penyelenggaraan Sedekah laut (kali)</t>
  </si>
  <si>
    <t>Penyelenggaraan Apitan (kali)</t>
  </si>
  <si>
    <t>Penyelenggaraan Ruwatan (kali)</t>
  </si>
  <si>
    <t>Program Pengelolaan Kekayaan Budaya</t>
  </si>
  <si>
    <t>Terlestarinya Kekayaan Budaya daerah</t>
  </si>
  <si>
    <t>Perumusan Kebijakan Sejarah dan Purbakala</t>
  </si>
  <si>
    <t>Penyelamatan aset Benda Cagar Budaya (bln)</t>
  </si>
  <si>
    <t>Permuseuman dan Kepurbakalaan (bln)</t>
  </si>
  <si>
    <t>Pendukungan Pengelolaan Museum dan Taman Budaya di daerah</t>
  </si>
  <si>
    <t>Perawatan benda-benda koleksi Museum Glagah Wangi dan Pembuatan leflet (bln)</t>
  </si>
  <si>
    <t>Pengelolaan Karya Cetak dan Karya Rekam</t>
  </si>
  <si>
    <t>Pembuatan film cerita remaja untuk dikirimkan dalam lomba tingkat provinsi (kali)</t>
  </si>
  <si>
    <t>Lomba Karya Tulis Kesejarahan (kali)</t>
  </si>
  <si>
    <t>Pengiriman Lomba Penulisan Sejarah (kali)</t>
  </si>
  <si>
    <t>Program Pengelolaan Keragaman Budaya</t>
  </si>
  <si>
    <t>Meningkatnya keaneka ragaman budaya daerah</t>
  </si>
  <si>
    <t>Penyelenggaraan dialog kebudayaan</t>
  </si>
  <si>
    <t>Pengiriman himpunan aliran kepercayaan ke Provinsi (kali)</t>
  </si>
  <si>
    <t>Pengiriman kemah budaya (kali)</t>
  </si>
  <si>
    <t>Fasilitasi penyelenggaraan festival budaya daerah</t>
  </si>
  <si>
    <t>Penyelenggaraan pentas seni TMII Jakarta (kali)</t>
  </si>
  <si>
    <t>Penyelenggaraan pentas-pentas di PRPP Jateng (kali)</t>
  </si>
  <si>
    <t>Pentas seni di taman budaya Jawa Tengah (kali)</t>
  </si>
  <si>
    <t>Parade seni Jawa Tengah (kali)</t>
  </si>
  <si>
    <t>Lomba seni budaya (kali)</t>
  </si>
  <si>
    <t>Pengiriman duta seni ke tingkat provinsi dan nasional (kali)</t>
  </si>
  <si>
    <t>Fasilitasi perkembangan keragaman budaya daerah</t>
  </si>
  <si>
    <t>JUMLAH</t>
  </si>
  <si>
    <t>Program/Kegiatan</t>
  </si>
  <si>
    <t>Indikator Kinerja Program (Outcome)/Kegiatan (output)</t>
  </si>
  <si>
    <t>Honor pegawai non-PNS (bln)</t>
  </si>
  <si>
    <t>Bulan</t>
  </si>
  <si>
    <t>Pengadaan meubelair</t>
  </si>
  <si>
    <t>Lemari, meja kantor</t>
  </si>
  <si>
    <t>Komputer, AC dan K Vision</t>
  </si>
  <si>
    <t>Kali</t>
  </si>
  <si>
    <t xml:space="preserve">Panggung kesenian dan tribun </t>
  </si>
  <si>
    <t>Pengadaan kendaraan Dinas/operasional</t>
  </si>
  <si>
    <t>Terwujudnya masyarakat demak yang agamis lebih sejahtera, mandiri, maju, kompetitif, kondusif, berkepribadian dan demokratif</t>
  </si>
  <si>
    <t>Orang</t>
  </si>
  <si>
    <t>URUSAN PARIWISATA</t>
  </si>
  <si>
    <t>PEMASARAN</t>
  </si>
  <si>
    <t>DESTINASI</t>
  </si>
  <si>
    <t>KEMITRAAN</t>
  </si>
  <si>
    <t>Renstra Kebupaten Demak 2016 -2021</t>
  </si>
  <si>
    <t>Belum optimalnya pengelolaan pariwisata unggulan</t>
  </si>
  <si>
    <t>Rendahnya kualitas sarana dan prasarana pariwisata</t>
  </si>
  <si>
    <t>Masih kurangnya program peningkatan sarpras penunjang pariwisata</t>
  </si>
  <si>
    <t>Belum dimanfaatkannya potensi daerah sebagai destinasi utama pariwisata daerah Pantura</t>
  </si>
  <si>
    <t>Unit</t>
  </si>
  <si>
    <t>Objek</t>
  </si>
  <si>
    <t>Buah</t>
  </si>
  <si>
    <t>Meter</t>
  </si>
  <si>
    <t xml:space="preserve"> </t>
  </si>
  <si>
    <t>Meningkatkan kunjungan wisata pada objek wisata unggulan</t>
  </si>
  <si>
    <t>orang</t>
  </si>
  <si>
    <t>Meningkatkan promosi melalui media cetak dan elektronik (website dan iklan TV, promosi di koran, pemasangan baliho dan pembuatan kalender event), serta optimalisasi SDM pengelola TIC dalam penyebarluasan informasi melalui IT</t>
  </si>
  <si>
    <t>Program pengembangan pemasaran pariwisata</t>
  </si>
  <si>
    <t>Meningkatkan pemenuhan sarana dan prasarana pariwisata unggulan</t>
  </si>
  <si>
    <t>Jumlah obyek wisata Pariwisata yang terkelola dengan baik</t>
  </si>
  <si>
    <t>Jumlah obyek wisata baru yang dibangun</t>
  </si>
  <si>
    <t>Jenis</t>
  </si>
  <si>
    <t xml:space="preserve">Festival </t>
  </si>
  <si>
    <t xml:space="preserve">Orang </t>
  </si>
  <si>
    <t>kali</t>
  </si>
  <si>
    <t>semester</t>
  </si>
  <si>
    <t xml:space="preserve">Bulan </t>
  </si>
  <si>
    <t>Pengembangan aset budaya daerah</t>
  </si>
  <si>
    <t>Pengenalan aset budaya daerah di wilayah kedungsepur dan pakudjembara</t>
  </si>
  <si>
    <t>Jumlah jenis kesenian yang ditampilkan</t>
  </si>
  <si>
    <t>Jumlah festival seni yang diikuti</t>
  </si>
  <si>
    <t>Jumlah gedung kesenian dan pertunjukan</t>
  </si>
  <si>
    <t>Jumlah pembinaan grup kesenian dalam satu tahun</t>
  </si>
  <si>
    <t>Jumlah medali yang didapatkan dari pengiriman misi kesenian tradisional tingkat daerah, regional dan nasional</t>
  </si>
  <si>
    <t>Jumlah buku sejarah yang dicetak</t>
  </si>
  <si>
    <t>Jumlah filem dokumenter yang diproduksi</t>
  </si>
  <si>
    <t>Jumlah wilayah yang mendapatkan kegiatan sisialisasi</t>
  </si>
  <si>
    <t>Kecamatan</t>
  </si>
  <si>
    <t>Jumlah pemeliharaan rutin perbulan</t>
  </si>
  <si>
    <t xml:space="preserve">Jumlah kunjungan wisata </t>
  </si>
  <si>
    <t>jumlah peserta mas dan mbak</t>
  </si>
  <si>
    <t>Jumlah petugas TIC yang terlatih</t>
  </si>
  <si>
    <t>Tersusunnya branding/tagline pariwisata Kab. Demak</t>
  </si>
  <si>
    <t>Branding</t>
  </si>
  <si>
    <t>Jumlah study kelayakan ODTW</t>
  </si>
  <si>
    <t>Jumlah peserta bintek pemandu wisata</t>
  </si>
  <si>
    <t>Jumlah pemandu wisata yang tersertifikasi</t>
  </si>
  <si>
    <t>Jumlah pembinaan pokdarwis</t>
  </si>
  <si>
    <t>Jumlah pengiriman lomba pokdarwis tk. Prov</t>
  </si>
  <si>
    <t>Jumlah pelatihan ekonomi kreatif (batik, sofenir, sablon dan jasa pariwisata)</t>
  </si>
  <si>
    <t>triwulan</t>
  </si>
  <si>
    <t>Jumlah penyelenggaraan FGD pemangku usaha dan jasa pariwisata, pengelola (Tak'mir MAD, kasepuhan kadilangu dan yayasan kadilangu) objek wisata serta pokdarwis</t>
  </si>
  <si>
    <t xml:space="preserve">Jumlah pertemuan stakeholder sektor pariwisata, pakudjembara dan kedungsepur. </t>
  </si>
  <si>
    <t>Indikator Kegiatan</t>
  </si>
  <si>
    <t xml:space="preserve"> Orang</t>
  </si>
  <si>
    <t>Lemahnya promosi dan pemasaran objek wisata unggulan dan kurangnya penggunaan teknologi informasi dalam pemasaran</t>
  </si>
  <si>
    <t>Kota Demak</t>
  </si>
  <si>
    <t>Kontribusi sektor pariwisata terhadap PAD</t>
  </si>
  <si>
    <t>Kunjungan wisata</t>
  </si>
  <si>
    <t>Jumlah Objek Wisata</t>
  </si>
  <si>
    <t>Jumlah Wisatawan Nusantara dan Mancanegara (org)</t>
  </si>
  <si>
    <t>Kendaraan Dinas</t>
  </si>
  <si>
    <t>Penyediaan peralatan dan perlengkapan kantor</t>
  </si>
  <si>
    <t>Tampilan Kesenian Car Freeday</t>
  </si>
  <si>
    <t>Pelaksanaan Promosi Pariwisasta Nusantara di Dalam dan di Luar Negeri</t>
  </si>
  <si>
    <t>Pameran Nusantara Demak Fair</t>
  </si>
  <si>
    <t>Pengadaan Perlengkapan Gedung Kantor</t>
  </si>
  <si>
    <t>Study Visit</t>
  </si>
  <si>
    <t>PAD</t>
  </si>
  <si>
    <t xml:space="preserve"> KEPALA DINAS PARIWISATA</t>
  </si>
  <si>
    <t>Drs. MUHAMAD RIDWAN</t>
  </si>
  <si>
    <t>Pembina Utama Muda</t>
  </si>
  <si>
    <t>NIP. 19581231 198611 1 005</t>
  </si>
  <si>
    <t xml:space="preserve">                Demak,    </t>
  </si>
  <si>
    <t>unit</t>
  </si>
  <si>
    <t>Pembangunan Objek Wisata Baru</t>
  </si>
  <si>
    <t>Meningkatkan tertib admnistrasi dan kinerja pelayanan publik sesuai tupoksi</t>
  </si>
  <si>
    <t>Penyediaan Jasa Pegawai Non PNS</t>
  </si>
  <si>
    <t>Pengadaan perlengkapan gedung kantor</t>
  </si>
  <si>
    <t xml:space="preserve">Pelatihan dan Pendidikan Formal </t>
  </si>
  <si>
    <t>Pemeliharaan rutin /berkala kendaraan dinas / operasional</t>
  </si>
  <si>
    <t>Meningkatnya kemampuan aparat, dukungan sarana dan prasarana yang menunjang kinerja SKPD</t>
  </si>
  <si>
    <t>Nilai AKIP SKPD</t>
  </si>
  <si>
    <t xml:space="preserve">Monitoring, evaluasi dan pelaporan </t>
  </si>
  <si>
    <t>Kontribusi Sektor Pariwisata terhadap PAD</t>
  </si>
  <si>
    <t>Program Pengembangan Destinasi Pariwisata</t>
  </si>
  <si>
    <t>RENCANA PENDANAAN INDIKATIF PROGRAM STRATEGIS</t>
  </si>
  <si>
    <t>TAHUN 2016-2021</t>
  </si>
  <si>
    <t>DINBUDPAR KAB. DEMAK</t>
  </si>
  <si>
    <t>Pengadaan prangko, surat tercatat, dan benda pos selama 1 tahun</t>
  </si>
  <si>
    <t>Penyediaan jasa komunikasi sumber daya air dan listrik</t>
  </si>
  <si>
    <t>Honor penatausahaan keuangan</t>
  </si>
  <si>
    <t>Penyediaan kebutuhan alat tulis kantor</t>
  </si>
  <si>
    <t>Pengadaan MMT, cetak undangan, cetak stopmap, dll</t>
  </si>
  <si>
    <t>pembelian lampu, kabel, dan instalasi listrik, dll</t>
  </si>
  <si>
    <t>2040101</t>
  </si>
  <si>
    <t>Berlangganan koran dan buku-buku kepariwisataan</t>
  </si>
  <si>
    <t>Tersedianya makan, minum rapat, tamu, aparatur</t>
  </si>
  <si>
    <t>Tersedianya peralatan dan perlengkapan kantor</t>
  </si>
  <si>
    <t>2040102</t>
  </si>
  <si>
    <t>Terpeliharanya sarana/ prasarana aparatur (bulan)</t>
  </si>
  <si>
    <t>2040105</t>
  </si>
  <si>
    <t>Pemeliharaan Kendaraan Dinas</t>
  </si>
  <si>
    <t>Jumlah Peserta diklat, bintek dan sosialisasi</t>
  </si>
  <si>
    <t>Pengiriman bintek kepariwisataan dan outbond</t>
  </si>
  <si>
    <t>PENGEMBANGAN DESTINASI PARIWISATA</t>
  </si>
  <si>
    <t>PENGEMBANGAN PEMASARAN PARIWISATA</t>
  </si>
  <si>
    <t>PENGAMBANGAN KEMITRAAN</t>
  </si>
  <si>
    <t>Peningkatan Pembangunan Sarana dan Prasarana Pariwisata</t>
  </si>
  <si>
    <t>Pengembangan Jenis dan Paket Wisata Unggulan</t>
  </si>
  <si>
    <t>Peningkatan pemanfaatan teknologi informasi  pariwisata</t>
  </si>
  <si>
    <t>Koordinasi Pengelolaan dan Pengembangan TIC</t>
  </si>
  <si>
    <t xml:space="preserve">Pengembangan Daerah Tujuan Wisata </t>
  </si>
  <si>
    <t>Kalender Event</t>
  </si>
  <si>
    <t>Pengembangan, Sosialisasi, dan Penerapan serta Pengawasan Standarisasi</t>
  </si>
  <si>
    <t>Pelaksanaan Koordinasi Pengembangan Kemitraan Pariwisata</t>
  </si>
  <si>
    <t>Pengiriman Bintek dan Undangan, Leaflet, MMT, Souvenir</t>
  </si>
  <si>
    <t>3. Meningkatkan kedaulatan pangan dan ekonomi kerakyatan berbasis potensi lokal  serta mengurangi tingkat pengangguran</t>
  </si>
  <si>
    <t>KABUPATEN DEMAK</t>
  </si>
  <si>
    <t>Jumlah gedung pertunjukan</t>
  </si>
  <si>
    <t>Pembangunan gedung pertunjukan</t>
  </si>
  <si>
    <t>Matrik Kerja Dinas Pariwisata</t>
  </si>
  <si>
    <t>Belum adanya tempat wadah untuk tampilan event</t>
  </si>
  <si>
    <t>Lama tinggal wisatawan kurang dari 2 jam</t>
  </si>
  <si>
    <t>meningkatkan lama tinggal wisatawan</t>
  </si>
  <si>
    <t>Meningkatkan kunjungan wisatawan</t>
  </si>
  <si>
    <t>Event yang ditampilkan masih bertaraf Regional, untuk ditingkatkan menjadi nasional</t>
  </si>
  <si>
    <t>Meningkatkan kunjungan wisatawan mancanegara</t>
  </si>
  <si>
    <t>Jumlah wisatawan mancanegara</t>
  </si>
  <si>
    <t>Meningkatkan event yang bertaraf Internasional dan peningkatan promosi dan pemasaran objek wisata dengan prioritas pada obyek wisata unggulan daerah</t>
  </si>
  <si>
    <t>Rendahnya program kemitraan antar Kabupaten/Kota yang tergabung dalam Pakudjembara dan Kedungsepur</t>
  </si>
  <si>
    <t>Adanya payung hukum (MoU) Kedungsepur dan Pakudjembara yang ditandatangani oleh Bupati / Wali Kota Pakudjembara dan Kedungsepur</t>
  </si>
  <si>
    <t>Meningkatkan Kerjasama antar Kabupaten / Kota tetangga (yang berdekatan)</t>
  </si>
  <si>
    <t>Kondisi Awal</t>
  </si>
  <si>
    <t xml:space="preserve">Target </t>
  </si>
  <si>
    <t xml:space="preserve">Kondisi Akhir </t>
  </si>
  <si>
    <t>Jumlah objek wisata baru</t>
  </si>
  <si>
    <t>jumlah gedung pertunjukan</t>
  </si>
  <si>
    <t>Penyediaan logistik kantor</t>
  </si>
  <si>
    <t>Pengadaan bibit tanaman, bendera dan umbul-umbul</t>
  </si>
  <si>
    <t>Pemeliharaan rutin / berkala peralatan gedung kantor</t>
  </si>
  <si>
    <t>Jumlah promosi pariwisata Nusantara di dalam  Negeri dan pengelolaan Maerokoco</t>
  </si>
  <si>
    <t>Jumlah website promosi wisata dan insentif pengelola webside pariwisata serta honor petugas TIC</t>
  </si>
  <si>
    <t xml:space="preserve">pembangunan dan perawatan sarpras di ODTW </t>
  </si>
  <si>
    <t>Jumlah Kalender Event</t>
  </si>
  <si>
    <t>Dinpar Kab. Demak</t>
  </si>
  <si>
    <t>Masih rendahnya kualitas pelaku usaha pariwisata</t>
  </si>
  <si>
    <t>Meningkatkan profesionalitas pelaku usaha pariwisata, di Kabupaten Demak</t>
  </si>
  <si>
    <t>Meningkatnya kompetensi pelaku usaha pariwisata, di Kabupaten Demak</t>
  </si>
  <si>
    <t>Jumlah pelaku usaha yang professional dan tersertifikasi</t>
  </si>
  <si>
    <t>Meningkatkan program pariwisata ekonomi kreatif di lingkungan objek wisata dan Bintek pengelolaan dan management yang ber standarisari dan bersertifikasi</t>
  </si>
  <si>
    <t>Lemahnya promosi dan pemasaran objek wisata unggulan</t>
  </si>
  <si>
    <t xml:space="preserve">Rendahnya keaktifan dan kualitas kelompok sadar wisata </t>
  </si>
  <si>
    <t>Meningkatkan keaktifan dan kualitas Kelompok sadar wisata dalam membantu program wisata daerah</t>
  </si>
  <si>
    <t>Persentase anggota Kelompok sadar wisata yang aktif dalam membantu program wisata daerah</t>
  </si>
  <si>
    <t>Persentase anggota Kelompok sadar wisata yang aktif</t>
  </si>
  <si>
    <t>%</t>
  </si>
  <si>
    <t>Presentase pelaku jasa dan usaha pariwisata yang bersertifikasi</t>
  </si>
  <si>
    <t xml:space="preserve">Jumlah orang dari POKDARWIS yang mengikuti lomba, festival jamu dan Saka Pandu Wisata serta pembentukan 3 Pokdarwis </t>
  </si>
  <si>
    <t xml:space="preserve">DINAS PARIWISATA KAB. DEMAK APBD (MURNI) </t>
  </si>
  <si>
    <t>RUDI SANTOSA, SH</t>
  </si>
  <si>
    <t>Pembina Tingkat I</t>
  </si>
  <si>
    <t>NIP. 19590515 198303 1 020</t>
  </si>
  <si>
    <t>SPPD di dalam dan di luar daerah</t>
  </si>
  <si>
    <t>Terselenggaranya Event Pariwisata sebagai Paket Wisata Unggulan</t>
  </si>
  <si>
    <t>1,43M</t>
  </si>
  <si>
    <t>1,48M</t>
  </si>
  <si>
    <t>1,49M</t>
  </si>
  <si>
    <t>Keg</t>
  </si>
  <si>
    <t>Peningkatan pemanfaatan teknologi informasi dalam pemasaran pariwisata</t>
  </si>
  <si>
    <t>pemeliharaan AC, komputer, laptop, printer dll</t>
  </si>
  <si>
    <t>perbaikan gedung kantor</t>
  </si>
  <si>
    <t>Pengadaan AC, mesin penghancur berkas, kamera, handycame LCD, TV, Laptop, printer, lemari kaca, meja kursi kerja, HT, dll</t>
  </si>
  <si>
    <t>Lembaga</t>
  </si>
  <si>
    <t xml:space="preserve">Koordinasi Dengan Sektor Pendukung Pariwisata </t>
  </si>
  <si>
    <t>Terciptanya kerjasama yang baik antara pemerintah, Swasta, Pelaku Usaha Pariwisata dan Organisasi Kepariwisataan</t>
  </si>
  <si>
    <t>media</t>
  </si>
  <si>
    <t>Tersedianya Sarpras Pariwisata yang Representatif</t>
  </si>
  <si>
    <t>Monitoring, Evaluasi Kegiatan Kepariwisataan dan Pembuatan Laporan</t>
  </si>
  <si>
    <t>Laporan</t>
  </si>
  <si>
    <t>ARDHITO PRABOWO, SH, MM</t>
  </si>
  <si>
    <t>Pembina</t>
  </si>
  <si>
    <t>NIP. 19660410 198607 1 002</t>
  </si>
  <si>
    <t>KABID ODTW DAN EK</t>
  </si>
  <si>
    <t>KUKUHSUMARTONO, SE</t>
  </si>
  <si>
    <t>NIP. 19670528 199403 1 005</t>
  </si>
  <si>
    <t>JUWETI, Sos</t>
  </si>
  <si>
    <t xml:space="preserve">Penata </t>
  </si>
  <si>
    <t xml:space="preserve">NIP. 19640307 198903 2 006 </t>
  </si>
  <si>
    <t xml:space="preserve">KABID PROMOSI DAN </t>
  </si>
  <si>
    <t>KASUBBAG PROGRAM</t>
  </si>
  <si>
    <t>DAN KEUANGAN</t>
  </si>
  <si>
    <t>DWI MARFIANA, S.Pd, MH</t>
  </si>
  <si>
    <t>NIP. 19631214 198902 2 002</t>
  </si>
  <si>
    <t>SITI CHOLIFAH</t>
  </si>
  <si>
    <t>KASIE PROMOSI</t>
  </si>
  <si>
    <t>SEKSIE SDM</t>
  </si>
  <si>
    <t>Penata</t>
  </si>
  <si>
    <t>NIP. 19670220 199102 2 003</t>
  </si>
  <si>
    <t>KASIE PELAYANAN</t>
  </si>
  <si>
    <t>INFORMASI</t>
  </si>
  <si>
    <t>SITI UMI KULSUM</t>
  </si>
  <si>
    <t>NIP. 19650223 198510 2 003</t>
  </si>
  <si>
    <t>KASIE KEMITRAAN</t>
  </si>
  <si>
    <t>ENDANG SURYANINGSIH, S.Pd, M.Si</t>
  </si>
  <si>
    <t>NIP. 19680705 199003 2 011</t>
  </si>
  <si>
    <t>Demak,   23  Maret  2017</t>
  </si>
  <si>
    <t>Keterangan :</t>
  </si>
  <si>
    <t xml:space="preserve">KASUBBAG UMUM </t>
  </si>
  <si>
    <t>DAN KEPEGAWAIAN</t>
  </si>
  <si>
    <t>TITIK SULISTYOWATI, S.IP</t>
  </si>
  <si>
    <t>NIP. 19591221 198607 2 002</t>
  </si>
  <si>
    <t>Hasil Renstra tahun 2016 - 2021 dan Renja 2018 ini telah dikerjakan dan disepakati bersama oleh :</t>
  </si>
  <si>
    <t>Yang bertanda tangan dibawah ini :</t>
  </si>
  <si>
    <t>Pengembangan Objek Wisata Yang Sudah Ada dan Pembangunan Objek Wisata Baru</t>
  </si>
  <si>
    <t xml:space="preserve">    Demak,    </t>
  </si>
  <si>
    <t>Tabel 4.1</t>
  </si>
  <si>
    <t>No.</t>
  </si>
  <si>
    <t>Indikator Tujuan</t>
  </si>
  <si>
    <t>Kondisi awal</t>
  </si>
  <si>
    <t xml:space="preserve">Target Kinerja Sasaran pada tahun </t>
  </si>
  <si>
    <t>Meningkatnya jumlah kunjungan wisata di Kabupaten Demak</t>
  </si>
  <si>
    <t>Menungkatnya jumlah kunjungan wisatawan</t>
  </si>
  <si>
    <t>Meningkatnya lama tinggal wisatawan</t>
  </si>
  <si>
    <t>Jumlah pelaku usaha pariwisata yang professional dan tersertifikasi</t>
  </si>
  <si>
    <t>Event</t>
  </si>
  <si>
    <t xml:space="preserve">Tujuan dan Sasaran Jangka Menengah </t>
  </si>
  <si>
    <t>Dinas Pariwisata  Tahun 2017 - 2021</t>
  </si>
  <si>
    <t>Jumlah kontribusi sektor pariwisata terhadap PAD</t>
  </si>
  <si>
    <t>Meningkatnya pengelolaan sarpras di ODTW</t>
  </si>
  <si>
    <t>Meningkatkan tampilan kesenian dalam rangka kalender event</t>
  </si>
  <si>
    <t>Meningkatnya tampilan kesenian dalam rangka kalender event</t>
  </si>
  <si>
    <t>Terselenggaranya kerjasama dibidang promosi, tampilan kesenian, paket wisata, dll</t>
  </si>
  <si>
    <t>Meningkatkan kerjasama dibidang promosi, tampilan kesenian, paket wisata, dll</t>
  </si>
  <si>
    <t>Meningkatkan SDM melalui pemilihan duta wisata</t>
  </si>
  <si>
    <t>Jumlah peserta duta wisata</t>
  </si>
  <si>
    <t>Meningkatnya SDM melalui pemilihan duta wisata</t>
  </si>
  <si>
    <t xml:space="preserve">Menyebarluaskan informasi melalui IT dan pemasaran objek wisata dengan prioritas pada obyek wisata unggulan daerah </t>
  </si>
  <si>
    <t>Meningkatkan promosi pariwisata melalui kalender event</t>
  </si>
  <si>
    <t xml:space="preserve">Jumlah kalender event </t>
  </si>
  <si>
    <t>Jumlah pelaku usaha pariwisata yang bersertifikasi</t>
  </si>
  <si>
    <t xml:space="preserve">Mengikuti ujian sertifikasi bagi pelaku usaha pariwisata (Restoran, rumah makan, dan hotel) </t>
  </si>
  <si>
    <t>Jumlah pelaku usaha pariwisata yang terampil</t>
  </si>
  <si>
    <t>Peningkatan keterampilan bagi masyarakat melalui pelatihan.</t>
  </si>
  <si>
    <t>Peningkatan SDM melalui duta wisata untuk promosi pariwisata</t>
  </si>
  <si>
    <t>Peningkatan SDM melalui pemilihan duta wisata</t>
  </si>
  <si>
    <t>Terselenggaranya pemilihan duta wisata.</t>
  </si>
  <si>
    <t>Peningkatan promosi dan event bersama</t>
  </si>
  <si>
    <t>Menjalin kerjasama antar daerah  sewilayah Kedungsepur dan Pakudjembara</t>
  </si>
  <si>
    <t>Jumlah event bersama sewilayah  Kedungsepur dan Pakudjembara</t>
  </si>
  <si>
    <t>Terrealisasinya kerjasama dibdang promosi, tampilan kesenian dan paket wisata se wilayah  Kedungsepur dan Pakudjembara</t>
  </si>
  <si>
    <t>Meningkatnya pengelolaan  sarpras di ODTW</t>
  </si>
  <si>
    <t>kontribusi sektor pariwisata terhadap PAD</t>
  </si>
  <si>
    <t>Meningkatnya  kontribusi sektor pariwisata terhadap PAD</t>
  </si>
  <si>
    <t>Kel</t>
  </si>
  <si>
    <t>Julah kontribusi sektor pariwisata terhadap PAD</t>
  </si>
  <si>
    <t>Peningkatan program pariwisata ekonomi kreatif, hunian (home stay) dan jasa pariwisata serta Pengiriman peserta untuk mengikuti ujian sertifikasi rumah makan / restoran dan homestay / hotel serta pelatihan keterampilan untuk masyarakat</t>
  </si>
  <si>
    <t>Jumlah kelompok sadar wisata yang aktif</t>
  </si>
  <si>
    <t>Meningkatkan keaktifan dan kualitas Pokdarwis melalui pembinaan dan pelatihan</t>
  </si>
  <si>
    <t>Peningkatan pembinaan dan pelatihan kepada kelompok sadar wisata</t>
  </si>
  <si>
    <t>Meningkatkan profesionalitas pelaku usaha pariwisata, peningkatan duta wisata, dan kelompok sadar wisata di Kabupaten Demak</t>
  </si>
  <si>
    <t>Peningkatan Jumlah pelaku usaha pariwisata yang professional dan bersertifikasi, jumlah peserta duta wisata dan jumlah kelompok sadar wisata yang aktif</t>
  </si>
  <si>
    <t>Monitoring dan Evaluasi</t>
  </si>
  <si>
    <t>Jumlah obyek daya tarik wisata yang terkelola dengan baik</t>
  </si>
  <si>
    <t>Jumlah obyek daya tarik wisata baru yang dibangun</t>
  </si>
  <si>
    <t>meningkatkan minat kunjungan wisatawan dan lama tinggal wisatawan</t>
  </si>
  <si>
    <t>Jumlah kunjungan dan lama tinggal wisatawan</t>
  </si>
  <si>
    <t>bertambahnya jumlah objek daya tarik wisata baru dan meningkatnya lama tinggal wisatawan</t>
  </si>
  <si>
    <t>Jumlah ODTW yang terkelola dengan baik</t>
  </si>
  <si>
    <t>Pembangunan obyek wisata baru yang potensial dan meningkatkan lama tinggal wisatawan untuk meningkatkan kesejahteraan masyarakat</t>
  </si>
  <si>
    <t>Mengembangkan objek destinasi pariwisata ungulan</t>
  </si>
  <si>
    <t xml:space="preserve">Meningkatkan penataan objek destinasi pariwisata ungulan </t>
  </si>
  <si>
    <t>Pembangunan obyek wisata baru (Wisata Wisata Bahari, dan Wisata Agro) dan pembangunan Gedung Pertunjukan</t>
  </si>
  <si>
    <t>Meningkatnya profesionalitas pelaku usaha pariwisata, meningkatnya peserta duta wisata, dan kelompok sadar wisata di Kabupaten Demak</t>
  </si>
  <si>
    <t>Meningkatnya kerjasama dibidang promosi, tampilan kesenian, paket wisata, dll</t>
  </si>
  <si>
    <t>Terlaksananya Kegiatan sosialisasi, pelatihan, Pembinaan pokdarwis, dan pemilihan  duta wisata</t>
  </si>
  <si>
    <t>Tersedianya  layanan  promosi pariwisata melalui media teknologi informasi</t>
  </si>
  <si>
    <t>20415</t>
  </si>
  <si>
    <t>20416</t>
  </si>
  <si>
    <t>20417</t>
  </si>
  <si>
    <t>09</t>
  </si>
  <si>
    <t>05</t>
  </si>
  <si>
    <t>07</t>
  </si>
  <si>
    <t>02</t>
  </si>
  <si>
    <t>06</t>
  </si>
  <si>
    <t>03</t>
  </si>
  <si>
    <t>04</t>
  </si>
  <si>
    <t>Pelaksanaan Koordinasi Pembangunan Kemitraan Pariwisata</t>
  </si>
  <si>
    <t>Meningkatnya jumlah kunjungan wisata dan kontribusi sektor pariwisata terhadap PAD di Kabupaten Demak</t>
  </si>
  <si>
    <t>Berkembangnya objek daya Tarik wisata untuk meningkatkan lama kunjungan wisata dan terselenggaranya tampilan kesenian dalam rangka kalender event</t>
  </si>
  <si>
    <t xml:space="preserve">Jumlah obyek wisata </t>
  </si>
  <si>
    <t>Lama kunjungan wisata</t>
  </si>
  <si>
    <t>Jumlah kalender event</t>
  </si>
  <si>
    <t>NIP  19581231 198611 1 005</t>
  </si>
  <si>
    <t xml:space="preserve"> KEPALA DINAS PARIWISATA DAN</t>
  </si>
  <si>
    <t>KEBUDAYAAN KABUPATEN DEMAK</t>
  </si>
  <si>
    <t>Jumlah Kunjungan Wisata</t>
  </si>
  <si>
    <t xml:space="preserve">Jumlah kunjungan Wisatawan </t>
  </si>
  <si>
    <t>Meningkatkan kerjasama bidang promosi melalui tampilan kesenian</t>
  </si>
  <si>
    <t>Jumlah kerjasama promosi melalui tampilan kesenian</t>
  </si>
  <si>
    <t>1,9M</t>
  </si>
  <si>
    <t>Tampilan</t>
  </si>
  <si>
    <t>Terrealisasinya kerjasama dibdang promosi melalui tampilan kesenian se wilayah  Kedungsepur dan Pakudjembara</t>
  </si>
  <si>
    <t>tampilan</t>
  </si>
  <si>
    <t>2 M</t>
  </si>
  <si>
    <t>2.1 M</t>
  </si>
  <si>
    <t>2.2 M</t>
  </si>
  <si>
    <t xml:space="preserve">Terbayarnya honor pegawai non PNS </t>
  </si>
  <si>
    <t>Meningkatnya Kontribusi Pendapatan Pariwisata dalam PAD</t>
  </si>
  <si>
    <t>Tabel 6.1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</si>
</sst>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1]dddd\,\ dd\ mmmm\ yyyy"/>
    <numFmt numFmtId="185" formatCode="hh\.mm\.ss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[$-409]dddd\,\ mmmm\ d\,\ yyyy"/>
    <numFmt numFmtId="190" formatCode="[$-409]h:mm:ss\ AM/PM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7.5"/>
      <name val="Bookman Old Style"/>
      <family val="1"/>
    </font>
    <font>
      <sz val="7.5"/>
      <name val="Bookman Old Style"/>
      <family val="1"/>
    </font>
    <font>
      <sz val="8.5"/>
      <name val="Bookman Old Style"/>
      <family val="1"/>
    </font>
    <font>
      <b/>
      <sz val="8.5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10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Calibri"/>
      <family val="2"/>
    </font>
    <font>
      <b/>
      <sz val="7.5"/>
      <color indexed="8"/>
      <name val="Bookman Old Style"/>
      <family val="1"/>
    </font>
    <font>
      <sz val="8"/>
      <color indexed="8"/>
      <name val="Bookman Old Style"/>
      <family val="1"/>
    </font>
    <font>
      <b/>
      <sz val="7"/>
      <color indexed="8"/>
      <name val="Bookman Old Style"/>
      <family val="1"/>
    </font>
    <font>
      <sz val="7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color indexed="10"/>
      <name val="Bookman Old Style"/>
      <family val="1"/>
    </font>
    <font>
      <sz val="7.5"/>
      <color indexed="8"/>
      <name val="Bookman Old Style"/>
      <family val="1"/>
    </font>
    <font>
      <sz val="8.5"/>
      <color indexed="8"/>
      <name val="Bookman Old Style"/>
      <family val="1"/>
    </font>
    <font>
      <b/>
      <sz val="8.5"/>
      <color indexed="8"/>
      <name val="Bookman Old Style"/>
      <family val="1"/>
    </font>
    <font>
      <sz val="8.5"/>
      <color indexed="8"/>
      <name val="Tahoma"/>
      <family val="2"/>
    </font>
    <font>
      <sz val="9.5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7.3"/>
      <color indexed="8"/>
      <name val="Bookman Old Style"/>
      <family val="1"/>
    </font>
    <font>
      <b/>
      <sz val="9"/>
      <color indexed="8"/>
      <name val="Bookman Old Style"/>
      <family val="1"/>
    </font>
    <font>
      <u val="single"/>
      <sz val="9"/>
      <color indexed="8"/>
      <name val="Tahoma"/>
      <family val="2"/>
    </font>
    <font>
      <u val="single"/>
      <sz val="12"/>
      <color indexed="8"/>
      <name val="Tahoma"/>
      <family val="2"/>
    </font>
    <font>
      <u val="single"/>
      <sz val="9.5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7"/>
      <color rgb="FFFF0000"/>
      <name val="Arial Narrow"/>
      <family val="2"/>
    </font>
    <font>
      <sz val="11"/>
      <color rgb="FF00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.5"/>
      <color theme="1"/>
      <name val="Bookman Old Style"/>
      <family val="1"/>
    </font>
    <font>
      <sz val="8"/>
      <color theme="1"/>
      <name val="Bookman Old Style"/>
      <family val="1"/>
    </font>
    <font>
      <b/>
      <sz val="7"/>
      <color theme="1"/>
      <name val="Bookman Old Style"/>
      <family val="1"/>
    </font>
    <font>
      <sz val="7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rgb="FFFF0000"/>
      <name val="Bookman Old Style"/>
      <family val="1"/>
    </font>
    <font>
      <sz val="7.5"/>
      <color theme="1"/>
      <name val="Bookman Old Style"/>
      <family val="1"/>
    </font>
    <font>
      <sz val="8.5"/>
      <color theme="1"/>
      <name val="Bookman Old Style"/>
      <family val="1"/>
    </font>
    <font>
      <b/>
      <sz val="8.5"/>
      <color theme="1"/>
      <name val="Bookman Old Style"/>
      <family val="1"/>
    </font>
    <font>
      <sz val="8.5"/>
      <color theme="1"/>
      <name val="Tahoma"/>
      <family val="2"/>
    </font>
    <font>
      <sz val="9.5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b/>
      <sz val="7.3"/>
      <color theme="1"/>
      <name val="Bookman Old Style"/>
      <family val="1"/>
    </font>
    <font>
      <b/>
      <sz val="9"/>
      <color rgb="FF000000"/>
      <name val="Bookman Old Style"/>
      <family val="1"/>
    </font>
    <font>
      <u val="single"/>
      <sz val="12"/>
      <color theme="1"/>
      <name val="Tahoma"/>
      <family val="2"/>
    </font>
    <font>
      <u val="single"/>
      <sz val="9.5"/>
      <color theme="1"/>
      <name val="Tahoma"/>
      <family val="2"/>
    </font>
    <font>
      <u val="single"/>
      <sz val="9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74">
    <xf numFmtId="0" fontId="0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7" fillId="0" borderId="0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/>
    </xf>
    <xf numFmtId="0" fontId="88" fillId="0" borderId="0" xfId="0" applyFont="1" applyBorder="1" applyAlignment="1">
      <alignment/>
    </xf>
    <xf numFmtId="0" fontId="87" fillId="0" borderId="0" xfId="0" applyFont="1" applyAlignment="1">
      <alignment vertical="center"/>
    </xf>
    <xf numFmtId="0" fontId="89" fillId="0" borderId="10" xfId="0" applyFont="1" applyBorder="1" applyAlignment="1">
      <alignment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top" wrapText="1"/>
    </xf>
    <xf numFmtId="0" fontId="90" fillId="0" borderId="10" xfId="0" applyFont="1" applyBorder="1" applyAlignment="1">
      <alignment vertical="center" wrapText="1"/>
    </xf>
    <xf numFmtId="0" fontId="88" fillId="0" borderId="0" xfId="0" applyFont="1" applyAlignment="1">
      <alignment horizontal="left"/>
    </xf>
    <xf numFmtId="0" fontId="91" fillId="0" borderId="10" xfId="0" applyFont="1" applyBorder="1" applyAlignment="1">
      <alignment horizontal="left" vertical="top" wrapText="1"/>
    </xf>
    <xf numFmtId="0" fontId="91" fillId="0" borderId="10" xfId="0" applyFont="1" applyBorder="1" applyAlignment="1">
      <alignment horizontal="left"/>
    </xf>
    <xf numFmtId="0" fontId="92" fillId="7" borderId="12" xfId="0" applyFont="1" applyFill="1" applyBorder="1" applyAlignment="1">
      <alignment horizontal="center" vertical="center" wrapText="1"/>
    </xf>
    <xf numFmtId="0" fontId="92" fillId="7" borderId="10" xfId="0" applyFont="1" applyFill="1" applyBorder="1" applyAlignment="1">
      <alignment horizontal="center" vertical="center" wrapText="1"/>
    </xf>
    <xf numFmtId="0" fontId="91" fillId="19" borderId="10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89" fillId="0" borderId="10" xfId="0" applyFont="1" applyBorder="1" applyAlignment="1">
      <alignment/>
    </xf>
    <xf numFmtId="0" fontId="93" fillId="0" borderId="10" xfId="0" applyFont="1" applyFill="1" applyBorder="1" applyAlignment="1">
      <alignment horizontal="left" vertical="top" wrapText="1"/>
    </xf>
    <xf numFmtId="0" fontId="94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94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0" fillId="36" borderId="10" xfId="0" applyFont="1" applyFill="1" applyBorder="1" applyAlignment="1">
      <alignment horizontal="center" vertical="center" wrapText="1"/>
    </xf>
    <xf numFmtId="0" fontId="89" fillId="36" borderId="11" xfId="0" applyFont="1" applyFill="1" applyBorder="1" applyAlignment="1">
      <alignment/>
    </xf>
    <xf numFmtId="0" fontId="4" fillId="36" borderId="14" xfId="0" applyFont="1" applyFill="1" applyBorder="1" applyAlignment="1">
      <alignment vertical="center" wrapText="1"/>
    </xf>
    <xf numFmtId="0" fontId="90" fillId="36" borderId="11" xfId="0" applyFont="1" applyFill="1" applyBorder="1" applyAlignment="1">
      <alignment horizontal="center" vertical="center" wrapText="1"/>
    </xf>
    <xf numFmtId="0" fontId="94" fillId="0" borderId="10" xfId="59" applyFont="1" applyBorder="1" applyAlignment="1">
      <alignment horizontal="left" vertical="top" wrapText="1"/>
      <protection/>
    </xf>
    <xf numFmtId="49" fontId="3" fillId="35" borderId="10" xfId="0" applyNumberFormat="1" applyFont="1" applyFill="1" applyBorder="1" applyAlignment="1">
      <alignment horizontal="left" vertical="top" wrapText="1"/>
    </xf>
    <xf numFmtId="0" fontId="4" fillId="35" borderId="10" xfId="57" applyFont="1" applyFill="1" applyBorder="1" applyAlignment="1">
      <alignment vertical="top" wrapText="1"/>
      <protection/>
    </xf>
    <xf numFmtId="0" fontId="93" fillId="37" borderId="10" xfId="57" applyFont="1" applyFill="1" applyBorder="1" applyAlignment="1">
      <alignment horizontal="left" vertical="top" wrapText="1"/>
      <protection/>
    </xf>
    <xf numFmtId="0" fontId="93" fillId="37" borderId="10" xfId="59" applyFont="1" applyFill="1" applyBorder="1" applyAlignment="1">
      <alignment horizontal="left" vertical="top" wrapText="1"/>
      <protection/>
    </xf>
    <xf numFmtId="0" fontId="95" fillId="35" borderId="15" xfId="0" applyFont="1" applyFill="1" applyBorder="1" applyAlignment="1">
      <alignment horizontal="left" vertical="top" wrapText="1"/>
    </xf>
    <xf numFmtId="41" fontId="2" fillId="35" borderId="16" xfId="43" applyFont="1" applyFill="1" applyBorder="1" applyAlignment="1">
      <alignment vertical="center"/>
    </xf>
    <xf numFmtId="178" fontId="2" fillId="35" borderId="16" xfId="43" applyNumberFormat="1" applyFont="1" applyFill="1" applyBorder="1" applyAlignment="1">
      <alignment vertical="center"/>
    </xf>
    <xf numFmtId="178" fontId="2" fillId="0" borderId="16" xfId="43" applyNumberFormat="1" applyFont="1" applyFill="1" applyBorder="1" applyAlignment="1">
      <alignment vertical="center"/>
    </xf>
    <xf numFmtId="41" fontId="2" fillId="35" borderId="14" xfId="43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3" fillId="0" borderId="16" xfId="59" applyFont="1" applyBorder="1" applyAlignment="1">
      <alignment horizontal="left" vertical="top" wrapText="1"/>
      <protection/>
    </xf>
    <xf numFmtId="0" fontId="93" fillId="37" borderId="10" xfId="0" applyFont="1" applyFill="1" applyBorder="1" applyAlignment="1">
      <alignment horizontal="left" vertical="center" wrapText="1"/>
    </xf>
    <xf numFmtId="0" fontId="90" fillId="37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179" fontId="88" fillId="0" borderId="0" xfId="42" applyNumberFormat="1" applyFont="1" applyAlignment="1">
      <alignment/>
    </xf>
    <xf numFmtId="179" fontId="88" fillId="38" borderId="10" xfId="42" applyNumberFormat="1" applyFont="1" applyFill="1" applyBorder="1" applyAlignment="1">
      <alignment/>
    </xf>
    <xf numFmtId="179" fontId="90" fillId="38" borderId="10" xfId="42" applyNumberFormat="1" applyFont="1" applyFill="1" applyBorder="1" applyAlignment="1">
      <alignment horizontal="center" vertical="center" wrapText="1"/>
    </xf>
    <xf numFmtId="179" fontId="90" fillId="37" borderId="10" xfId="42" applyNumberFormat="1" applyFont="1" applyFill="1" applyBorder="1" applyAlignment="1">
      <alignment horizontal="center" vertical="center"/>
    </xf>
    <xf numFmtId="179" fontId="89" fillId="0" borderId="10" xfId="42" applyNumberFormat="1" applyFont="1" applyBorder="1" applyAlignment="1">
      <alignment horizontal="center" vertical="top" wrapText="1"/>
    </xf>
    <xf numFmtId="179" fontId="88" fillId="0" borderId="10" xfId="42" applyNumberFormat="1" applyFont="1" applyBorder="1" applyAlignment="1">
      <alignment/>
    </xf>
    <xf numFmtId="179" fontId="89" fillId="0" borderId="10" xfId="42" applyNumberFormat="1" applyFont="1" applyBorder="1" applyAlignment="1">
      <alignment horizontal="center" vertical="center"/>
    </xf>
    <xf numFmtId="179" fontId="89" fillId="0" borderId="10" xfId="42" applyNumberFormat="1" applyFont="1" applyFill="1" applyBorder="1" applyAlignment="1">
      <alignment horizontal="center" vertical="center"/>
    </xf>
    <xf numFmtId="179" fontId="89" fillId="0" borderId="10" xfId="42" applyNumberFormat="1" applyFont="1" applyBorder="1" applyAlignment="1">
      <alignment/>
    </xf>
    <xf numFmtId="179" fontId="89" fillId="37" borderId="10" xfId="42" applyNumberFormat="1" applyFont="1" applyFill="1" applyBorder="1" applyAlignment="1">
      <alignment horizontal="center" vertical="top" wrapText="1"/>
    </xf>
    <xf numFmtId="179" fontId="90" fillId="37" borderId="10" xfId="42" applyNumberFormat="1" applyFont="1" applyFill="1" applyBorder="1" applyAlignment="1">
      <alignment horizontal="center" vertical="top" wrapText="1"/>
    </xf>
    <xf numFmtId="0" fontId="88" fillId="39" borderId="10" xfId="0" applyFont="1" applyFill="1" applyBorder="1" applyAlignment="1">
      <alignment/>
    </xf>
    <xf numFmtId="0" fontId="88" fillId="40" borderId="10" xfId="0" applyFont="1" applyFill="1" applyBorder="1" applyAlignment="1">
      <alignment/>
    </xf>
    <xf numFmtId="0" fontId="96" fillId="0" borderId="10" xfId="0" applyFont="1" applyFill="1" applyBorder="1" applyAlignment="1">
      <alignment vertical="top" wrapText="1"/>
    </xf>
    <xf numFmtId="0" fontId="88" fillId="0" borderId="10" xfId="0" applyFont="1" applyFill="1" applyBorder="1" applyAlignment="1">
      <alignment vertical="top" wrapText="1"/>
    </xf>
    <xf numFmtId="0" fontId="88" fillId="35" borderId="10" xfId="0" applyFont="1" applyFill="1" applyBorder="1" applyAlignment="1">
      <alignment vertical="top" wrapText="1"/>
    </xf>
    <xf numFmtId="0" fontId="88" fillId="0" borderId="10" xfId="0" applyFont="1" applyBorder="1" applyAlignment="1">
      <alignment vertical="top" wrapText="1"/>
    </xf>
    <xf numFmtId="0" fontId="96" fillId="35" borderId="10" xfId="0" applyFont="1" applyFill="1" applyBorder="1" applyAlignment="1">
      <alignment vertical="top" wrapText="1"/>
    </xf>
    <xf numFmtId="0" fontId="88" fillId="0" borderId="10" xfId="0" applyFont="1" applyBorder="1" applyAlignment="1">
      <alignment horizontal="left" vertical="top" wrapText="1"/>
    </xf>
    <xf numFmtId="0" fontId="88" fillId="0" borderId="10" xfId="0" applyFont="1" applyBorder="1" applyAlignment="1">
      <alignment vertical="top"/>
    </xf>
    <xf numFmtId="179" fontId="88" fillId="0" borderId="10" xfId="42" applyNumberFormat="1" applyFont="1" applyBorder="1" applyAlignment="1">
      <alignment vertical="top" wrapText="1"/>
    </xf>
    <xf numFmtId="179" fontId="88" fillId="0" borderId="10" xfId="42" applyNumberFormat="1" applyFont="1" applyBorder="1" applyAlignment="1">
      <alignment vertical="top"/>
    </xf>
    <xf numFmtId="179" fontId="88" fillId="0" borderId="10" xfId="42" applyNumberFormat="1" applyFont="1" applyFill="1" applyBorder="1" applyAlignment="1">
      <alignment vertical="top" wrapText="1"/>
    </xf>
    <xf numFmtId="0" fontId="88" fillId="0" borderId="10" xfId="0" applyFont="1" applyBorder="1" applyAlignment="1">
      <alignment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left" vertical="top" wrapText="1"/>
    </xf>
    <xf numFmtId="0" fontId="91" fillId="39" borderId="10" xfId="0" applyFont="1" applyFill="1" applyBorder="1" applyAlignment="1">
      <alignment horizontal="left" vertical="center" wrapText="1"/>
    </xf>
    <xf numFmtId="0" fontId="91" fillId="39" borderId="10" xfId="0" applyFont="1" applyFill="1" applyBorder="1" applyAlignment="1">
      <alignment horizontal="left"/>
    </xf>
    <xf numFmtId="0" fontId="88" fillId="19" borderId="10" xfId="0" applyFont="1" applyFill="1" applyBorder="1" applyAlignment="1">
      <alignment/>
    </xf>
    <xf numFmtId="0" fontId="88" fillId="19" borderId="10" xfId="0" applyFont="1" applyFill="1" applyBorder="1" applyAlignment="1">
      <alignment vertical="top"/>
    </xf>
    <xf numFmtId="0" fontId="88" fillId="40" borderId="10" xfId="0" applyFont="1" applyFill="1" applyBorder="1" applyAlignment="1">
      <alignment vertical="top"/>
    </xf>
    <xf numFmtId="179" fontId="90" fillId="32" borderId="10" xfId="42" applyNumberFormat="1" applyFont="1" applyFill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/>
    </xf>
    <xf numFmtId="0" fontId="94" fillId="0" borderId="17" xfId="0" applyFont="1" applyBorder="1" applyAlignment="1">
      <alignment horizontal="left" vertical="center" wrapText="1"/>
    </xf>
    <xf numFmtId="0" fontId="93" fillId="0" borderId="17" xfId="0" applyFont="1" applyBorder="1" applyAlignment="1">
      <alignment horizontal="center" vertical="center" wrapText="1"/>
    </xf>
    <xf numFmtId="179" fontId="89" fillId="37" borderId="10" xfId="42" applyNumberFormat="1" applyFont="1" applyFill="1" applyBorder="1" applyAlignment="1">
      <alignment/>
    </xf>
    <xf numFmtId="179" fontId="90" fillId="37" borderId="10" xfId="42" applyNumberFormat="1" applyFont="1" applyFill="1" applyBorder="1" applyAlignment="1">
      <alignment/>
    </xf>
    <xf numFmtId="179" fontId="5" fillId="35" borderId="10" xfId="42" applyNumberFormat="1" applyFont="1" applyFill="1" applyBorder="1" applyAlignment="1">
      <alignment horizontal="center" vertical="center" wrapText="1"/>
    </xf>
    <xf numFmtId="41" fontId="89" fillId="0" borderId="10" xfId="43" applyFont="1" applyBorder="1" applyAlignment="1">
      <alignment vertical="center" wrapText="1"/>
    </xf>
    <xf numFmtId="179" fontId="88" fillId="0" borderId="18" xfId="42" applyNumberFormat="1" applyFont="1" applyBorder="1" applyAlignment="1">
      <alignment/>
    </xf>
    <xf numFmtId="179" fontId="87" fillId="0" borderId="18" xfId="42" applyNumberFormat="1" applyFont="1" applyBorder="1" applyAlignment="1">
      <alignment vertical="center"/>
    </xf>
    <xf numFmtId="0" fontId="93" fillId="35" borderId="10" xfId="0" applyFont="1" applyFill="1" applyBorder="1" applyAlignment="1">
      <alignment horizontal="left" vertical="top" wrapText="1"/>
    </xf>
    <xf numFmtId="0" fontId="90" fillId="32" borderId="10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top" wrapText="1"/>
    </xf>
    <xf numFmtId="0" fontId="94" fillId="0" borderId="13" xfId="0" applyFont="1" applyBorder="1" applyAlignment="1">
      <alignment horizontal="left" vertical="top" wrapText="1"/>
    </xf>
    <xf numFmtId="0" fontId="93" fillId="37" borderId="10" xfId="0" applyFont="1" applyFill="1" applyBorder="1" applyAlignment="1">
      <alignment horizontal="left" vertical="top" wrapText="1"/>
    </xf>
    <xf numFmtId="0" fontId="94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41" fontId="2" fillId="35" borderId="19" xfId="43" applyFont="1" applyFill="1" applyBorder="1" applyAlignment="1">
      <alignment vertical="center"/>
    </xf>
    <xf numFmtId="0" fontId="94" fillId="0" borderId="16" xfId="43" applyNumberFormat="1" applyFont="1" applyBorder="1" applyAlignment="1">
      <alignment horizontal="left" vertical="center"/>
    </xf>
    <xf numFmtId="41" fontId="3" fillId="0" borderId="16" xfId="43" applyFont="1" applyBorder="1" applyAlignment="1">
      <alignment vertical="center"/>
    </xf>
    <xf numFmtId="41" fontId="3" fillId="0" borderId="16" xfId="43" applyFont="1" applyFill="1" applyBorder="1" applyAlignment="1">
      <alignment horizontal="center" vertical="center" wrapText="1"/>
    </xf>
    <xf numFmtId="41" fontId="3" fillId="0" borderId="16" xfId="43" applyFont="1" applyFill="1" applyBorder="1" applyAlignment="1">
      <alignment horizontal="right" vertical="center" wrapText="1"/>
    </xf>
    <xf numFmtId="41" fontId="3" fillId="35" borderId="16" xfId="43" applyFont="1" applyFill="1" applyBorder="1" applyAlignment="1" applyProtection="1">
      <alignment horizontal="right" vertical="center" wrapText="1"/>
      <protection locked="0"/>
    </xf>
    <xf numFmtId="41" fontId="3" fillId="35" borderId="16" xfId="43" applyFont="1" applyFill="1" applyBorder="1" applyAlignment="1">
      <alignment vertical="center"/>
    </xf>
    <xf numFmtId="41" fontId="3" fillId="35" borderId="16" xfId="43" applyFont="1" applyFill="1" applyBorder="1" applyAlignment="1" applyProtection="1">
      <alignment vertical="center"/>
      <protection locked="0"/>
    </xf>
    <xf numFmtId="41" fontId="3" fillId="35" borderId="10" xfId="43" applyFont="1" applyFill="1" applyBorder="1" applyAlignment="1">
      <alignment vertical="center" shrinkToFit="1"/>
    </xf>
    <xf numFmtId="41" fontId="3" fillId="35" borderId="10" xfId="43" applyFont="1" applyFill="1" applyBorder="1" applyAlignment="1">
      <alignment vertical="center"/>
    </xf>
    <xf numFmtId="0" fontId="94" fillId="0" borderId="10" xfId="57" applyFont="1" applyFill="1" applyBorder="1" applyAlignment="1">
      <alignment horizontal="left" vertical="top" wrapText="1"/>
      <protection/>
    </xf>
    <xf numFmtId="179" fontId="89" fillId="37" borderId="10" xfId="0" applyNumberFormat="1" applyFont="1" applyFill="1" applyBorder="1" applyAlignment="1">
      <alignment/>
    </xf>
    <xf numFmtId="41" fontId="89" fillId="0" borderId="10" xfId="0" applyNumberFormat="1" applyFont="1" applyBorder="1" applyAlignment="1">
      <alignment/>
    </xf>
    <xf numFmtId="43" fontId="89" fillId="0" borderId="10" xfId="42" applyNumberFormat="1" applyFont="1" applyBorder="1" applyAlignment="1">
      <alignment horizontal="center" vertical="top" wrapText="1"/>
    </xf>
    <xf numFmtId="43" fontId="89" fillId="37" borderId="10" xfId="42" applyNumberFormat="1" applyFont="1" applyFill="1" applyBorder="1" applyAlignment="1">
      <alignment horizontal="center" vertical="top" wrapText="1"/>
    </xf>
    <xf numFmtId="43" fontId="89" fillId="35" borderId="10" xfId="42" applyNumberFormat="1" applyFont="1" applyFill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left"/>
    </xf>
    <xf numFmtId="0" fontId="98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5" borderId="0" xfId="0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97" fillId="0" borderId="20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8" fillId="35" borderId="10" xfId="0" applyFont="1" applyFill="1" applyBorder="1" applyAlignment="1">
      <alignment horizontal="left" vertical="top" wrapText="1"/>
    </xf>
    <xf numFmtId="0" fontId="88" fillId="0" borderId="0" xfId="0" applyFont="1" applyAlignment="1">
      <alignment horizont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9" fillId="35" borderId="11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35" borderId="14" xfId="0" applyFont="1" applyFill="1" applyBorder="1" applyAlignment="1">
      <alignment vertical="top" wrapText="1"/>
    </xf>
    <xf numFmtId="0" fontId="9" fillId="35" borderId="17" xfId="0" applyFont="1" applyFill="1" applyBorder="1" applyAlignment="1">
      <alignment vertical="top" wrapText="1"/>
    </xf>
    <xf numFmtId="0" fontId="9" fillId="35" borderId="21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40" borderId="10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horizontal="center" vertical="top"/>
    </xf>
    <xf numFmtId="0" fontId="9" fillId="40" borderId="10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center" vertical="top"/>
    </xf>
    <xf numFmtId="0" fontId="9" fillId="35" borderId="14" xfId="0" applyFont="1" applyFill="1" applyBorder="1" applyAlignment="1">
      <alignment vertical="top"/>
    </xf>
    <xf numFmtId="0" fontId="9" fillId="35" borderId="17" xfId="0" applyFont="1" applyFill="1" applyBorder="1" applyAlignment="1">
      <alignment horizontal="left" vertical="top" wrapText="1"/>
    </xf>
    <xf numFmtId="0" fontId="9" fillId="35" borderId="20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40" borderId="12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0" fontId="9" fillId="40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5" fillId="40" borderId="11" xfId="0" applyFont="1" applyFill="1" applyBorder="1" applyAlignment="1">
      <alignment vertical="center"/>
    </xf>
    <xf numFmtId="0" fontId="5" fillId="40" borderId="10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5" fillId="40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top"/>
    </xf>
    <xf numFmtId="0" fontId="9" fillId="35" borderId="12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top"/>
    </xf>
    <xf numFmtId="179" fontId="49" fillId="0" borderId="10" xfId="0" applyNumberFormat="1" applyFont="1" applyBorder="1" applyAlignment="1">
      <alignment vertical="top"/>
    </xf>
    <xf numFmtId="0" fontId="9" fillId="35" borderId="1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left" vertical="top" wrapText="1"/>
    </xf>
    <xf numFmtId="0" fontId="7" fillId="35" borderId="17" xfId="0" applyFont="1" applyFill="1" applyBorder="1" applyAlignment="1">
      <alignment horizontal="center" vertical="top"/>
    </xf>
    <xf numFmtId="0" fontId="9" fillId="35" borderId="17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41" fontId="9" fillId="35" borderId="10" xfId="43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9" fontId="7" fillId="35" borderId="11" xfId="0" applyNumberFormat="1" applyFont="1" applyFill="1" applyBorder="1" applyAlignment="1">
      <alignment vertical="top"/>
    </xf>
    <xf numFmtId="41" fontId="99" fillId="0" borderId="10" xfId="0" applyNumberFormat="1" applyFont="1" applyBorder="1" applyAlignment="1">
      <alignment horizontal="center" vertical="center" wrapText="1"/>
    </xf>
    <xf numFmtId="41" fontId="100" fillId="0" borderId="17" xfId="43" applyFont="1" applyBorder="1" applyAlignment="1">
      <alignment horizontal="center" vertical="center" wrapText="1"/>
    </xf>
    <xf numFmtId="41" fontId="100" fillId="0" borderId="17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41" fontId="100" fillId="0" borderId="10" xfId="43" applyFont="1" applyBorder="1" applyAlignment="1">
      <alignment horizontal="center" vertical="center" wrapText="1"/>
    </xf>
    <xf numFmtId="41" fontId="100" fillId="0" borderId="10" xfId="0" applyNumberFormat="1" applyFont="1" applyBorder="1" applyAlignment="1">
      <alignment horizontal="center" vertical="center" wrapText="1"/>
    </xf>
    <xf numFmtId="179" fontId="100" fillId="40" borderId="10" xfId="42" applyNumberFormat="1" applyFont="1" applyFill="1" applyBorder="1" applyAlignment="1">
      <alignment horizontal="center" vertical="top" wrapText="1"/>
    </xf>
    <xf numFmtId="179" fontId="100" fillId="40" borderId="10" xfId="42" applyNumberFormat="1" applyFont="1" applyFill="1" applyBorder="1" applyAlignment="1">
      <alignment horizontal="center" vertical="top"/>
    </xf>
    <xf numFmtId="0" fontId="100" fillId="40" borderId="10" xfId="0" applyFont="1" applyFill="1" applyBorder="1" applyAlignment="1">
      <alignment vertical="top" wrapText="1"/>
    </xf>
    <xf numFmtId="179" fontId="101" fillId="40" borderId="10" xfId="42" applyNumberFormat="1" applyFont="1" applyFill="1" applyBorder="1" applyAlignment="1">
      <alignment horizontal="center" vertical="center" wrapText="1"/>
    </xf>
    <xf numFmtId="41" fontId="100" fillId="0" borderId="10" xfId="43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41" fontId="100" fillId="0" borderId="10" xfId="0" applyNumberFormat="1" applyFont="1" applyBorder="1" applyAlignment="1">
      <alignment horizontal="center" vertical="center"/>
    </xf>
    <xf numFmtId="0" fontId="100" fillId="0" borderId="14" xfId="0" applyFont="1" applyBorder="1" applyAlignment="1">
      <alignment vertical="top" wrapText="1"/>
    </xf>
    <xf numFmtId="179" fontId="13" fillId="0" borderId="10" xfId="0" applyNumberFormat="1" applyFont="1" applyBorder="1" applyAlignment="1">
      <alignment horizontal="center" vertical="center"/>
    </xf>
    <xf numFmtId="179" fontId="100" fillId="0" borderId="10" xfId="42" applyNumberFormat="1" applyFont="1" applyFill="1" applyBorder="1" applyAlignment="1">
      <alignment horizontal="center" vertical="center" wrapText="1"/>
    </xf>
    <xf numFmtId="179" fontId="100" fillId="40" borderId="10" xfId="42" applyNumberFormat="1" applyFont="1" applyFill="1" applyBorder="1" applyAlignment="1">
      <alignment horizontal="center" vertical="center" wrapText="1"/>
    </xf>
    <xf numFmtId="179" fontId="11" fillId="40" borderId="10" xfId="0" applyNumberFormat="1" applyFont="1" applyFill="1" applyBorder="1" applyAlignment="1">
      <alignment horizontal="center" vertical="center"/>
    </xf>
    <xf numFmtId="179" fontId="13" fillId="40" borderId="10" xfId="0" applyNumberFormat="1" applyFont="1" applyFill="1" applyBorder="1" applyAlignment="1">
      <alignment horizontal="center" vertical="center"/>
    </xf>
    <xf numFmtId="41" fontId="100" fillId="40" borderId="10" xfId="43" applyFont="1" applyFill="1" applyBorder="1" applyAlignment="1">
      <alignment horizontal="center" vertical="center"/>
    </xf>
    <xf numFmtId="41" fontId="100" fillId="40" borderId="10" xfId="0" applyNumberFormat="1" applyFont="1" applyFill="1" applyBorder="1" applyAlignment="1">
      <alignment horizontal="center" vertical="center"/>
    </xf>
    <xf numFmtId="41" fontId="102" fillId="40" borderId="10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 wrapText="1"/>
    </xf>
    <xf numFmtId="179" fontId="103" fillId="40" borderId="10" xfId="42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vertical="top" wrapText="1"/>
    </xf>
    <xf numFmtId="0" fontId="11" fillId="40" borderId="10" xfId="0" applyFont="1" applyFill="1" applyBorder="1" applyAlignment="1">
      <alignment horizontal="center" vertical="center" wrapText="1"/>
    </xf>
    <xf numFmtId="179" fontId="99" fillId="40" borderId="10" xfId="42" applyNumberFormat="1" applyFont="1" applyFill="1" applyBorder="1" applyAlignment="1">
      <alignment vertical="center" wrapText="1"/>
    </xf>
    <xf numFmtId="0" fontId="100" fillId="40" borderId="22" xfId="0" applyFont="1" applyFill="1" applyBorder="1" applyAlignment="1">
      <alignment/>
    </xf>
    <xf numFmtId="0" fontId="100" fillId="40" borderId="10" xfId="0" applyFont="1" applyFill="1" applyBorder="1" applyAlignment="1">
      <alignment/>
    </xf>
    <xf numFmtId="0" fontId="97" fillId="0" borderId="1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41" fontId="11" fillId="0" borderId="17" xfId="43" applyFont="1" applyBorder="1" applyAlignment="1">
      <alignment horizontal="center" vertical="center" wrapText="1"/>
    </xf>
    <xf numFmtId="179" fontId="99" fillId="40" borderId="10" xfId="42" applyNumberFormat="1" applyFont="1" applyFill="1" applyBorder="1" applyAlignment="1">
      <alignment horizontal="center" vertical="center" wrapText="1"/>
    </xf>
    <xf numFmtId="179" fontId="103" fillId="40" borderId="10" xfId="42" applyNumberFormat="1" applyFont="1" applyFill="1" applyBorder="1" applyAlignment="1">
      <alignment horizontal="center" vertical="center" wrapText="1"/>
    </xf>
    <xf numFmtId="179" fontId="14" fillId="40" borderId="10" xfId="0" applyNumberFormat="1" applyFont="1" applyFill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41" fontId="104" fillId="0" borderId="10" xfId="43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 wrapText="1"/>
    </xf>
    <xf numFmtId="0" fontId="100" fillId="0" borderId="17" xfId="0" applyFont="1" applyBorder="1" applyAlignment="1">
      <alignment vertical="top" wrapText="1"/>
    </xf>
    <xf numFmtId="41" fontId="105" fillId="0" borderId="10" xfId="43" applyFont="1" applyBorder="1" applyAlignment="1">
      <alignment horizontal="center" vertical="center" wrapText="1"/>
    </xf>
    <xf numFmtId="0" fontId="106" fillId="0" borderId="20" xfId="0" applyFont="1" applyBorder="1" applyAlignment="1" quotePrefix="1">
      <alignment horizontal="left" vertical="top" wrapText="1"/>
    </xf>
    <xf numFmtId="0" fontId="106" fillId="0" borderId="18" xfId="0" applyFont="1" applyBorder="1" applyAlignment="1">
      <alignment horizontal="left" vertical="top" wrapText="1"/>
    </xf>
    <xf numFmtId="0" fontId="106" fillId="41" borderId="23" xfId="0" applyFont="1" applyFill="1" applyBorder="1" applyAlignment="1">
      <alignment horizontal="left" vertical="top" wrapText="1"/>
    </xf>
    <xf numFmtId="0" fontId="106" fillId="0" borderId="17" xfId="0" applyFont="1" applyBorder="1" applyAlignment="1">
      <alignment horizontal="center" vertical="center" wrapText="1"/>
    </xf>
    <xf numFmtId="0" fontId="106" fillId="41" borderId="24" xfId="0" applyFont="1" applyFill="1" applyBorder="1" applyAlignment="1">
      <alignment horizontal="left" vertical="top" wrapText="1"/>
    </xf>
    <xf numFmtId="0" fontId="106" fillId="0" borderId="12" xfId="0" applyFont="1" applyBorder="1" applyAlignment="1" quotePrefix="1">
      <alignment horizontal="left" vertical="top" wrapText="1"/>
    </xf>
    <xf numFmtId="0" fontId="106" fillId="0" borderId="22" xfId="0" applyFont="1" applyBorder="1" applyAlignment="1">
      <alignment horizontal="left" vertical="top" wrapText="1"/>
    </xf>
    <xf numFmtId="0" fontId="106" fillId="0" borderId="10" xfId="0" applyFont="1" applyBorder="1" applyAlignment="1">
      <alignment horizontal="left" vertical="top" wrapText="1"/>
    </xf>
    <xf numFmtId="0" fontId="106" fillId="0" borderId="10" xfId="0" applyFont="1" applyBorder="1" applyAlignment="1">
      <alignment horizontal="center" vertical="center" wrapText="1"/>
    </xf>
    <xf numFmtId="0" fontId="106" fillId="41" borderId="25" xfId="0" applyFont="1" applyFill="1" applyBorder="1" applyAlignment="1">
      <alignment horizontal="left" vertical="top" wrapText="1"/>
    </xf>
    <xf numFmtId="0" fontId="16" fillId="41" borderId="23" xfId="0" applyFont="1" applyFill="1" applyBorder="1" applyAlignment="1">
      <alignment horizontal="left" vertical="top" wrapText="1"/>
    </xf>
    <xf numFmtId="0" fontId="107" fillId="0" borderId="10" xfId="0" applyFont="1" applyBorder="1" applyAlignment="1">
      <alignment horizontal="left" vertical="top" wrapText="1"/>
    </xf>
    <xf numFmtId="0" fontId="107" fillId="0" borderId="10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vertical="top" wrapText="1"/>
    </xf>
    <xf numFmtId="179" fontId="106" fillId="40" borderId="10" xfId="42" applyNumberFormat="1" applyFont="1" applyFill="1" applyBorder="1" applyAlignment="1">
      <alignment horizontal="left" vertical="top" wrapText="1"/>
    </xf>
    <xf numFmtId="0" fontId="16" fillId="40" borderId="10" xfId="0" applyFont="1" applyFill="1" applyBorder="1" applyAlignment="1">
      <alignment vertical="top" wrapText="1"/>
    </xf>
    <xf numFmtId="0" fontId="106" fillId="0" borderId="10" xfId="0" applyFont="1" applyFill="1" applyBorder="1" applyAlignment="1" quotePrefix="1">
      <alignment horizontal="left" vertical="top" wrapText="1"/>
    </xf>
    <xf numFmtId="0" fontId="16" fillId="35" borderId="10" xfId="0" applyFont="1" applyFill="1" applyBorder="1" applyAlignment="1">
      <alignment vertical="top" wrapText="1"/>
    </xf>
    <xf numFmtId="179" fontId="106" fillId="0" borderId="10" xfId="42" applyNumberFormat="1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16" fillId="40" borderId="11" xfId="0" applyFont="1" applyFill="1" applyBorder="1" applyAlignment="1">
      <alignment horizontal="left" vertical="top" wrapText="1"/>
    </xf>
    <xf numFmtId="179" fontId="106" fillId="40" borderId="10" xfId="42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vertical="top" wrapText="1"/>
    </xf>
    <xf numFmtId="179" fontId="107" fillId="40" borderId="11" xfId="42" applyNumberFormat="1" applyFont="1" applyFill="1" applyBorder="1" applyAlignment="1">
      <alignment horizontal="left" vertical="top" wrapText="1"/>
    </xf>
    <xf numFmtId="0" fontId="17" fillId="40" borderId="10" xfId="0" applyFont="1" applyFill="1" applyBorder="1" applyAlignment="1">
      <alignment vertical="top" wrapText="1"/>
    </xf>
    <xf numFmtId="179" fontId="106" fillId="0" borderId="10" xfId="42" applyNumberFormat="1" applyFont="1" applyFill="1" applyBorder="1" applyAlignment="1">
      <alignment horizontal="left" vertical="top" wrapText="1"/>
    </xf>
    <xf numFmtId="179" fontId="107" fillId="40" borderId="10" xfId="4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06" fillId="0" borderId="12" xfId="0" applyFont="1" applyFill="1" applyBorder="1" applyAlignment="1" quotePrefix="1">
      <alignment horizontal="left" vertical="top" wrapText="1"/>
    </xf>
    <xf numFmtId="179" fontId="106" fillId="0" borderId="10" xfId="42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center" wrapText="1"/>
    </xf>
    <xf numFmtId="0" fontId="107" fillId="0" borderId="12" xfId="0" applyFont="1" applyBorder="1" applyAlignment="1" quotePrefix="1">
      <alignment horizontal="left" vertical="top" wrapText="1"/>
    </xf>
    <xf numFmtId="0" fontId="107" fillId="0" borderId="22" xfId="0" applyFont="1" applyBorder="1" applyAlignment="1">
      <alignment horizontal="left" vertical="top" wrapText="1"/>
    </xf>
    <xf numFmtId="0" fontId="107" fillId="0" borderId="25" xfId="0" applyFont="1" applyFill="1" applyBorder="1" applyAlignment="1">
      <alignment horizontal="left" vertical="top" wrapText="1"/>
    </xf>
    <xf numFmtId="0" fontId="107" fillId="0" borderId="10" xfId="0" applyFont="1" applyBorder="1" applyAlignment="1">
      <alignment horizontal="left" vertical="center" wrapText="1"/>
    </xf>
    <xf numFmtId="41" fontId="103" fillId="0" borderId="10" xfId="0" applyNumberFormat="1" applyFont="1" applyBorder="1" applyAlignment="1">
      <alignment horizontal="center" vertical="center" wrapText="1"/>
    </xf>
    <xf numFmtId="0" fontId="108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1" fontId="11" fillId="0" borderId="0" xfId="43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41" fontId="100" fillId="0" borderId="0" xfId="0" applyNumberFormat="1" applyFont="1" applyBorder="1" applyAlignment="1">
      <alignment horizontal="center" vertical="center"/>
    </xf>
    <xf numFmtId="41" fontId="100" fillId="0" borderId="0" xfId="43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top" wrapText="1"/>
    </xf>
    <xf numFmtId="0" fontId="97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Border="1" applyAlignment="1">
      <alignment/>
    </xf>
    <xf numFmtId="0" fontId="110" fillId="0" borderId="0" xfId="0" applyFont="1" applyAlignment="1">
      <alignment/>
    </xf>
    <xf numFmtId="0" fontId="8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Fill="1" applyBorder="1" applyAlignment="1">
      <alignment/>
    </xf>
    <xf numFmtId="0" fontId="18" fillId="0" borderId="30" xfId="0" applyFont="1" applyBorder="1" applyAlignment="1">
      <alignment/>
    </xf>
    <xf numFmtId="0" fontId="18" fillId="0" borderId="26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/>
    </xf>
    <xf numFmtId="0" fontId="111" fillId="40" borderId="31" xfId="0" applyFont="1" applyFill="1" applyBorder="1" applyAlignment="1">
      <alignment horizontal="center" vertical="center"/>
    </xf>
    <xf numFmtId="0" fontId="18" fillId="40" borderId="31" xfId="0" applyFont="1" applyFill="1" applyBorder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18" fillId="40" borderId="3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11" fillId="0" borderId="14" xfId="0" applyFont="1" applyBorder="1" applyAlignment="1">
      <alignment/>
    </xf>
    <xf numFmtId="0" fontId="111" fillId="0" borderId="12" xfId="0" applyFont="1" applyBorder="1" applyAlignment="1">
      <alignment vertical="top" wrapText="1"/>
    </xf>
    <xf numFmtId="0" fontId="111" fillId="0" borderId="22" xfId="0" applyFont="1" applyBorder="1" applyAlignment="1">
      <alignment vertical="top" wrapText="1"/>
    </xf>
    <xf numFmtId="0" fontId="111" fillId="0" borderId="13" xfId="0" applyFont="1" applyBorder="1" applyAlignment="1">
      <alignment vertical="top" wrapText="1"/>
    </xf>
    <xf numFmtId="0" fontId="111" fillId="0" borderId="10" xfId="0" applyFont="1" applyBorder="1" applyAlignment="1">
      <alignment horizontal="center" vertical="top"/>
    </xf>
    <xf numFmtId="179" fontId="19" fillId="0" borderId="10" xfId="0" applyNumberFormat="1" applyFont="1" applyBorder="1" applyAlignment="1">
      <alignment horizontal="center" vertical="top"/>
    </xf>
    <xf numFmtId="0" fontId="111" fillId="0" borderId="14" xfId="0" applyFont="1" applyBorder="1" applyAlignment="1">
      <alignment vertical="top" wrapText="1"/>
    </xf>
    <xf numFmtId="0" fontId="111" fillId="0" borderId="11" xfId="0" applyFont="1" applyBorder="1" applyAlignment="1">
      <alignment vertical="top" wrapText="1"/>
    </xf>
    <xf numFmtId="0" fontId="111" fillId="0" borderId="10" xfId="0" applyFont="1" applyBorder="1" applyAlignment="1">
      <alignment vertical="top" wrapText="1"/>
    </xf>
    <xf numFmtId="0" fontId="111" fillId="0" borderId="17" xfId="0" applyFont="1" applyBorder="1" applyAlignment="1">
      <alignment/>
    </xf>
    <xf numFmtId="0" fontId="111" fillId="0" borderId="17" xfId="0" applyFont="1" applyBorder="1" applyAlignment="1">
      <alignment vertical="top" wrapText="1"/>
    </xf>
    <xf numFmtId="0" fontId="111" fillId="0" borderId="11" xfId="0" applyFont="1" applyBorder="1" applyAlignment="1">
      <alignment/>
    </xf>
    <xf numFmtId="0" fontId="111" fillId="0" borderId="33" xfId="0" applyFont="1" applyBorder="1" applyAlignment="1">
      <alignment vertical="top" wrapText="1"/>
    </xf>
    <xf numFmtId="0" fontId="18" fillId="35" borderId="10" xfId="0" applyFont="1" applyFill="1" applyBorder="1" applyAlignment="1">
      <alignment horizontal="center" vertical="top"/>
    </xf>
    <xf numFmtId="0" fontId="18" fillId="35" borderId="10" xfId="0" applyFont="1" applyFill="1" applyBorder="1" applyAlignment="1">
      <alignment horizontal="left" vertical="top" wrapText="1"/>
    </xf>
    <xf numFmtId="41" fontId="19" fillId="35" borderId="10" xfId="43" applyFont="1" applyFill="1" applyBorder="1" applyAlignment="1">
      <alignment horizontal="center" vertical="top" wrapText="1"/>
    </xf>
    <xf numFmtId="0" fontId="18" fillId="35" borderId="17" xfId="0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179" fontId="15" fillId="0" borderId="10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179" fontId="10" fillId="0" borderId="10" xfId="0" applyNumberFormat="1" applyFont="1" applyBorder="1" applyAlignment="1">
      <alignment vertical="center"/>
    </xf>
    <xf numFmtId="41" fontId="9" fillId="35" borderId="10" xfId="43" applyFont="1" applyFill="1" applyBorder="1" applyAlignment="1">
      <alignment vertical="center" wrapText="1"/>
    </xf>
    <xf numFmtId="179" fontId="8" fillId="0" borderId="10" xfId="0" applyNumberFormat="1" applyFont="1" applyBorder="1" applyAlignment="1">
      <alignment vertical="center"/>
    </xf>
    <xf numFmtId="0" fontId="18" fillId="35" borderId="10" xfId="62" applyNumberFormat="1" applyFont="1" applyFill="1" applyBorder="1" applyAlignment="1">
      <alignment horizontal="center" vertical="top"/>
    </xf>
    <xf numFmtId="0" fontId="111" fillId="0" borderId="14" xfId="0" applyFont="1" applyBorder="1" applyAlignment="1">
      <alignment horizontal="left" vertical="top" wrapText="1"/>
    </xf>
    <xf numFmtId="0" fontId="111" fillId="0" borderId="17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8" fillId="35" borderId="0" xfId="0" applyFont="1" applyFill="1" applyBorder="1" applyAlignment="1">
      <alignment horizontal="center" vertical="top"/>
    </xf>
    <xf numFmtId="179" fontId="19" fillId="0" borderId="0" xfId="0" applyNumberFormat="1" applyFont="1" applyBorder="1" applyAlignment="1">
      <alignment horizontal="center" vertical="top"/>
    </xf>
    <xf numFmtId="41" fontId="19" fillId="35" borderId="0" xfId="43" applyFont="1" applyFill="1" applyBorder="1" applyAlignment="1">
      <alignment horizontal="center" vertical="top" wrapText="1"/>
    </xf>
    <xf numFmtId="41" fontId="18" fillId="35" borderId="0" xfId="62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22" xfId="0" applyBorder="1" applyAlignment="1">
      <alignment vertical="top" wrapText="1"/>
    </xf>
    <xf numFmtId="0" fontId="111" fillId="0" borderId="10" xfId="0" applyFont="1" applyFill="1" applyBorder="1" applyAlignment="1">
      <alignment horizontal="center" vertical="top"/>
    </xf>
    <xf numFmtId="179" fontId="19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41" fontId="112" fillId="0" borderId="10" xfId="43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0" fontId="112" fillId="0" borderId="10" xfId="0" applyNumberFormat="1" applyFont="1" applyBorder="1" applyAlignment="1">
      <alignment horizontal="center" vertical="center"/>
    </xf>
    <xf numFmtId="179" fontId="112" fillId="0" borderId="10" xfId="0" applyNumberFormat="1" applyFont="1" applyBorder="1" applyAlignment="1">
      <alignment horizontal="center" vertical="center"/>
    </xf>
    <xf numFmtId="41" fontId="99" fillId="0" borderId="10" xfId="43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6" fillId="0" borderId="17" xfId="0" applyFont="1" applyBorder="1" applyAlignment="1">
      <alignment horizontal="left" vertical="top" wrapText="1"/>
    </xf>
    <xf numFmtId="0" fontId="100" fillId="0" borderId="10" xfId="0" applyFont="1" applyBorder="1" applyAlignment="1">
      <alignment vertical="top" wrapText="1"/>
    </xf>
    <xf numFmtId="0" fontId="17" fillId="40" borderId="10" xfId="0" applyFont="1" applyFill="1" applyBorder="1" applyAlignment="1">
      <alignment horizontal="left" vertical="top" wrapText="1"/>
    </xf>
    <xf numFmtId="179" fontId="102" fillId="40" borderId="10" xfId="42" applyNumberFormat="1" applyFont="1" applyFill="1" applyBorder="1" applyAlignment="1">
      <alignment horizontal="center" vertical="center"/>
    </xf>
    <xf numFmtId="41" fontId="101" fillId="0" borderId="10" xfId="0" applyNumberFormat="1" applyFont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left" vertical="top" wrapText="1"/>
    </xf>
    <xf numFmtId="0" fontId="106" fillId="0" borderId="13" xfId="0" applyFont="1" applyFill="1" applyBorder="1" applyAlignment="1" quotePrefix="1">
      <alignment horizontal="left" vertical="top" wrapText="1"/>
    </xf>
    <xf numFmtId="179" fontId="101" fillId="40" borderId="11" xfId="42" applyNumberFormat="1" applyFont="1" applyFill="1" applyBorder="1" applyAlignment="1">
      <alignment horizontal="center" vertical="center" wrapText="1"/>
    </xf>
    <xf numFmtId="179" fontId="113" fillId="40" borderId="10" xfId="42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top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top" wrapText="1"/>
    </xf>
    <xf numFmtId="0" fontId="94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3" fillId="37" borderId="12" xfId="0" applyFont="1" applyFill="1" applyBorder="1" applyAlignment="1">
      <alignment horizontal="left" vertical="top" wrapText="1"/>
    </xf>
    <xf numFmtId="0" fontId="93" fillId="37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4" fillId="35" borderId="12" xfId="0" applyFont="1" applyFill="1" applyBorder="1" applyAlignment="1">
      <alignment horizontal="left" vertical="top" wrapText="1"/>
    </xf>
    <xf numFmtId="0" fontId="94" fillId="35" borderId="13" xfId="0" applyFont="1" applyFill="1" applyBorder="1" applyAlignment="1">
      <alignment horizontal="left" vertical="top" wrapText="1"/>
    </xf>
    <xf numFmtId="0" fontId="94" fillId="0" borderId="12" xfId="0" applyFont="1" applyFill="1" applyBorder="1" applyAlignment="1">
      <alignment horizontal="left" vertical="top" wrapText="1"/>
    </xf>
    <xf numFmtId="0" fontId="94" fillId="0" borderId="13" xfId="0" applyFont="1" applyFill="1" applyBorder="1" applyAlignment="1">
      <alignment horizontal="left" vertical="top" wrapText="1"/>
    </xf>
    <xf numFmtId="0" fontId="3" fillId="0" borderId="12" xfId="57" applyFont="1" applyBorder="1" applyAlignment="1">
      <alignment horizontal="left" vertical="top" wrapText="1"/>
      <protection/>
    </xf>
    <xf numFmtId="0" fontId="3" fillId="0" borderId="13" xfId="57" applyFont="1" applyBorder="1" applyAlignment="1">
      <alignment horizontal="left" vertical="top" wrapText="1"/>
      <protection/>
    </xf>
    <xf numFmtId="0" fontId="4" fillId="37" borderId="12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94" fillId="0" borderId="12" xfId="57" applyFont="1" applyFill="1" applyBorder="1" applyAlignment="1">
      <alignment horizontal="left" vertical="top" wrapText="1"/>
      <protection/>
    </xf>
    <xf numFmtId="0" fontId="94" fillId="0" borderId="13" xfId="57" applyFont="1" applyFill="1" applyBorder="1" applyAlignment="1">
      <alignment horizontal="left" vertical="top" wrapText="1"/>
      <protection/>
    </xf>
    <xf numFmtId="0" fontId="90" fillId="32" borderId="11" xfId="0" applyFont="1" applyFill="1" applyBorder="1" applyAlignment="1">
      <alignment horizontal="center" vertical="center"/>
    </xf>
    <xf numFmtId="0" fontId="90" fillId="32" borderId="17" xfId="0" applyFont="1" applyFill="1" applyBorder="1" applyAlignment="1">
      <alignment horizontal="center" vertical="center"/>
    </xf>
    <xf numFmtId="0" fontId="4" fillId="35" borderId="10" xfId="57" applyFont="1" applyFill="1" applyBorder="1" applyAlignment="1">
      <alignment horizontal="left" vertical="top" wrapText="1"/>
      <protection/>
    </xf>
    <xf numFmtId="0" fontId="93" fillId="35" borderId="10" xfId="0" applyFont="1" applyFill="1" applyBorder="1" applyAlignment="1">
      <alignment horizontal="left" vertical="top" wrapText="1"/>
    </xf>
    <xf numFmtId="0" fontId="9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4" fillId="32" borderId="33" xfId="0" applyFont="1" applyFill="1" applyBorder="1" applyAlignment="1">
      <alignment horizontal="center" vertical="center" wrapText="1"/>
    </xf>
    <xf numFmtId="0" fontId="114" fillId="32" borderId="34" xfId="0" applyFont="1" applyFill="1" applyBorder="1" applyAlignment="1">
      <alignment horizontal="center" vertical="center" wrapText="1"/>
    </xf>
    <xf numFmtId="0" fontId="114" fillId="32" borderId="20" xfId="0" applyFont="1" applyFill="1" applyBorder="1" applyAlignment="1">
      <alignment horizontal="center" vertical="center" wrapText="1"/>
    </xf>
    <xf numFmtId="0" fontId="114" fillId="32" borderId="35" xfId="0" applyFont="1" applyFill="1" applyBorder="1" applyAlignment="1">
      <alignment horizontal="center" vertical="center" wrapText="1"/>
    </xf>
    <xf numFmtId="0" fontId="114" fillId="36" borderId="33" xfId="0" applyFont="1" applyFill="1" applyBorder="1" applyAlignment="1">
      <alignment horizontal="center" vertical="center" wrapText="1"/>
    </xf>
    <xf numFmtId="0" fontId="114" fillId="36" borderId="34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top" wrapText="1"/>
    </xf>
    <xf numFmtId="49" fontId="3" fillId="35" borderId="13" xfId="0" applyNumberFormat="1" applyFont="1" applyFill="1" applyBorder="1" applyAlignment="1">
      <alignment horizontal="left" vertical="top" wrapText="1"/>
    </xf>
    <xf numFmtId="0" fontId="93" fillId="37" borderId="12" xfId="57" applyFont="1" applyFill="1" applyBorder="1" applyAlignment="1">
      <alignment horizontal="left" vertical="top" wrapText="1"/>
      <protection/>
    </xf>
    <xf numFmtId="0" fontId="93" fillId="37" borderId="13" xfId="57" applyFont="1" applyFill="1" applyBorder="1" applyAlignment="1">
      <alignment horizontal="left" vertical="top" wrapText="1"/>
      <protection/>
    </xf>
    <xf numFmtId="179" fontId="3" fillId="0" borderId="12" xfId="42" applyNumberFormat="1" applyFont="1" applyBorder="1" applyAlignment="1">
      <alignment horizontal="left" vertical="top" wrapText="1"/>
    </xf>
    <xf numFmtId="179" fontId="3" fillId="0" borderId="13" xfId="42" applyNumberFormat="1" applyFont="1" applyBorder="1" applyAlignment="1">
      <alignment horizontal="left" vertical="top" wrapText="1"/>
    </xf>
    <xf numFmtId="179" fontId="88" fillId="32" borderId="17" xfId="42" applyNumberFormat="1" applyFont="1" applyFill="1" applyBorder="1" applyAlignment="1">
      <alignment horizontal="center"/>
    </xf>
    <xf numFmtId="179" fontId="88" fillId="32" borderId="10" xfId="42" applyNumberFormat="1" applyFont="1" applyFill="1" applyBorder="1" applyAlignment="1">
      <alignment horizontal="center"/>
    </xf>
    <xf numFmtId="179" fontId="90" fillId="32" borderId="17" xfId="42" applyNumberFormat="1" applyFont="1" applyFill="1" applyBorder="1" applyAlignment="1">
      <alignment horizontal="center" vertical="center" wrapText="1"/>
    </xf>
    <xf numFmtId="179" fontId="90" fillId="32" borderId="10" xfId="42" applyNumberFormat="1" applyFont="1" applyFill="1" applyBorder="1" applyAlignment="1">
      <alignment horizontal="center" vertical="center" wrapText="1"/>
    </xf>
    <xf numFmtId="179" fontId="90" fillId="38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93" fillId="37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4" fillId="0" borderId="10" xfId="0" applyFont="1" applyBorder="1" applyAlignment="1">
      <alignment horizontal="left" vertical="top" wrapText="1"/>
    </xf>
    <xf numFmtId="0" fontId="94" fillId="0" borderId="10" xfId="0" applyFont="1" applyFill="1" applyBorder="1" applyAlignment="1">
      <alignment horizontal="left" vertical="top" wrapText="1"/>
    </xf>
    <xf numFmtId="179" fontId="93" fillId="37" borderId="10" xfId="42" applyNumberFormat="1" applyFont="1" applyFill="1" applyBorder="1" applyAlignment="1">
      <alignment horizontal="left" vertical="top" wrapText="1"/>
    </xf>
    <xf numFmtId="179" fontId="94" fillId="0" borderId="10" xfId="42" applyNumberFormat="1" applyFont="1" applyFill="1" applyBorder="1" applyAlignment="1">
      <alignment horizontal="left" vertical="top" wrapText="1"/>
    </xf>
    <xf numFmtId="179" fontId="3" fillId="0" borderId="10" xfId="42" applyNumberFormat="1" applyFont="1" applyBorder="1" applyAlignment="1">
      <alignment horizontal="left" vertical="top" wrapText="1"/>
    </xf>
    <xf numFmtId="179" fontId="4" fillId="35" borderId="10" xfId="42" applyNumberFormat="1" applyFont="1" applyFill="1" applyBorder="1" applyAlignment="1">
      <alignment horizontal="left" vertical="top" wrapText="1"/>
    </xf>
    <xf numFmtId="179" fontId="4" fillId="37" borderId="10" xfId="42" applyNumberFormat="1" applyFont="1" applyFill="1" applyBorder="1" applyAlignment="1">
      <alignment horizontal="left" vertical="top" wrapText="1"/>
    </xf>
    <xf numFmtId="179" fontId="93" fillId="35" borderId="10" xfId="42" applyNumberFormat="1" applyFont="1" applyFill="1" applyBorder="1" applyAlignment="1">
      <alignment horizontal="left" vertical="top" wrapText="1"/>
    </xf>
    <xf numFmtId="179" fontId="3" fillId="35" borderId="10" xfId="42" applyNumberFormat="1" applyFont="1" applyFill="1" applyBorder="1" applyAlignment="1">
      <alignment horizontal="left" vertical="top" wrapText="1"/>
    </xf>
    <xf numFmtId="179" fontId="94" fillId="0" borderId="10" xfId="42" applyNumberFormat="1" applyFont="1" applyBorder="1" applyAlignment="1">
      <alignment horizontal="left" vertical="top" wrapText="1"/>
    </xf>
    <xf numFmtId="179" fontId="94" fillId="35" borderId="10" xfId="42" applyNumberFormat="1" applyFont="1" applyFill="1" applyBorder="1" applyAlignment="1">
      <alignment horizontal="left" vertical="top" wrapText="1"/>
    </xf>
    <xf numFmtId="0" fontId="92" fillId="7" borderId="11" xfId="0" applyFont="1" applyFill="1" applyBorder="1" applyAlignment="1">
      <alignment horizontal="center" vertical="center" wrapText="1"/>
    </xf>
    <xf numFmtId="0" fontId="92" fillId="7" borderId="17" xfId="0" applyFont="1" applyFill="1" applyBorder="1" applyAlignment="1">
      <alignment horizontal="center" vertical="center" wrapText="1"/>
    </xf>
    <xf numFmtId="0" fontId="92" fillId="7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1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6" fillId="35" borderId="17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wrapText="1"/>
    </xf>
    <xf numFmtId="0" fontId="17" fillId="4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179" fontId="11" fillId="0" borderId="11" xfId="0" applyNumberFormat="1" applyFont="1" applyBorder="1" applyAlignment="1">
      <alignment horizontal="center" vertical="top"/>
    </xf>
    <xf numFmtId="179" fontId="11" fillId="0" borderId="14" xfId="0" applyNumberFormat="1" applyFont="1" applyBorder="1" applyAlignment="1">
      <alignment horizontal="center" vertical="top"/>
    </xf>
    <xf numFmtId="0" fontId="100" fillId="0" borderId="1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179" fontId="106" fillId="0" borderId="11" xfId="42" applyNumberFormat="1" applyFont="1" applyFill="1" applyBorder="1" applyAlignment="1">
      <alignment horizontal="center" vertical="top" wrapText="1"/>
    </xf>
    <xf numFmtId="179" fontId="106" fillId="0" borderId="17" xfId="42" applyNumberFormat="1" applyFont="1" applyFill="1" applyBorder="1" applyAlignment="1">
      <alignment horizontal="center" vertical="top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top" wrapText="1"/>
    </xf>
    <xf numFmtId="0" fontId="106" fillId="0" borderId="11" xfId="0" applyFont="1" applyFill="1" applyBorder="1" applyAlignment="1" quotePrefix="1">
      <alignment horizontal="left" vertical="top" wrapText="1"/>
    </xf>
    <xf numFmtId="0" fontId="106" fillId="0" borderId="17" xfId="0" applyFont="1" applyFill="1" applyBorder="1" applyAlignment="1">
      <alignment horizontal="left" vertical="top" wrapText="1"/>
    </xf>
    <xf numFmtId="179" fontId="100" fillId="0" borderId="11" xfId="42" applyNumberFormat="1" applyFont="1" applyFill="1" applyBorder="1" applyAlignment="1">
      <alignment horizontal="center" vertical="center" wrapText="1"/>
    </xf>
    <xf numFmtId="179" fontId="100" fillId="0" borderId="17" xfId="42" applyNumberFormat="1" applyFont="1" applyFill="1" applyBorder="1" applyAlignment="1">
      <alignment horizontal="center" vertical="center" wrapText="1"/>
    </xf>
    <xf numFmtId="0" fontId="106" fillId="0" borderId="14" xfId="0" applyFont="1" applyFill="1" applyBorder="1" applyAlignment="1">
      <alignment horizontal="left" vertical="top" wrapText="1"/>
    </xf>
    <xf numFmtId="179" fontId="106" fillId="0" borderId="14" xfId="42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6" fillId="40" borderId="12" xfId="0" applyFont="1" applyFill="1" applyBorder="1" applyAlignment="1">
      <alignment horizontal="center" vertical="top" wrapText="1"/>
    </xf>
    <xf numFmtId="0" fontId="106" fillId="40" borderId="13" xfId="0" applyFont="1" applyFill="1" applyBorder="1" applyAlignment="1">
      <alignment horizontal="center" vertical="top" wrapText="1"/>
    </xf>
    <xf numFmtId="0" fontId="98" fillId="0" borderId="12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8" fillId="0" borderId="33" xfId="0" applyFont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8" fillId="0" borderId="37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left" vertical="top" wrapText="1"/>
    </xf>
    <xf numFmtId="0" fontId="106" fillId="0" borderId="14" xfId="0" applyFont="1" applyBorder="1" applyAlignment="1">
      <alignment horizontal="left" vertical="top" wrapText="1"/>
    </xf>
    <xf numFmtId="0" fontId="106" fillId="0" borderId="17" xfId="0" applyFont="1" applyBorder="1" applyAlignment="1">
      <alignment horizontal="left" vertical="top" wrapText="1"/>
    </xf>
    <xf numFmtId="0" fontId="106" fillId="41" borderId="11" xfId="0" applyFont="1" applyFill="1" applyBorder="1" applyAlignment="1">
      <alignment horizontal="left" vertical="top" wrapText="1"/>
    </xf>
    <xf numFmtId="0" fontId="106" fillId="41" borderId="14" xfId="0" applyFont="1" applyFill="1" applyBorder="1" applyAlignment="1">
      <alignment horizontal="left" vertical="top" wrapText="1"/>
    </xf>
    <xf numFmtId="0" fontId="106" fillId="41" borderId="17" xfId="0" applyFont="1" applyFill="1" applyBorder="1" applyAlignment="1">
      <alignment horizontal="left" vertical="top" wrapText="1"/>
    </xf>
    <xf numFmtId="0" fontId="100" fillId="0" borderId="11" xfId="0" applyFont="1" applyBorder="1" applyAlignment="1">
      <alignment horizontal="center" vertical="top" wrapText="1"/>
    </xf>
    <xf numFmtId="0" fontId="100" fillId="0" borderId="17" xfId="0" applyFont="1" applyBorder="1" applyAlignment="1">
      <alignment horizontal="center" vertical="top" wrapText="1"/>
    </xf>
    <xf numFmtId="0" fontId="106" fillId="0" borderId="11" xfId="0" applyFont="1" applyBorder="1" applyAlignment="1">
      <alignment horizontal="center" vertical="top" wrapText="1"/>
    </xf>
    <xf numFmtId="0" fontId="106" fillId="0" borderId="17" xfId="0" applyFont="1" applyBorder="1" applyAlignment="1">
      <alignment horizontal="center" vertical="top" wrapText="1"/>
    </xf>
    <xf numFmtId="0" fontId="107" fillId="40" borderId="12" xfId="0" applyFont="1" applyFill="1" applyBorder="1" applyAlignment="1">
      <alignment horizontal="left" vertical="top" wrapText="1"/>
    </xf>
    <xf numFmtId="0" fontId="107" fillId="40" borderId="13" xfId="0" applyFont="1" applyFill="1" applyBorder="1" applyAlignment="1">
      <alignment horizontal="left" vertical="top" wrapText="1"/>
    </xf>
    <xf numFmtId="0" fontId="107" fillId="40" borderId="33" xfId="0" applyFont="1" applyFill="1" applyBorder="1" applyAlignment="1" quotePrefix="1">
      <alignment horizontal="left" vertical="top" wrapText="1"/>
    </xf>
    <xf numFmtId="0" fontId="107" fillId="40" borderId="34" xfId="0" applyFont="1" applyFill="1" applyBorder="1" applyAlignment="1">
      <alignment horizontal="left" vertical="top" wrapText="1"/>
    </xf>
    <xf numFmtId="0" fontId="107" fillId="40" borderId="20" xfId="0" applyFont="1" applyFill="1" applyBorder="1" applyAlignment="1">
      <alignment horizontal="left" vertical="top" wrapText="1"/>
    </xf>
    <xf numFmtId="0" fontId="107" fillId="40" borderId="35" xfId="0" applyFont="1" applyFill="1" applyBorder="1" applyAlignment="1">
      <alignment horizontal="left" vertical="top" wrapText="1"/>
    </xf>
    <xf numFmtId="0" fontId="107" fillId="40" borderId="12" xfId="0" applyFont="1" applyFill="1" applyBorder="1" applyAlignment="1" quotePrefix="1">
      <alignment horizontal="left" vertical="top" wrapText="1"/>
    </xf>
    <xf numFmtId="0" fontId="115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106" fillId="0" borderId="11" xfId="0" applyFont="1" applyFill="1" applyBorder="1" applyAlignment="1">
      <alignment horizontal="left" vertical="top" wrapText="1"/>
    </xf>
    <xf numFmtId="0" fontId="88" fillId="0" borderId="0" xfId="0" applyFont="1" applyAlignment="1">
      <alignment horizontal="center"/>
    </xf>
    <xf numFmtId="0" fontId="16" fillId="35" borderId="33" xfId="0" applyFont="1" applyFill="1" applyBorder="1" applyAlignment="1">
      <alignment horizontal="left" vertical="top" wrapText="1"/>
    </xf>
    <xf numFmtId="0" fontId="16" fillId="35" borderId="21" xfId="0" applyFont="1" applyFill="1" applyBorder="1" applyAlignment="1">
      <alignment horizontal="left" vertical="top" wrapText="1"/>
    </xf>
    <xf numFmtId="0" fontId="16" fillId="35" borderId="20" xfId="0" applyFont="1" applyFill="1" applyBorder="1" applyAlignment="1">
      <alignment horizontal="left" vertical="top" wrapText="1"/>
    </xf>
    <xf numFmtId="179" fontId="99" fillId="40" borderId="11" xfId="42" applyNumberFormat="1" applyFont="1" applyFill="1" applyBorder="1" applyAlignment="1">
      <alignment horizontal="center" vertical="center" wrapText="1"/>
    </xf>
    <xf numFmtId="179" fontId="99" fillId="40" borderId="17" xfId="42" applyNumberFormat="1" applyFont="1" applyFill="1" applyBorder="1" applyAlignment="1">
      <alignment horizontal="center" vertical="center" wrapText="1"/>
    </xf>
    <xf numFmtId="179" fontId="101" fillId="40" borderId="11" xfId="42" applyNumberFormat="1" applyFont="1" applyFill="1" applyBorder="1" applyAlignment="1">
      <alignment horizontal="center" vertical="center" wrapText="1"/>
    </xf>
    <xf numFmtId="179" fontId="101" fillId="40" borderId="17" xfId="42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horizontal="center" vertical="top" wrapText="1"/>
    </xf>
    <xf numFmtId="0" fontId="17" fillId="40" borderId="12" xfId="0" applyFont="1" applyFill="1" applyBorder="1" applyAlignment="1">
      <alignment horizontal="left" vertical="center" wrapText="1"/>
    </xf>
    <xf numFmtId="0" fontId="17" fillId="40" borderId="22" xfId="0" applyFont="1" applyFill="1" applyBorder="1" applyAlignment="1">
      <alignment horizontal="left" vertical="center" wrapText="1"/>
    </xf>
    <xf numFmtId="0" fontId="17" fillId="40" borderId="13" xfId="0" applyFont="1" applyFill="1" applyBorder="1" applyAlignment="1">
      <alignment horizontal="left" vertical="center" wrapText="1"/>
    </xf>
    <xf numFmtId="0" fontId="17" fillId="40" borderId="11" xfId="0" applyFont="1" applyFill="1" applyBorder="1" applyAlignment="1">
      <alignment horizontal="left" vertical="top" wrapText="1"/>
    </xf>
    <xf numFmtId="0" fontId="17" fillId="40" borderId="17" xfId="0" applyFont="1" applyFill="1" applyBorder="1" applyAlignment="1">
      <alignment horizontal="left" vertical="top" wrapText="1"/>
    </xf>
    <xf numFmtId="0" fontId="106" fillId="0" borderId="33" xfId="0" applyFont="1" applyBorder="1" applyAlignment="1" quotePrefix="1">
      <alignment horizontal="center" vertical="top" wrapText="1"/>
    </xf>
    <xf numFmtId="0" fontId="106" fillId="0" borderId="20" xfId="0" applyFont="1" applyBorder="1" applyAlignment="1" quotePrefix="1">
      <alignment horizontal="center" vertical="top" wrapText="1"/>
    </xf>
    <xf numFmtId="0" fontId="107" fillId="0" borderId="38" xfId="0" applyFont="1" applyBorder="1" applyAlignment="1">
      <alignment horizontal="center" vertical="top" wrapText="1"/>
    </xf>
    <xf numFmtId="0" fontId="107" fillId="0" borderId="39" xfId="0" applyFont="1" applyBorder="1" applyAlignment="1">
      <alignment horizontal="center" vertical="top" wrapText="1"/>
    </xf>
    <xf numFmtId="0" fontId="107" fillId="0" borderId="40" xfId="0" applyFont="1" applyFill="1" applyBorder="1" applyAlignment="1">
      <alignment horizontal="left" vertical="top" wrapText="1"/>
    </xf>
    <xf numFmtId="0" fontId="107" fillId="0" borderId="41" xfId="0" applyFont="1" applyFill="1" applyBorder="1" applyAlignment="1">
      <alignment horizontal="left" vertical="top" wrapText="1"/>
    </xf>
    <xf numFmtId="0" fontId="107" fillId="0" borderId="11" xfId="0" applyFont="1" applyBorder="1" applyAlignment="1">
      <alignment horizontal="left" vertical="top" wrapText="1"/>
    </xf>
    <xf numFmtId="0" fontId="107" fillId="0" borderId="17" xfId="0" applyFont="1" applyBorder="1" applyAlignment="1">
      <alignment horizontal="left" vertical="top" wrapText="1"/>
    </xf>
    <xf numFmtId="0" fontId="106" fillId="0" borderId="10" xfId="0" applyFont="1" applyBorder="1" applyAlignment="1" quotePrefix="1">
      <alignment horizontal="center" vertical="top" wrapText="1"/>
    </xf>
    <xf numFmtId="0" fontId="103" fillId="0" borderId="10" xfId="0" applyFont="1" applyFill="1" applyBorder="1" applyAlignment="1">
      <alignment horizontal="left" vertical="center" wrapText="1"/>
    </xf>
    <xf numFmtId="0" fontId="103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 quotePrefix="1">
      <alignment horizontal="center" vertical="center" wrapText="1"/>
    </xf>
    <xf numFmtId="0" fontId="103" fillId="0" borderId="11" xfId="0" applyFont="1" applyBorder="1" applyAlignment="1">
      <alignment horizontal="right" vertical="center" wrapText="1"/>
    </xf>
    <xf numFmtId="0" fontId="103" fillId="0" borderId="17" xfId="0" applyFont="1" applyBorder="1" applyAlignment="1">
      <alignment horizontal="right" vertical="center" wrapText="1"/>
    </xf>
    <xf numFmtId="41" fontId="100" fillId="0" borderId="11" xfId="0" applyNumberFormat="1" applyFont="1" applyBorder="1" applyAlignment="1">
      <alignment horizontal="center" vertical="top" wrapText="1"/>
    </xf>
    <xf numFmtId="41" fontId="100" fillId="0" borderId="17" xfId="0" applyNumberFormat="1" applyFont="1" applyBorder="1" applyAlignment="1">
      <alignment horizontal="center" vertical="top" wrapText="1"/>
    </xf>
    <xf numFmtId="41" fontId="99" fillId="0" borderId="10" xfId="43" applyFont="1" applyBorder="1" applyAlignment="1">
      <alignment horizontal="center" vertical="center" wrapText="1"/>
    </xf>
    <xf numFmtId="0" fontId="103" fillId="0" borderId="34" xfId="0" applyFont="1" applyFill="1" applyBorder="1" applyAlignment="1">
      <alignment horizontal="left" vertical="center" wrapText="1"/>
    </xf>
    <xf numFmtId="0" fontId="103" fillId="0" borderId="42" xfId="0" applyFont="1" applyFill="1" applyBorder="1" applyAlignment="1">
      <alignment horizontal="left" vertical="center" wrapText="1"/>
    </xf>
    <xf numFmtId="41" fontId="103" fillId="0" borderId="10" xfId="43" applyFont="1" applyFill="1" applyBorder="1" applyAlignment="1">
      <alignment horizontal="left" vertical="center" wrapText="1"/>
    </xf>
    <xf numFmtId="41" fontId="103" fillId="0" borderId="10" xfId="43" applyFont="1" applyBorder="1" applyAlignment="1" quotePrefix="1">
      <alignment horizontal="center" vertical="center" wrapText="1"/>
    </xf>
    <xf numFmtId="0" fontId="89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35" borderId="11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top"/>
    </xf>
    <xf numFmtId="0" fontId="7" fillId="35" borderId="17" xfId="0" applyFont="1" applyFill="1" applyBorder="1" applyAlignment="1">
      <alignment horizontal="center" vertical="top"/>
    </xf>
    <xf numFmtId="0" fontId="9" fillId="35" borderId="14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center" vertical="top"/>
    </xf>
    <xf numFmtId="0" fontId="9" fillId="35" borderId="17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179" fontId="49" fillId="0" borderId="11" xfId="0" applyNumberFormat="1" applyFont="1" applyBorder="1" applyAlignment="1">
      <alignment horizontal="left" vertical="top"/>
    </xf>
    <xf numFmtId="179" fontId="49" fillId="0" borderId="17" xfId="0" applyNumberFormat="1" applyFont="1" applyBorder="1" applyAlignment="1">
      <alignment horizontal="left" vertical="top"/>
    </xf>
    <xf numFmtId="0" fontId="9" fillId="35" borderId="14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5" fillId="13" borderId="22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left" vertical="center" wrapText="1"/>
    </xf>
    <xf numFmtId="0" fontId="5" fillId="40" borderId="22" xfId="0" applyFont="1" applyFill="1" applyBorder="1" applyAlignment="1">
      <alignment horizontal="left" vertical="center" wrapText="1"/>
    </xf>
    <xf numFmtId="0" fontId="5" fillId="40" borderId="13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37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horizontal="left" vertical="top" wrapText="1"/>
    </xf>
    <xf numFmtId="0" fontId="18" fillId="40" borderId="43" xfId="0" applyFont="1" applyFill="1" applyBorder="1" applyAlignment="1">
      <alignment horizontal="center" vertical="center" wrapText="1"/>
    </xf>
    <xf numFmtId="0" fontId="111" fillId="40" borderId="44" xfId="0" applyFont="1" applyFill="1" applyBorder="1" applyAlignment="1">
      <alignment horizontal="center" vertical="center" wrapText="1"/>
    </xf>
    <xf numFmtId="0" fontId="111" fillId="0" borderId="11" xfId="0" applyFont="1" applyBorder="1" applyAlignment="1">
      <alignment horizontal="left" vertical="top" wrapText="1"/>
    </xf>
    <xf numFmtId="0" fontId="111" fillId="0" borderId="14" xfId="0" applyFont="1" applyBorder="1" applyAlignment="1">
      <alignment horizontal="left" vertical="top" wrapText="1"/>
    </xf>
    <xf numFmtId="0" fontId="111" fillId="0" borderId="17" xfId="0" applyFont="1" applyBorder="1" applyAlignment="1">
      <alignment horizontal="left" vertical="top" wrapText="1"/>
    </xf>
    <xf numFmtId="0" fontId="111" fillId="0" borderId="33" xfId="0" applyFont="1" applyBorder="1" applyAlignment="1">
      <alignment horizontal="left" vertical="top" wrapText="1"/>
    </xf>
    <xf numFmtId="0" fontId="111" fillId="0" borderId="21" xfId="0" applyFont="1" applyBorder="1" applyAlignment="1">
      <alignment horizontal="left" vertical="top" wrapText="1"/>
    </xf>
    <xf numFmtId="0" fontId="111" fillId="0" borderId="20" xfId="0" applyFont="1" applyBorder="1" applyAlignment="1">
      <alignment horizontal="left" vertical="top" wrapText="1"/>
    </xf>
    <xf numFmtId="0" fontId="18" fillId="40" borderId="43" xfId="0" applyFont="1" applyFill="1" applyBorder="1" applyAlignment="1">
      <alignment horizontal="center" vertical="center"/>
    </xf>
    <xf numFmtId="0" fontId="18" fillId="40" borderId="44" xfId="0" applyFont="1" applyFill="1" applyBorder="1" applyAlignment="1">
      <alignment horizontal="center" vertical="center"/>
    </xf>
    <xf numFmtId="0" fontId="18" fillId="40" borderId="45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/>
    </xf>
    <xf numFmtId="0" fontId="18" fillId="40" borderId="32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47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40" borderId="4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 2 2 2 2 2 6 2 5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G4" sqref="G4"/>
    </sheetView>
  </sheetViews>
  <sheetFormatPr defaultColWidth="9.140625" defaultRowHeight="15"/>
  <cols>
    <col min="1" max="1" width="5.7109375" style="5" customWidth="1"/>
    <col min="2" max="2" width="7.140625" style="5" customWidth="1"/>
    <col min="3" max="3" width="33.7109375" style="5" customWidth="1"/>
    <col min="4" max="4" width="5.421875" style="5" customWidth="1"/>
    <col min="5" max="5" width="5.57421875" style="5" customWidth="1"/>
    <col min="6" max="9" width="10.8515625" style="5" customWidth="1"/>
    <col min="10" max="16384" width="9.140625" style="5" customWidth="1"/>
  </cols>
  <sheetData>
    <row r="1" ht="14.25">
      <c r="B1" s="2" t="s">
        <v>7</v>
      </c>
    </row>
    <row r="2" spans="2:9" ht="28.5" customHeight="1">
      <c r="B2" s="359" t="s">
        <v>4</v>
      </c>
      <c r="C2" s="359" t="s">
        <v>5</v>
      </c>
      <c r="D2" s="360" t="s">
        <v>77</v>
      </c>
      <c r="E2" s="361"/>
      <c r="F2" s="359" t="s">
        <v>6</v>
      </c>
      <c r="G2" s="359"/>
      <c r="H2" s="359"/>
      <c r="I2" s="359"/>
    </row>
    <row r="3" spans="2:9" ht="14.25">
      <c r="B3" s="359"/>
      <c r="C3" s="359"/>
      <c r="D3" s="21" t="s">
        <v>78</v>
      </c>
      <c r="E3" s="21" t="s">
        <v>79</v>
      </c>
      <c r="F3" s="1" t="s">
        <v>0</v>
      </c>
      <c r="G3" s="1" t="s">
        <v>1</v>
      </c>
      <c r="H3" s="1" t="s">
        <v>2</v>
      </c>
      <c r="I3" s="1" t="s">
        <v>3</v>
      </c>
    </row>
    <row r="4" spans="2:9" ht="14.25">
      <c r="B4" s="6">
        <v>1</v>
      </c>
      <c r="C4" s="6" t="s">
        <v>80</v>
      </c>
      <c r="D4" s="6">
        <v>1</v>
      </c>
      <c r="E4" s="6" t="s">
        <v>81</v>
      </c>
      <c r="F4" s="6">
        <v>1</v>
      </c>
      <c r="G4" s="6"/>
      <c r="H4" s="6"/>
      <c r="I4" s="6"/>
    </row>
    <row r="5" spans="2:9" ht="14.25">
      <c r="B5" s="6"/>
      <c r="C5" s="6"/>
      <c r="D5" s="6"/>
      <c r="E5" s="6"/>
      <c r="F5" s="6"/>
      <c r="G5" s="6"/>
      <c r="H5" s="6"/>
      <c r="I5" s="6"/>
    </row>
    <row r="6" spans="2:9" ht="14.25">
      <c r="B6" s="6"/>
      <c r="C6" s="6"/>
      <c r="D6" s="6"/>
      <c r="E6" s="6"/>
      <c r="F6" s="6"/>
      <c r="G6" s="6"/>
      <c r="H6" s="6"/>
      <c r="I6" s="6"/>
    </row>
    <row r="7" spans="2:9" ht="14.25">
      <c r="B7" s="6"/>
      <c r="C7" s="6"/>
      <c r="D7" s="6"/>
      <c r="E7" s="6"/>
      <c r="F7" s="6"/>
      <c r="G7" s="6"/>
      <c r="H7" s="6"/>
      <c r="I7" s="6"/>
    </row>
    <row r="8" spans="2:9" ht="14.25">
      <c r="B8" s="6"/>
      <c r="C8" s="6"/>
      <c r="D8" s="6"/>
      <c r="E8" s="6"/>
      <c r="F8" s="6"/>
      <c r="G8" s="6"/>
      <c r="H8" s="6"/>
      <c r="I8" s="6"/>
    </row>
    <row r="9" spans="2:9" ht="14.25">
      <c r="B9" s="6"/>
      <c r="C9" s="6"/>
      <c r="D9" s="6"/>
      <c r="E9" s="6"/>
      <c r="F9" s="6"/>
      <c r="G9" s="6"/>
      <c r="H9" s="6"/>
      <c r="I9" s="6"/>
    </row>
    <row r="10" spans="2:9" ht="14.25">
      <c r="B10" s="6"/>
      <c r="C10" s="6"/>
      <c r="D10" s="6"/>
      <c r="E10" s="6"/>
      <c r="F10" s="6"/>
      <c r="G10" s="6"/>
      <c r="H10" s="6"/>
      <c r="I10" s="6"/>
    </row>
    <row r="11" spans="2:9" ht="14.25">
      <c r="B11" s="6"/>
      <c r="C11" s="6"/>
      <c r="D11" s="6"/>
      <c r="E11" s="6"/>
      <c r="F11" s="6"/>
      <c r="G11" s="6"/>
      <c r="H11" s="6"/>
      <c r="I11" s="6"/>
    </row>
    <row r="12" spans="2:9" ht="14.25">
      <c r="B12" s="6"/>
      <c r="C12" s="6"/>
      <c r="D12" s="6"/>
      <c r="E12" s="6"/>
      <c r="F12" s="6"/>
      <c r="G12" s="6"/>
      <c r="H12" s="6"/>
      <c r="I12" s="6"/>
    </row>
    <row r="13" spans="2:9" ht="14.25">
      <c r="B13" s="6"/>
      <c r="C13" s="6"/>
      <c r="D13" s="6"/>
      <c r="E13" s="6"/>
      <c r="F13" s="6"/>
      <c r="G13" s="6"/>
      <c r="H13" s="6"/>
      <c r="I13" s="6"/>
    </row>
    <row r="14" spans="2:9" ht="14.25">
      <c r="B14" s="6"/>
      <c r="C14" s="6"/>
      <c r="D14" s="6"/>
      <c r="E14" s="6"/>
      <c r="F14" s="6"/>
      <c r="G14" s="6"/>
      <c r="H14" s="6"/>
      <c r="I14" s="6"/>
    </row>
    <row r="15" spans="2:9" ht="14.25">
      <c r="B15" s="6"/>
      <c r="C15" s="6"/>
      <c r="D15" s="6"/>
      <c r="E15" s="6"/>
      <c r="F15" s="6"/>
      <c r="G15" s="6"/>
      <c r="H15" s="6"/>
      <c r="I15" s="6"/>
    </row>
    <row r="16" spans="2:9" ht="14.25">
      <c r="B16" s="6"/>
      <c r="C16" s="6"/>
      <c r="D16" s="6"/>
      <c r="E16" s="6"/>
      <c r="F16" s="6"/>
      <c r="G16" s="6"/>
      <c r="H16" s="6"/>
      <c r="I16" s="6"/>
    </row>
    <row r="17" spans="2:9" ht="14.25">
      <c r="B17" s="6"/>
      <c r="C17" s="6"/>
      <c r="D17" s="6"/>
      <c r="E17" s="6"/>
      <c r="F17" s="6"/>
      <c r="G17" s="6"/>
      <c r="H17" s="6"/>
      <c r="I17" s="6"/>
    </row>
    <row r="18" spans="2:9" ht="14.25">
      <c r="B18" s="6"/>
      <c r="C18" s="6"/>
      <c r="D18" s="6"/>
      <c r="E18" s="6"/>
      <c r="F18" s="6"/>
      <c r="G18" s="6"/>
      <c r="H18" s="6"/>
      <c r="I18" s="6"/>
    </row>
    <row r="19" spans="2:9" ht="14.25">
      <c r="B19" s="357" t="s">
        <v>11</v>
      </c>
      <c r="C19" s="358"/>
      <c r="D19" s="20"/>
      <c r="E19" s="20"/>
      <c r="F19" s="6"/>
      <c r="G19" s="6"/>
      <c r="H19" s="6"/>
      <c r="I19" s="6"/>
    </row>
    <row r="21" ht="14.25">
      <c r="B21" s="2" t="s">
        <v>8</v>
      </c>
    </row>
    <row r="22" spans="2:9" ht="22.5" customHeight="1">
      <c r="B22" s="4" t="s">
        <v>4</v>
      </c>
      <c r="C22" s="4" t="s">
        <v>10</v>
      </c>
      <c r="D22" s="4"/>
      <c r="E22" s="4"/>
      <c r="F22" s="1" t="s">
        <v>9</v>
      </c>
      <c r="G22" s="3"/>
      <c r="H22" s="3"/>
      <c r="I22" s="3"/>
    </row>
    <row r="23" spans="2:9" ht="14.25">
      <c r="B23" s="6"/>
      <c r="C23" s="6"/>
      <c r="D23" s="6"/>
      <c r="E23" s="6"/>
      <c r="F23" s="6"/>
      <c r="G23" s="7"/>
      <c r="H23" s="7"/>
      <c r="I23" s="7"/>
    </row>
    <row r="24" spans="2:9" ht="14.25">
      <c r="B24" s="6"/>
      <c r="C24" s="6"/>
      <c r="D24" s="6"/>
      <c r="E24" s="6"/>
      <c r="F24" s="6"/>
      <c r="G24" s="7"/>
      <c r="H24" s="7"/>
      <c r="I24" s="7"/>
    </row>
    <row r="25" spans="2:9" ht="14.25">
      <c r="B25" s="6"/>
      <c r="C25" s="6"/>
      <c r="D25" s="6"/>
      <c r="E25" s="6"/>
      <c r="F25" s="6"/>
      <c r="G25" s="7"/>
      <c r="H25" s="7"/>
      <c r="I25" s="7"/>
    </row>
    <row r="26" spans="2:9" ht="14.25">
      <c r="B26" s="6"/>
      <c r="C26" s="6"/>
      <c r="D26" s="6"/>
      <c r="E26" s="6"/>
      <c r="F26" s="6"/>
      <c r="G26" s="7"/>
      <c r="H26" s="7"/>
      <c r="I26" s="7"/>
    </row>
    <row r="27" spans="2:9" ht="14.25">
      <c r="B27" s="6"/>
      <c r="C27" s="6"/>
      <c r="D27" s="6"/>
      <c r="E27" s="6"/>
      <c r="F27" s="6"/>
      <c r="G27" s="7"/>
      <c r="H27" s="7"/>
      <c r="I27" s="7"/>
    </row>
    <row r="28" spans="2:9" ht="14.25">
      <c r="B28" s="6"/>
      <c r="C28" s="6"/>
      <c r="D28" s="6"/>
      <c r="E28" s="6"/>
      <c r="F28" s="6"/>
      <c r="G28" s="7"/>
      <c r="H28" s="7"/>
      <c r="I28" s="7"/>
    </row>
    <row r="29" spans="2:9" ht="14.25">
      <c r="B29" s="6"/>
      <c r="C29" s="6"/>
      <c r="D29" s="6"/>
      <c r="E29" s="6"/>
      <c r="F29" s="6"/>
      <c r="G29" s="7"/>
      <c r="H29" s="7"/>
      <c r="I29" s="7"/>
    </row>
    <row r="30" spans="2:9" ht="14.25">
      <c r="B30" s="6"/>
      <c r="C30" s="6"/>
      <c r="D30" s="6"/>
      <c r="E30" s="6"/>
      <c r="F30" s="6"/>
      <c r="G30" s="7"/>
      <c r="H30" s="7"/>
      <c r="I30" s="7"/>
    </row>
    <row r="31" spans="2:9" ht="14.25">
      <c r="B31" s="6"/>
      <c r="C31" s="6"/>
      <c r="D31" s="6"/>
      <c r="E31" s="6"/>
      <c r="F31" s="6"/>
      <c r="G31" s="7"/>
      <c r="H31" s="7"/>
      <c r="I31" s="7"/>
    </row>
    <row r="32" spans="2:9" ht="14.25">
      <c r="B32" s="6"/>
      <c r="C32" s="6"/>
      <c r="D32" s="6"/>
      <c r="E32" s="6"/>
      <c r="F32" s="6"/>
      <c r="G32" s="7"/>
      <c r="H32" s="7"/>
      <c r="I32" s="7"/>
    </row>
    <row r="33" spans="2:9" ht="14.25">
      <c r="B33" s="6"/>
      <c r="C33" s="6"/>
      <c r="D33" s="6"/>
      <c r="E33" s="6"/>
      <c r="F33" s="6"/>
      <c r="G33" s="7"/>
      <c r="H33" s="7"/>
      <c r="I33" s="7"/>
    </row>
    <row r="34" spans="2:9" ht="14.25">
      <c r="B34" s="357" t="s">
        <v>12</v>
      </c>
      <c r="C34" s="358"/>
      <c r="D34" s="20"/>
      <c r="E34" s="20"/>
      <c r="F34" s="6"/>
      <c r="G34" s="7"/>
      <c r="H34" s="7"/>
      <c r="I34" s="7"/>
    </row>
  </sheetData>
  <sheetProtection/>
  <mergeCells count="6">
    <mergeCell ref="B19:C19"/>
    <mergeCell ref="B34:C34"/>
    <mergeCell ref="B2:B3"/>
    <mergeCell ref="C2:C3"/>
    <mergeCell ref="F2:I2"/>
    <mergeCell ref="D2:E2"/>
  </mergeCells>
  <printOptions/>
  <pageMargins left="0.52" right="0.42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7109375" style="5" customWidth="1"/>
    <col min="2" max="2" width="7.140625" style="5" customWidth="1"/>
    <col min="3" max="3" width="42.7109375" style="5" customWidth="1"/>
    <col min="4" max="4" width="10.8515625" style="5" customWidth="1"/>
    <col min="5" max="5" width="13.8515625" style="5" customWidth="1"/>
    <col min="6" max="7" width="10.8515625" style="5" customWidth="1"/>
    <col min="8" max="16384" width="9.140625" style="5" customWidth="1"/>
  </cols>
  <sheetData>
    <row r="2" ht="23.25" customHeight="1">
      <c r="B2" s="8" t="s">
        <v>14</v>
      </c>
    </row>
    <row r="3" spans="2:7" ht="22.5" customHeight="1">
      <c r="B3" s="4" t="s">
        <v>4</v>
      </c>
      <c r="C3" s="4" t="s">
        <v>13</v>
      </c>
      <c r="D3" s="1" t="s">
        <v>15</v>
      </c>
      <c r="E3" s="1" t="s">
        <v>11</v>
      </c>
      <c r="F3" s="3"/>
      <c r="G3" s="3"/>
    </row>
    <row r="4" spans="2:7" ht="14.25">
      <c r="B4" s="6"/>
      <c r="C4" s="6"/>
      <c r="D4" s="6"/>
      <c r="E4" s="6"/>
      <c r="F4" s="7"/>
      <c r="G4" s="7"/>
    </row>
    <row r="5" spans="2:7" ht="14.25">
      <c r="B5" s="6"/>
      <c r="C5" s="6"/>
      <c r="D5" s="6"/>
      <c r="E5" s="6"/>
      <c r="F5" s="7"/>
      <c r="G5" s="7"/>
    </row>
    <row r="6" spans="2:7" ht="14.25">
      <c r="B6" s="6"/>
      <c r="C6" s="6"/>
      <c r="D6" s="6"/>
      <c r="E6" s="6"/>
      <c r="F6" s="7"/>
      <c r="G6" s="7"/>
    </row>
    <row r="7" spans="2:7" ht="14.25">
      <c r="B7" s="6"/>
      <c r="C7" s="6"/>
      <c r="D7" s="6"/>
      <c r="E7" s="6"/>
      <c r="F7" s="7"/>
      <c r="G7" s="7"/>
    </row>
    <row r="8" spans="2:7" ht="14.25">
      <c r="B8" s="6"/>
      <c r="C8" s="6"/>
      <c r="D8" s="6"/>
      <c r="E8" s="6"/>
      <c r="F8" s="7"/>
      <c r="G8" s="7"/>
    </row>
    <row r="9" spans="2:7" ht="14.25">
      <c r="B9" s="6"/>
      <c r="C9" s="6"/>
      <c r="D9" s="6"/>
      <c r="E9" s="6"/>
      <c r="F9" s="7"/>
      <c r="G9" s="7"/>
    </row>
    <row r="10" spans="2:7" ht="14.25">
      <c r="B10" s="6"/>
      <c r="C10" s="6"/>
      <c r="D10" s="6"/>
      <c r="E10" s="6"/>
      <c r="F10" s="7"/>
      <c r="G10" s="7"/>
    </row>
    <row r="11" spans="2:7" ht="14.25">
      <c r="B11" s="6"/>
      <c r="C11" s="6"/>
      <c r="D11" s="6"/>
      <c r="E11" s="6"/>
      <c r="F11" s="7"/>
      <c r="G11" s="7"/>
    </row>
    <row r="12" spans="2:7" ht="14.25">
      <c r="B12" s="6"/>
      <c r="C12" s="6"/>
      <c r="D12" s="6"/>
      <c r="E12" s="6"/>
      <c r="F12" s="7"/>
      <c r="G12" s="7"/>
    </row>
    <row r="13" spans="2:7" ht="14.25">
      <c r="B13" s="6"/>
      <c r="C13" s="6"/>
      <c r="D13" s="6"/>
      <c r="E13" s="6"/>
      <c r="F13" s="7"/>
      <c r="G13" s="7"/>
    </row>
    <row r="14" spans="2:7" ht="14.25">
      <c r="B14" s="6"/>
      <c r="C14" s="6"/>
      <c r="D14" s="6"/>
      <c r="E14" s="6"/>
      <c r="F14" s="7"/>
      <c r="G14" s="7"/>
    </row>
    <row r="15" spans="2:5" ht="14.25">
      <c r="B15" s="6"/>
      <c r="C15" s="6"/>
      <c r="D15" s="6"/>
      <c r="E15" s="6"/>
    </row>
    <row r="16" spans="2:5" ht="14.25">
      <c r="B16" s="6"/>
      <c r="C16" s="6"/>
      <c r="D16" s="6"/>
      <c r="E16" s="6"/>
    </row>
    <row r="17" spans="2:5" ht="14.25">
      <c r="B17" s="6"/>
      <c r="C17" s="6"/>
      <c r="D17" s="6"/>
      <c r="E17" s="6"/>
    </row>
    <row r="18" spans="2:5" ht="14.25">
      <c r="B18" s="6"/>
      <c r="C18" s="6"/>
      <c r="D18" s="6"/>
      <c r="E18" s="6"/>
    </row>
    <row r="19" spans="2:5" ht="14.25">
      <c r="B19" s="6"/>
      <c r="C19" s="6"/>
      <c r="D19" s="6"/>
      <c r="E19" s="6"/>
    </row>
    <row r="20" spans="2:5" ht="14.25">
      <c r="B20" s="6"/>
      <c r="C20" s="6"/>
      <c r="D20" s="6"/>
      <c r="E20" s="6"/>
    </row>
    <row r="21" spans="2:5" ht="14.25">
      <c r="B21" s="6"/>
      <c r="C21" s="6"/>
      <c r="D21" s="6"/>
      <c r="E21" s="6"/>
    </row>
    <row r="22" spans="2:5" ht="14.25">
      <c r="B22" s="6"/>
      <c r="C22" s="6"/>
      <c r="D22" s="6"/>
      <c r="E22" s="6"/>
    </row>
    <row r="23" spans="2:5" ht="14.25">
      <c r="B23" s="6"/>
      <c r="C23" s="6"/>
      <c r="D23" s="6"/>
      <c r="E23" s="6"/>
    </row>
    <row r="24" spans="2:5" ht="14.25">
      <c r="B24" s="6"/>
      <c r="C24" s="6"/>
      <c r="D24" s="6"/>
      <c r="E24" s="6"/>
    </row>
    <row r="25" spans="2:5" ht="14.25">
      <c r="B25" s="6"/>
      <c r="C25" s="6"/>
      <c r="D25" s="6"/>
      <c r="E25" s="6"/>
    </row>
    <row r="26" spans="2:5" ht="14.25">
      <c r="B26" s="6"/>
      <c r="C26" s="6"/>
      <c r="D26" s="6"/>
      <c r="E26" s="6"/>
    </row>
    <row r="27" spans="2:5" ht="14.25">
      <c r="B27" s="6"/>
      <c r="C27" s="6"/>
      <c r="D27" s="6"/>
      <c r="E27" s="6"/>
    </row>
    <row r="28" spans="2:5" ht="14.25">
      <c r="B28" s="6"/>
      <c r="C28" s="6"/>
      <c r="D28" s="6"/>
      <c r="E28" s="6"/>
    </row>
  </sheetData>
  <sheetProtection/>
  <printOptions/>
  <pageMargins left="0.52" right="0.42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.28125" style="5" customWidth="1"/>
    <col min="2" max="2" width="7.140625" style="5" customWidth="1"/>
    <col min="3" max="3" width="42.7109375" style="5" customWidth="1"/>
    <col min="4" max="4" width="7.28125" style="5" bestFit="1" customWidth="1"/>
    <col min="5" max="5" width="10.8515625" style="5" customWidth="1"/>
    <col min="6" max="6" width="12.7109375" style="5" customWidth="1"/>
    <col min="7" max="7" width="10.8515625" style="5" customWidth="1"/>
    <col min="8" max="22" width="7.7109375" style="5" customWidth="1"/>
    <col min="23" max="16384" width="9.140625" style="5" customWidth="1"/>
  </cols>
  <sheetData>
    <row r="2" ht="23.25" customHeight="1">
      <c r="B2" s="8" t="s">
        <v>16</v>
      </c>
    </row>
    <row r="3" spans="2:22" ht="22.5" customHeight="1">
      <c r="B3" s="362" t="s">
        <v>17</v>
      </c>
      <c r="C3" s="362" t="s">
        <v>24</v>
      </c>
      <c r="D3" s="362" t="s">
        <v>15</v>
      </c>
      <c r="E3" s="362" t="s">
        <v>18</v>
      </c>
      <c r="F3" s="362" t="s">
        <v>19</v>
      </c>
      <c r="G3" s="362" t="s">
        <v>20</v>
      </c>
      <c r="H3" s="362" t="s">
        <v>21</v>
      </c>
      <c r="I3" s="362"/>
      <c r="J3" s="362"/>
      <c r="K3" s="362"/>
      <c r="L3" s="362"/>
      <c r="M3" s="362" t="s">
        <v>22</v>
      </c>
      <c r="N3" s="362"/>
      <c r="O3" s="362"/>
      <c r="P3" s="362"/>
      <c r="Q3" s="362"/>
      <c r="R3" s="362" t="s">
        <v>23</v>
      </c>
      <c r="S3" s="362"/>
      <c r="T3" s="362"/>
      <c r="U3" s="362"/>
      <c r="V3" s="362"/>
    </row>
    <row r="4" spans="2:22" ht="14.25">
      <c r="B4" s="362"/>
      <c r="C4" s="362"/>
      <c r="D4" s="362"/>
      <c r="E4" s="362"/>
      <c r="F4" s="362"/>
      <c r="G4" s="362"/>
      <c r="H4" s="10">
        <v>2011</v>
      </c>
      <c r="I4" s="10">
        <v>2012</v>
      </c>
      <c r="J4" s="10">
        <v>2013</v>
      </c>
      <c r="K4" s="10">
        <v>2014</v>
      </c>
      <c r="L4" s="10">
        <v>2015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2011</v>
      </c>
      <c r="S4" s="10">
        <v>2012</v>
      </c>
      <c r="T4" s="10">
        <v>2013</v>
      </c>
      <c r="U4" s="10">
        <v>2014</v>
      </c>
      <c r="V4" s="10">
        <v>2015</v>
      </c>
    </row>
    <row r="5" spans="2:22" ht="14.2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</row>
    <row r="6" spans="2:22" ht="14.25">
      <c r="B6" s="12"/>
      <c r="C6" s="13" t="s">
        <v>25</v>
      </c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ht="14.25">
      <c r="B7" s="12"/>
      <c r="C7" s="9" t="s">
        <v>26</v>
      </c>
      <c r="D7" s="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2" ht="14.25">
      <c r="B8" s="12"/>
      <c r="C8" s="9" t="s">
        <v>27</v>
      </c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4.25">
      <c r="B9" s="12"/>
      <c r="C9" s="9" t="s">
        <v>28</v>
      </c>
      <c r="D9" s="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14.25">
      <c r="B10" s="12"/>
      <c r="C10" s="9" t="s">
        <v>29</v>
      </c>
      <c r="D10" s="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2:22" ht="14.25">
      <c r="B11" s="12"/>
      <c r="C11" s="9" t="s">
        <v>30</v>
      </c>
      <c r="D11" s="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ht="14.25">
      <c r="B12" s="12"/>
      <c r="C12" s="9" t="s">
        <v>31</v>
      </c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ht="14.25">
      <c r="B13" s="12"/>
      <c r="C13" s="9" t="s">
        <v>32</v>
      </c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14.25">
      <c r="B14" s="12"/>
      <c r="C14" s="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ht="14.25">
      <c r="B15" s="12"/>
      <c r="C15" s="9"/>
      <c r="D15" s="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ht="14.25">
      <c r="B16" s="12"/>
      <c r="C16" s="9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14.25">
      <c r="B17" s="12"/>
      <c r="C17" s="9"/>
      <c r="D17" s="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</sheetData>
  <sheetProtection/>
  <mergeCells count="9">
    <mergeCell ref="M3:Q3"/>
    <mergeCell ref="R3:V3"/>
    <mergeCell ref="B3:B4"/>
    <mergeCell ref="C3:C4"/>
    <mergeCell ref="E3:E4"/>
    <mergeCell ref="F3:F4"/>
    <mergeCell ref="G3:G4"/>
    <mergeCell ref="H3:L3"/>
    <mergeCell ref="D3:D4"/>
  </mergeCells>
  <printOptions/>
  <pageMargins left="0.3" right="0.2755905511811024" top="0.7480314960629921" bottom="0.7480314960629921" header="0.31496062992125984" footer="0.31496062992125984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5"/>
  <sheetViews>
    <sheetView zoomScale="110" zoomScaleNormal="110" zoomScalePageLayoutView="0" workbookViewId="0" topLeftCell="A1">
      <pane ySplit="2265" topLeftCell="A38" activePane="bottomLeft" state="split"/>
      <selection pane="topLeft" activeCell="F34" sqref="F34"/>
      <selection pane="bottomLeft" activeCell="L47" sqref="L47"/>
    </sheetView>
  </sheetViews>
  <sheetFormatPr defaultColWidth="9.140625" defaultRowHeight="15"/>
  <cols>
    <col min="1" max="1" width="3.421875" style="5" customWidth="1"/>
    <col min="2" max="2" width="4.00390625" style="5" bestFit="1" customWidth="1"/>
    <col min="3" max="3" width="7.140625" style="5" customWidth="1"/>
    <col min="4" max="4" width="28.8515625" style="5" customWidth="1"/>
    <col min="5" max="5" width="26.421875" style="5" customWidth="1"/>
    <col min="6" max="6" width="10.00390625" style="5" customWidth="1"/>
    <col min="7" max="21" width="8.421875" style="5" customWidth="1"/>
    <col min="22" max="16384" width="9.140625" style="5" customWidth="1"/>
  </cols>
  <sheetData>
    <row r="2" spans="2:21" ht="23.25" customHeight="1">
      <c r="B2" s="22"/>
      <c r="C2" s="23" t="s">
        <v>33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1" ht="22.5" customHeight="1">
      <c r="B3" s="381" t="s">
        <v>17</v>
      </c>
      <c r="C3" s="387" t="s">
        <v>187</v>
      </c>
      <c r="D3" s="388"/>
      <c r="E3" s="386" t="s">
        <v>188</v>
      </c>
      <c r="F3" s="385" t="s">
        <v>15</v>
      </c>
      <c r="G3" s="385" t="s">
        <v>21</v>
      </c>
      <c r="H3" s="385"/>
      <c r="I3" s="385"/>
      <c r="J3" s="385"/>
      <c r="K3" s="385"/>
      <c r="L3" s="385" t="s">
        <v>22</v>
      </c>
      <c r="M3" s="385"/>
      <c r="N3" s="385"/>
      <c r="O3" s="385"/>
      <c r="P3" s="385"/>
      <c r="Q3" s="385" t="s">
        <v>23</v>
      </c>
      <c r="R3" s="385"/>
      <c r="S3" s="385"/>
      <c r="T3" s="385"/>
      <c r="U3" s="385"/>
    </row>
    <row r="4" spans="2:21" ht="14.25">
      <c r="B4" s="382"/>
      <c r="C4" s="389"/>
      <c r="D4" s="390"/>
      <c r="E4" s="386"/>
      <c r="F4" s="385"/>
      <c r="G4" s="93">
        <v>2011</v>
      </c>
      <c r="H4" s="93">
        <v>2012</v>
      </c>
      <c r="I4" s="93">
        <v>2013</v>
      </c>
      <c r="J4" s="93">
        <v>2014</v>
      </c>
      <c r="K4" s="93">
        <v>2015</v>
      </c>
      <c r="L4" s="93">
        <v>2011</v>
      </c>
      <c r="M4" s="93">
        <v>2012</v>
      </c>
      <c r="N4" s="93">
        <v>2013</v>
      </c>
      <c r="O4" s="93">
        <v>2014</v>
      </c>
      <c r="P4" s="93">
        <v>2015</v>
      </c>
      <c r="Q4" s="93">
        <v>2011</v>
      </c>
      <c r="R4" s="93">
        <v>2012</v>
      </c>
      <c r="S4" s="93">
        <v>2013</v>
      </c>
      <c r="T4" s="93">
        <v>2014</v>
      </c>
      <c r="U4" s="93">
        <v>2015</v>
      </c>
    </row>
    <row r="5" spans="2:21" ht="14.25">
      <c r="B5" s="31">
        <v>1</v>
      </c>
      <c r="C5" s="391">
        <v>2</v>
      </c>
      <c r="D5" s="392"/>
      <c r="E5" s="32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15</v>
      </c>
      <c r="T5" s="33">
        <v>17</v>
      </c>
      <c r="U5" s="30">
        <v>18</v>
      </c>
    </row>
    <row r="6" spans="2:21" ht="27" customHeight="1">
      <c r="B6" s="48">
        <v>1</v>
      </c>
      <c r="C6" s="367" t="s">
        <v>82</v>
      </c>
      <c r="D6" s="368"/>
      <c r="E6" s="47" t="s">
        <v>83</v>
      </c>
      <c r="F6" s="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ht="27" customHeight="1">
      <c r="B7" s="44"/>
      <c r="C7" s="363" t="s">
        <v>84</v>
      </c>
      <c r="D7" s="364"/>
      <c r="E7" s="97" t="s">
        <v>85</v>
      </c>
      <c r="F7" s="9" t="s">
        <v>190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</row>
    <row r="8" spans="2:21" ht="27" customHeight="1">
      <c r="B8" s="44"/>
      <c r="C8" s="371" t="s">
        <v>86</v>
      </c>
      <c r="D8" s="372"/>
      <c r="E8" s="26" t="s">
        <v>87</v>
      </c>
      <c r="F8" s="9" t="s">
        <v>190</v>
      </c>
      <c r="G8" s="12">
        <v>12</v>
      </c>
      <c r="H8" s="12">
        <v>12</v>
      </c>
      <c r="I8" s="12">
        <v>12</v>
      </c>
      <c r="J8" s="12">
        <v>12</v>
      </c>
      <c r="K8" s="12">
        <v>12</v>
      </c>
      <c r="L8" s="12">
        <v>12</v>
      </c>
      <c r="M8" s="12">
        <v>12</v>
      </c>
      <c r="N8" s="12">
        <v>12</v>
      </c>
      <c r="O8" s="12">
        <v>12</v>
      </c>
      <c r="P8" s="12">
        <v>12</v>
      </c>
      <c r="Q8" s="12">
        <v>12</v>
      </c>
      <c r="R8" s="12">
        <v>12</v>
      </c>
      <c r="S8" s="12">
        <v>12</v>
      </c>
      <c r="T8" s="12">
        <v>12</v>
      </c>
      <c r="U8" s="12">
        <v>12</v>
      </c>
    </row>
    <row r="9" spans="2:21" ht="14.25" customHeight="1">
      <c r="B9" s="44"/>
      <c r="C9" s="365" t="s">
        <v>88</v>
      </c>
      <c r="D9" s="366"/>
      <c r="E9" s="34" t="s">
        <v>89</v>
      </c>
      <c r="F9" s="9" t="s">
        <v>190</v>
      </c>
      <c r="G9" s="12">
        <v>12</v>
      </c>
      <c r="H9" s="12">
        <v>12</v>
      </c>
      <c r="I9" s="12">
        <v>12</v>
      </c>
      <c r="J9" s="12">
        <v>12</v>
      </c>
      <c r="K9" s="12">
        <v>12</v>
      </c>
      <c r="L9" s="12">
        <v>12</v>
      </c>
      <c r="M9" s="12">
        <v>12</v>
      </c>
      <c r="N9" s="12">
        <v>12</v>
      </c>
      <c r="O9" s="12">
        <v>12</v>
      </c>
      <c r="P9" s="12">
        <v>12</v>
      </c>
      <c r="Q9" s="12">
        <v>12</v>
      </c>
      <c r="R9" s="12">
        <v>12</v>
      </c>
      <c r="S9" s="12">
        <v>12</v>
      </c>
      <c r="T9" s="12">
        <v>12</v>
      </c>
      <c r="U9" s="12">
        <v>12</v>
      </c>
    </row>
    <row r="10" spans="2:21" ht="15" customHeight="1">
      <c r="B10" s="44"/>
      <c r="C10" s="365" t="s">
        <v>90</v>
      </c>
      <c r="D10" s="366"/>
      <c r="E10" s="34" t="s">
        <v>91</v>
      </c>
      <c r="F10" s="9" t="s">
        <v>190</v>
      </c>
      <c r="G10" s="12">
        <v>12</v>
      </c>
      <c r="H10" s="12">
        <v>12</v>
      </c>
      <c r="I10" s="12">
        <v>12</v>
      </c>
      <c r="J10" s="12">
        <v>12</v>
      </c>
      <c r="K10" s="12">
        <v>12</v>
      </c>
      <c r="L10" s="12">
        <v>12</v>
      </c>
      <c r="M10" s="12">
        <v>12</v>
      </c>
      <c r="N10" s="12">
        <v>12</v>
      </c>
      <c r="O10" s="12">
        <v>12</v>
      </c>
      <c r="P10" s="12">
        <v>12</v>
      </c>
      <c r="Q10" s="12">
        <v>12</v>
      </c>
      <c r="R10" s="12">
        <v>12</v>
      </c>
      <c r="S10" s="12">
        <v>12</v>
      </c>
      <c r="T10" s="12">
        <v>12</v>
      </c>
      <c r="U10" s="12">
        <v>12</v>
      </c>
    </row>
    <row r="11" spans="2:21" ht="14.25" customHeight="1">
      <c r="B11" s="44"/>
      <c r="C11" s="393" t="s">
        <v>92</v>
      </c>
      <c r="D11" s="394"/>
      <c r="E11" s="35" t="s">
        <v>93</v>
      </c>
      <c r="F11" s="9" t="s">
        <v>190</v>
      </c>
      <c r="G11" s="12">
        <v>12</v>
      </c>
      <c r="H11" s="12">
        <v>12</v>
      </c>
      <c r="I11" s="12">
        <v>12</v>
      </c>
      <c r="J11" s="12">
        <v>12</v>
      </c>
      <c r="K11" s="12">
        <v>12</v>
      </c>
      <c r="L11" s="12">
        <v>12</v>
      </c>
      <c r="M11" s="12">
        <v>12</v>
      </c>
      <c r="N11" s="12">
        <v>12</v>
      </c>
      <c r="O11" s="12">
        <v>12</v>
      </c>
      <c r="P11" s="12">
        <v>12</v>
      </c>
      <c r="Q11" s="12">
        <v>12</v>
      </c>
      <c r="R11" s="12">
        <v>12</v>
      </c>
      <c r="S11" s="12">
        <v>12</v>
      </c>
      <c r="T11" s="12">
        <v>12</v>
      </c>
      <c r="U11" s="12">
        <v>12</v>
      </c>
    </row>
    <row r="12" spans="2:21" ht="14.25" customHeight="1">
      <c r="B12" s="44"/>
      <c r="C12" s="393" t="s">
        <v>94</v>
      </c>
      <c r="D12" s="394"/>
      <c r="E12" s="35" t="s">
        <v>95</v>
      </c>
      <c r="F12" s="9" t="s">
        <v>190</v>
      </c>
      <c r="G12" s="12">
        <v>12</v>
      </c>
      <c r="H12" s="12">
        <v>12</v>
      </c>
      <c r="I12" s="12">
        <v>12</v>
      </c>
      <c r="J12" s="12">
        <v>12</v>
      </c>
      <c r="K12" s="12">
        <v>12</v>
      </c>
      <c r="L12" s="12">
        <v>12</v>
      </c>
      <c r="M12" s="12">
        <v>12</v>
      </c>
      <c r="N12" s="12">
        <v>12</v>
      </c>
      <c r="O12" s="12">
        <v>12</v>
      </c>
      <c r="P12" s="12">
        <v>12</v>
      </c>
      <c r="Q12" s="12">
        <v>12</v>
      </c>
      <c r="R12" s="12">
        <v>12</v>
      </c>
      <c r="S12" s="12">
        <v>12</v>
      </c>
      <c r="T12" s="12">
        <v>12</v>
      </c>
      <c r="U12" s="12">
        <v>12</v>
      </c>
    </row>
    <row r="13" spans="2:21" ht="14.25" customHeight="1">
      <c r="B13" s="44"/>
      <c r="C13" s="393" t="s">
        <v>96</v>
      </c>
      <c r="D13" s="394"/>
      <c r="E13" s="35" t="s">
        <v>97</v>
      </c>
      <c r="F13" s="9" t="s">
        <v>190</v>
      </c>
      <c r="G13" s="12">
        <v>12</v>
      </c>
      <c r="H13" s="12">
        <v>12</v>
      </c>
      <c r="I13" s="12">
        <v>12</v>
      </c>
      <c r="J13" s="12">
        <v>12</v>
      </c>
      <c r="K13" s="12">
        <v>12</v>
      </c>
      <c r="L13" s="12">
        <v>12</v>
      </c>
      <c r="M13" s="12">
        <v>12</v>
      </c>
      <c r="N13" s="12">
        <v>12</v>
      </c>
      <c r="O13" s="12">
        <v>12</v>
      </c>
      <c r="P13" s="12">
        <v>12</v>
      </c>
      <c r="Q13" s="12">
        <v>12</v>
      </c>
      <c r="R13" s="12">
        <v>12</v>
      </c>
      <c r="S13" s="12">
        <v>12</v>
      </c>
      <c r="T13" s="12">
        <v>12</v>
      </c>
      <c r="U13" s="12">
        <v>12</v>
      </c>
    </row>
    <row r="14" spans="2:21" ht="15" customHeight="1">
      <c r="B14" s="44"/>
      <c r="C14" s="365" t="s">
        <v>98</v>
      </c>
      <c r="D14" s="366"/>
      <c r="E14" s="34" t="s">
        <v>99</v>
      </c>
      <c r="F14" s="9" t="s">
        <v>190</v>
      </c>
      <c r="G14" s="12">
        <v>12</v>
      </c>
      <c r="H14" s="12">
        <v>12</v>
      </c>
      <c r="I14" s="12">
        <v>12</v>
      </c>
      <c r="J14" s="12">
        <v>12</v>
      </c>
      <c r="K14" s="12">
        <v>12</v>
      </c>
      <c r="L14" s="12">
        <v>12</v>
      </c>
      <c r="M14" s="12">
        <v>12</v>
      </c>
      <c r="N14" s="12">
        <v>12</v>
      </c>
      <c r="O14" s="12">
        <v>12</v>
      </c>
      <c r="P14" s="12">
        <v>12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</row>
    <row r="15" spans="2:21" ht="14.25" customHeight="1">
      <c r="B15" s="44"/>
      <c r="C15" s="365" t="s">
        <v>100</v>
      </c>
      <c r="D15" s="366"/>
      <c r="E15" s="34" t="s">
        <v>101</v>
      </c>
      <c r="F15" s="9" t="s">
        <v>190</v>
      </c>
      <c r="G15" s="12">
        <v>12</v>
      </c>
      <c r="H15" s="12">
        <v>12</v>
      </c>
      <c r="I15" s="12">
        <v>12</v>
      </c>
      <c r="J15" s="12">
        <v>12</v>
      </c>
      <c r="K15" s="12">
        <v>12</v>
      </c>
      <c r="L15" s="12">
        <v>12</v>
      </c>
      <c r="M15" s="12">
        <v>12</v>
      </c>
      <c r="N15" s="12">
        <v>12</v>
      </c>
      <c r="O15" s="12">
        <v>12</v>
      </c>
      <c r="P15" s="12">
        <v>12</v>
      </c>
      <c r="Q15" s="12">
        <v>12</v>
      </c>
      <c r="R15" s="12">
        <v>12</v>
      </c>
      <c r="S15" s="12">
        <v>12</v>
      </c>
      <c r="T15" s="12">
        <v>12</v>
      </c>
      <c r="U15" s="12">
        <v>12</v>
      </c>
    </row>
    <row r="16" spans="2:21" ht="14.25" customHeight="1">
      <c r="B16" s="44"/>
      <c r="C16" s="365" t="s">
        <v>102</v>
      </c>
      <c r="D16" s="366"/>
      <c r="E16" s="34" t="s">
        <v>103</v>
      </c>
      <c r="F16" s="9" t="s">
        <v>190</v>
      </c>
      <c r="G16" s="12">
        <v>12</v>
      </c>
      <c r="H16" s="12">
        <v>12</v>
      </c>
      <c r="I16" s="12">
        <v>12</v>
      </c>
      <c r="J16" s="12">
        <v>12</v>
      </c>
      <c r="K16" s="12">
        <v>12</v>
      </c>
      <c r="L16" s="12">
        <v>12</v>
      </c>
      <c r="M16" s="12">
        <v>12</v>
      </c>
      <c r="N16" s="12">
        <v>12</v>
      </c>
      <c r="O16" s="12">
        <v>12</v>
      </c>
      <c r="P16" s="12">
        <v>12</v>
      </c>
      <c r="Q16" s="12">
        <v>12</v>
      </c>
      <c r="R16" s="12">
        <v>12</v>
      </c>
      <c r="S16" s="12">
        <v>12</v>
      </c>
      <c r="T16" s="12">
        <v>12</v>
      </c>
      <c r="U16" s="12">
        <v>12</v>
      </c>
    </row>
    <row r="17" spans="2:21" ht="14.25" customHeight="1">
      <c r="B17" s="44"/>
      <c r="C17" s="365" t="s">
        <v>104</v>
      </c>
      <c r="D17" s="366"/>
      <c r="E17" s="34" t="s">
        <v>105</v>
      </c>
      <c r="F17" s="9" t="s">
        <v>190</v>
      </c>
      <c r="G17" s="12">
        <v>12</v>
      </c>
      <c r="H17" s="12">
        <v>12</v>
      </c>
      <c r="I17" s="12">
        <v>12</v>
      </c>
      <c r="J17" s="12">
        <v>12</v>
      </c>
      <c r="K17" s="44">
        <v>12</v>
      </c>
      <c r="L17" s="12">
        <v>12</v>
      </c>
      <c r="M17" s="12">
        <v>12</v>
      </c>
      <c r="N17" s="12">
        <v>12</v>
      </c>
      <c r="O17" s="12">
        <v>12</v>
      </c>
      <c r="P17" s="44">
        <v>12</v>
      </c>
      <c r="Q17" s="12">
        <v>12</v>
      </c>
      <c r="R17" s="12">
        <v>12</v>
      </c>
      <c r="S17" s="12">
        <v>12</v>
      </c>
      <c r="T17" s="12">
        <v>12</v>
      </c>
      <c r="U17" s="44">
        <v>12</v>
      </c>
    </row>
    <row r="18" spans="2:21" ht="15" customHeight="1">
      <c r="B18" s="44"/>
      <c r="C18" s="365" t="s">
        <v>106</v>
      </c>
      <c r="D18" s="366"/>
      <c r="E18" s="34" t="s">
        <v>189</v>
      </c>
      <c r="F18" s="9" t="s">
        <v>190</v>
      </c>
      <c r="G18" s="12">
        <v>12</v>
      </c>
      <c r="H18" s="12">
        <v>12</v>
      </c>
      <c r="I18" s="12">
        <v>12</v>
      </c>
      <c r="J18" s="12">
        <v>12</v>
      </c>
      <c r="K18" s="44">
        <v>12</v>
      </c>
      <c r="L18" s="12">
        <v>12</v>
      </c>
      <c r="M18" s="12">
        <v>12</v>
      </c>
      <c r="N18" s="12">
        <v>12</v>
      </c>
      <c r="O18" s="12">
        <v>12</v>
      </c>
      <c r="P18" s="44">
        <v>12</v>
      </c>
      <c r="Q18" s="12">
        <v>12</v>
      </c>
      <c r="R18" s="12">
        <v>12</v>
      </c>
      <c r="S18" s="12">
        <v>12</v>
      </c>
      <c r="T18" s="12">
        <v>12</v>
      </c>
      <c r="U18" s="44">
        <v>12</v>
      </c>
    </row>
    <row r="19" spans="2:21" ht="42" customHeight="1">
      <c r="B19" s="44"/>
      <c r="C19" s="383" t="s">
        <v>107</v>
      </c>
      <c r="D19" s="383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4.25" customHeight="1">
      <c r="B20" s="48">
        <v>2</v>
      </c>
      <c r="C20" s="395" t="s">
        <v>108</v>
      </c>
      <c r="D20" s="396"/>
      <c r="E20" s="37" t="s">
        <v>109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4.25" customHeight="1">
      <c r="B21" s="50"/>
      <c r="C21" s="379" t="s">
        <v>196</v>
      </c>
      <c r="D21" s="380"/>
      <c r="E21" s="118" t="s">
        <v>260</v>
      </c>
      <c r="F21" s="24" t="s">
        <v>210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4.25" customHeight="1">
      <c r="B22" s="44"/>
      <c r="C22" s="375" t="s">
        <v>110</v>
      </c>
      <c r="D22" s="376"/>
      <c r="E22" s="34" t="s">
        <v>111</v>
      </c>
      <c r="F22" s="9" t="s">
        <v>190</v>
      </c>
      <c r="G22" s="45">
        <v>12</v>
      </c>
      <c r="H22" s="45">
        <v>12</v>
      </c>
      <c r="I22" s="45">
        <v>12</v>
      </c>
      <c r="J22" s="45">
        <v>12</v>
      </c>
      <c r="K22" s="44">
        <v>12</v>
      </c>
      <c r="L22" s="45">
        <v>12</v>
      </c>
      <c r="M22" s="45">
        <v>12</v>
      </c>
      <c r="N22" s="45">
        <v>12</v>
      </c>
      <c r="O22" s="45">
        <v>12</v>
      </c>
      <c r="P22" s="44">
        <v>12</v>
      </c>
      <c r="Q22" s="45">
        <v>12</v>
      </c>
      <c r="R22" s="45">
        <v>12</v>
      </c>
      <c r="S22" s="45">
        <v>12</v>
      </c>
      <c r="T22" s="45">
        <v>12</v>
      </c>
      <c r="U22" s="44">
        <v>12</v>
      </c>
    </row>
    <row r="23" spans="2:21" ht="14.25">
      <c r="B23" s="44"/>
      <c r="C23" s="375" t="s">
        <v>112</v>
      </c>
      <c r="D23" s="376"/>
      <c r="E23" s="34" t="s">
        <v>113</v>
      </c>
      <c r="F23" s="9" t="s">
        <v>190</v>
      </c>
      <c r="G23" s="45">
        <v>12</v>
      </c>
      <c r="H23" s="45">
        <v>12</v>
      </c>
      <c r="I23" s="45">
        <v>12</v>
      </c>
      <c r="J23" s="45">
        <v>12</v>
      </c>
      <c r="K23" s="44">
        <v>12</v>
      </c>
      <c r="L23" s="45">
        <v>12</v>
      </c>
      <c r="M23" s="45">
        <v>12</v>
      </c>
      <c r="N23" s="45">
        <v>12</v>
      </c>
      <c r="O23" s="45">
        <v>12</v>
      </c>
      <c r="P23" s="44">
        <v>12</v>
      </c>
      <c r="Q23" s="45">
        <v>12</v>
      </c>
      <c r="R23" s="45">
        <v>12</v>
      </c>
      <c r="S23" s="45">
        <v>12</v>
      </c>
      <c r="T23" s="45">
        <v>12</v>
      </c>
      <c r="U23" s="44">
        <v>12</v>
      </c>
    </row>
    <row r="24" spans="2:21" ht="15" customHeight="1">
      <c r="B24" s="44"/>
      <c r="C24" s="375" t="s">
        <v>114</v>
      </c>
      <c r="D24" s="376"/>
      <c r="E24" s="34" t="s">
        <v>115</v>
      </c>
      <c r="F24" s="24" t="s">
        <v>190</v>
      </c>
      <c r="G24" s="45">
        <v>12</v>
      </c>
      <c r="H24" s="45">
        <v>12</v>
      </c>
      <c r="I24" s="45">
        <v>12</v>
      </c>
      <c r="J24" s="45">
        <v>12</v>
      </c>
      <c r="K24" s="44">
        <v>12</v>
      </c>
      <c r="L24" s="45">
        <v>12</v>
      </c>
      <c r="M24" s="45">
        <v>12</v>
      </c>
      <c r="N24" s="45">
        <v>12</v>
      </c>
      <c r="O24" s="45">
        <v>12</v>
      </c>
      <c r="P24" s="44">
        <v>12</v>
      </c>
      <c r="Q24" s="45">
        <v>12</v>
      </c>
      <c r="R24" s="45">
        <v>12</v>
      </c>
      <c r="S24" s="45">
        <v>12</v>
      </c>
      <c r="T24" s="45">
        <v>12</v>
      </c>
      <c r="U24" s="44">
        <v>12</v>
      </c>
    </row>
    <row r="25" spans="1:28" ht="13.5" customHeight="1">
      <c r="A25" s="39"/>
      <c r="B25" s="49"/>
      <c r="C25" s="365" t="s">
        <v>191</v>
      </c>
      <c r="D25" s="366"/>
      <c r="E25" s="46" t="s">
        <v>192</v>
      </c>
      <c r="F25" s="109" t="s">
        <v>210</v>
      </c>
      <c r="G25" s="110">
        <v>15</v>
      </c>
      <c r="H25" s="111">
        <v>17</v>
      </c>
      <c r="I25" s="112">
        <v>20</v>
      </c>
      <c r="J25" s="111"/>
      <c r="K25" s="113"/>
      <c r="L25" s="114"/>
      <c r="M25" s="114"/>
      <c r="N25" s="114"/>
      <c r="O25" s="115"/>
      <c r="P25" s="114"/>
      <c r="Q25" s="116"/>
      <c r="R25" s="116"/>
      <c r="S25" s="116"/>
      <c r="T25" s="117"/>
      <c r="U25" s="117"/>
      <c r="V25" s="108"/>
      <c r="W25" s="41"/>
      <c r="X25" s="40"/>
      <c r="Y25" s="40"/>
      <c r="Z25" s="40"/>
      <c r="AA25" s="42"/>
      <c r="AB25" s="43"/>
    </row>
    <row r="26" spans="2:21" ht="15" customHeight="1">
      <c r="B26" s="44"/>
      <c r="C26" s="375" t="s">
        <v>116</v>
      </c>
      <c r="D26" s="376"/>
      <c r="E26" s="34" t="s">
        <v>195</v>
      </c>
      <c r="F26" s="24" t="s">
        <v>210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/>
      <c r="R26" s="24"/>
      <c r="S26" s="24"/>
      <c r="T26" s="24"/>
      <c r="U26" s="24"/>
    </row>
    <row r="27" spans="2:21" ht="14.25" customHeight="1">
      <c r="B27" s="44"/>
      <c r="C27" s="375" t="s">
        <v>117</v>
      </c>
      <c r="D27" s="376"/>
      <c r="E27" s="34" t="s">
        <v>193</v>
      </c>
      <c r="F27" s="24" t="s">
        <v>210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39.75" customHeight="1">
      <c r="B28" s="44"/>
      <c r="C28" s="383" t="s">
        <v>118</v>
      </c>
      <c r="D28" s="383"/>
      <c r="E28" s="36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31.5" customHeight="1">
      <c r="B29" s="48">
        <v>3</v>
      </c>
      <c r="C29" s="377" t="s">
        <v>119</v>
      </c>
      <c r="D29" s="378"/>
      <c r="E29" s="3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4.25" customHeight="1">
      <c r="B30" s="44"/>
      <c r="C30" s="365" t="s">
        <v>120</v>
      </c>
      <c r="D30" s="366"/>
      <c r="E30" s="97"/>
      <c r="F30" s="24" t="s">
        <v>210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5" customHeight="1">
      <c r="B31" s="44"/>
      <c r="C31" s="384" t="s">
        <v>121</v>
      </c>
      <c r="D31" s="384"/>
      <c r="E31" s="9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5" customHeight="1">
      <c r="B32" s="48">
        <v>4</v>
      </c>
      <c r="C32" s="367" t="s">
        <v>122</v>
      </c>
      <c r="D32" s="368"/>
      <c r="E32" s="96" t="s">
        <v>123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5" customHeight="1">
      <c r="B33" s="44"/>
      <c r="C33" s="373" t="s">
        <v>124</v>
      </c>
      <c r="D33" s="374"/>
      <c r="E33" s="25"/>
      <c r="F33" s="24" t="s">
        <v>190</v>
      </c>
      <c r="G33" s="24">
        <v>12</v>
      </c>
      <c r="H33" s="24">
        <v>12</v>
      </c>
      <c r="I33" s="24">
        <v>12</v>
      </c>
      <c r="J33" s="24">
        <v>12</v>
      </c>
      <c r="K33" s="24">
        <v>12</v>
      </c>
      <c r="L33" s="24">
        <v>12</v>
      </c>
      <c r="M33" s="24">
        <v>12</v>
      </c>
      <c r="N33" s="24">
        <v>12</v>
      </c>
      <c r="O33" s="24">
        <v>12</v>
      </c>
      <c r="P33" s="24">
        <v>12</v>
      </c>
      <c r="Q33" s="24">
        <v>12</v>
      </c>
      <c r="R33" s="24">
        <v>12</v>
      </c>
      <c r="S33" s="24">
        <v>12</v>
      </c>
      <c r="T33" s="24">
        <v>12</v>
      </c>
      <c r="U33" s="24">
        <v>12</v>
      </c>
    </row>
    <row r="34" spans="2:21" ht="27">
      <c r="B34" s="44"/>
      <c r="C34" s="371"/>
      <c r="D34" s="372"/>
      <c r="E34" s="97" t="s">
        <v>125</v>
      </c>
      <c r="F34" s="24" t="s">
        <v>190</v>
      </c>
      <c r="G34" s="24">
        <v>12</v>
      </c>
      <c r="H34" s="24">
        <v>12</v>
      </c>
      <c r="I34" s="24">
        <v>12</v>
      </c>
      <c r="J34" s="24">
        <v>12</v>
      </c>
      <c r="K34" s="24">
        <v>12</v>
      </c>
      <c r="L34" s="24">
        <v>12</v>
      </c>
      <c r="M34" s="24">
        <v>12</v>
      </c>
      <c r="N34" s="24">
        <v>12</v>
      </c>
      <c r="O34" s="24">
        <v>12</v>
      </c>
      <c r="P34" s="24">
        <v>12</v>
      </c>
      <c r="Q34" s="24">
        <v>12</v>
      </c>
      <c r="R34" s="24">
        <v>12</v>
      </c>
      <c r="S34" s="24">
        <v>12</v>
      </c>
      <c r="T34" s="24">
        <v>12</v>
      </c>
      <c r="U34" s="24">
        <v>12</v>
      </c>
    </row>
    <row r="35" spans="2:21" ht="40.5" customHeight="1">
      <c r="B35" s="44"/>
      <c r="C35" s="371"/>
      <c r="D35" s="372"/>
      <c r="E35" s="97" t="s">
        <v>126</v>
      </c>
      <c r="F35" s="24" t="s">
        <v>198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27" customHeight="1">
      <c r="B36" s="44"/>
      <c r="C36" s="363" t="s">
        <v>127</v>
      </c>
      <c r="D36" s="364"/>
      <c r="E36" s="97" t="s">
        <v>128</v>
      </c>
      <c r="F36" s="24" t="s">
        <v>210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5" customHeight="1">
      <c r="B37" s="44"/>
      <c r="C37" s="363" t="s">
        <v>129</v>
      </c>
      <c r="D37" s="364"/>
      <c r="E37" s="97" t="s">
        <v>130</v>
      </c>
      <c r="F37" s="24" t="s">
        <v>210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5" customHeight="1">
      <c r="B38" s="44"/>
      <c r="C38" s="363" t="s">
        <v>131</v>
      </c>
      <c r="D38" s="364"/>
      <c r="E38" s="28"/>
      <c r="F38" s="24" t="s">
        <v>194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4.25" customHeight="1">
      <c r="B39" s="44"/>
      <c r="C39" s="363" t="s">
        <v>132</v>
      </c>
      <c r="D39" s="364"/>
      <c r="E39" s="28"/>
      <c r="F39" s="24" t="s">
        <v>194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27" customHeight="1">
      <c r="B40" s="44"/>
      <c r="C40" s="383" t="s">
        <v>133</v>
      </c>
      <c r="D40" s="383"/>
      <c r="E40" s="3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5" customHeight="1">
      <c r="B41" s="48">
        <v>5</v>
      </c>
      <c r="C41" s="367" t="s">
        <v>134</v>
      </c>
      <c r="D41" s="368"/>
      <c r="E41" s="96" t="s">
        <v>135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5" customHeight="1">
      <c r="B42" s="44"/>
      <c r="C42" s="373" t="s">
        <v>136</v>
      </c>
      <c r="D42" s="374"/>
      <c r="E42" s="25"/>
      <c r="F42" s="24" t="s">
        <v>210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27">
      <c r="B43" s="44"/>
      <c r="C43" s="371"/>
      <c r="D43" s="372"/>
      <c r="E43" s="97" t="s">
        <v>137</v>
      </c>
      <c r="F43" s="24" t="s">
        <v>210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2:21" ht="27">
      <c r="B44" s="44"/>
      <c r="C44" s="371"/>
      <c r="D44" s="372"/>
      <c r="E44" s="97" t="s">
        <v>138</v>
      </c>
      <c r="F44" s="24" t="s">
        <v>210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2:21" ht="27">
      <c r="B45" s="44"/>
      <c r="C45" s="371"/>
      <c r="D45" s="372"/>
      <c r="E45" s="97" t="s">
        <v>139</v>
      </c>
      <c r="F45" s="24" t="s">
        <v>210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ht="54">
      <c r="B46" s="44"/>
      <c r="C46" s="371"/>
      <c r="D46" s="372"/>
      <c r="E46" s="97" t="s">
        <v>140</v>
      </c>
      <c r="F46" s="24" t="s">
        <v>211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2:21" ht="27">
      <c r="B47" s="44"/>
      <c r="C47" s="371"/>
      <c r="D47" s="372"/>
      <c r="E47" s="97" t="s">
        <v>141</v>
      </c>
      <c r="F47" s="24" t="s">
        <v>211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2:21" ht="14.25" customHeight="1">
      <c r="B48" s="44"/>
      <c r="C48" s="371"/>
      <c r="D48" s="372"/>
      <c r="E48" s="97" t="s">
        <v>142</v>
      </c>
      <c r="F48" s="24" t="s">
        <v>190</v>
      </c>
      <c r="G48" s="24">
        <v>12</v>
      </c>
      <c r="H48" s="24">
        <v>12</v>
      </c>
      <c r="I48" s="24">
        <v>12</v>
      </c>
      <c r="J48" s="24">
        <v>12</v>
      </c>
      <c r="K48" s="24">
        <v>12</v>
      </c>
      <c r="L48" s="24">
        <v>12</v>
      </c>
      <c r="M48" s="24">
        <v>12</v>
      </c>
      <c r="N48" s="24">
        <v>12</v>
      </c>
      <c r="O48" s="24">
        <v>12</v>
      </c>
      <c r="P48" s="24">
        <v>12</v>
      </c>
      <c r="Q48" s="24">
        <v>12</v>
      </c>
      <c r="R48" s="24">
        <v>12</v>
      </c>
      <c r="S48" s="24">
        <v>12</v>
      </c>
      <c r="T48" s="24">
        <v>12</v>
      </c>
      <c r="U48" s="24">
        <v>12</v>
      </c>
    </row>
    <row r="49" spans="2:21" ht="52.5" customHeight="1">
      <c r="B49" s="44"/>
      <c r="C49" s="383" t="s">
        <v>143</v>
      </c>
      <c r="D49" s="383"/>
      <c r="E49" s="3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27">
      <c r="B50" s="48">
        <v>6</v>
      </c>
      <c r="C50" s="367" t="s">
        <v>144</v>
      </c>
      <c r="D50" s="368"/>
      <c r="E50" s="96" t="s">
        <v>145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2:21" ht="14.25">
      <c r="B51" s="44"/>
      <c r="C51" s="373" t="s">
        <v>146</v>
      </c>
      <c r="D51" s="374"/>
      <c r="E51" s="25"/>
      <c r="F51" s="24" t="s">
        <v>194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2:21" ht="40.5">
      <c r="B52" s="44"/>
      <c r="C52" s="371"/>
      <c r="D52" s="372"/>
      <c r="E52" s="97" t="s">
        <v>147</v>
      </c>
      <c r="F52" s="24" t="s">
        <v>194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2:21" ht="27">
      <c r="B53" s="44"/>
      <c r="C53" s="371"/>
      <c r="D53" s="372"/>
      <c r="E53" s="97" t="s">
        <v>148</v>
      </c>
      <c r="F53" s="24" t="s">
        <v>190</v>
      </c>
      <c r="G53" s="24">
        <v>12</v>
      </c>
      <c r="H53" s="24">
        <v>12</v>
      </c>
      <c r="I53" s="24">
        <v>12</v>
      </c>
      <c r="J53" s="24">
        <v>12</v>
      </c>
      <c r="K53" s="24">
        <v>12</v>
      </c>
      <c r="L53" s="24">
        <v>12</v>
      </c>
      <c r="M53" s="24">
        <v>12</v>
      </c>
      <c r="N53" s="24">
        <v>12</v>
      </c>
      <c r="O53" s="24">
        <v>12</v>
      </c>
      <c r="P53" s="24">
        <v>12</v>
      </c>
      <c r="Q53" s="24">
        <v>12</v>
      </c>
      <c r="R53" s="24">
        <v>12</v>
      </c>
      <c r="S53" s="24">
        <v>12</v>
      </c>
      <c r="T53" s="24">
        <v>12</v>
      </c>
      <c r="U53" s="24">
        <v>12</v>
      </c>
    </row>
    <row r="54" spans="2:21" ht="14.25">
      <c r="B54" s="44"/>
      <c r="C54" s="371"/>
      <c r="D54" s="372"/>
      <c r="E54" s="97" t="s">
        <v>149</v>
      </c>
      <c r="F54" s="24" t="s">
        <v>190</v>
      </c>
      <c r="G54" s="24">
        <v>12</v>
      </c>
      <c r="H54" s="24">
        <v>12</v>
      </c>
      <c r="I54" s="24">
        <v>12</v>
      </c>
      <c r="J54" s="24">
        <v>12</v>
      </c>
      <c r="K54" s="24">
        <v>12</v>
      </c>
      <c r="L54" s="24">
        <v>12</v>
      </c>
      <c r="M54" s="24">
        <v>12</v>
      </c>
      <c r="N54" s="24">
        <v>12</v>
      </c>
      <c r="O54" s="24">
        <v>12</v>
      </c>
      <c r="P54" s="24">
        <v>12</v>
      </c>
      <c r="Q54" s="24">
        <v>12</v>
      </c>
      <c r="R54" s="24">
        <v>12</v>
      </c>
      <c r="S54" s="24">
        <v>12</v>
      </c>
      <c r="T54" s="24">
        <v>12</v>
      </c>
      <c r="U54" s="24">
        <v>12</v>
      </c>
    </row>
    <row r="55" spans="2:21" ht="27">
      <c r="B55" s="44"/>
      <c r="C55" s="371"/>
      <c r="D55" s="372"/>
      <c r="E55" s="97" t="s">
        <v>150</v>
      </c>
      <c r="F55" s="24" t="s">
        <v>194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2:21" ht="27">
      <c r="B56" s="44"/>
      <c r="C56" s="363" t="s">
        <v>151</v>
      </c>
      <c r="D56" s="364"/>
      <c r="E56" s="97" t="s">
        <v>152</v>
      </c>
      <c r="F56" s="24" t="s">
        <v>190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2:21" ht="40.5">
      <c r="B57" s="44"/>
      <c r="C57" s="363" t="s">
        <v>153</v>
      </c>
      <c r="D57" s="364"/>
      <c r="E57" s="97" t="s">
        <v>154</v>
      </c>
      <c r="F57" s="24" t="s">
        <v>210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2:21" ht="27">
      <c r="B58" s="48">
        <v>7</v>
      </c>
      <c r="C58" s="367" t="s">
        <v>155</v>
      </c>
      <c r="D58" s="368"/>
      <c r="E58" s="96" t="s">
        <v>156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2:21" ht="15" customHeight="1">
      <c r="B59" s="44"/>
      <c r="C59" s="369" t="s">
        <v>157</v>
      </c>
      <c r="D59" s="370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2:21" ht="14.25">
      <c r="B60" s="44"/>
      <c r="C60" s="94"/>
      <c r="D60" s="95"/>
      <c r="E60" s="34" t="s">
        <v>158</v>
      </c>
      <c r="F60" s="24" t="s">
        <v>194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2:21" ht="14.25">
      <c r="B61" s="44"/>
      <c r="C61" s="94"/>
      <c r="D61" s="95"/>
      <c r="E61" s="34" t="s">
        <v>159</v>
      </c>
      <c r="F61" s="24" t="s">
        <v>194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2:21" ht="14.25">
      <c r="B62" s="44"/>
      <c r="C62" s="94"/>
      <c r="D62" s="95"/>
      <c r="E62" s="34" t="s">
        <v>160</v>
      </c>
      <c r="F62" s="24" t="s">
        <v>194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ht="14.25">
      <c r="B63" s="44"/>
      <c r="C63" s="94"/>
      <c r="D63" s="95"/>
      <c r="E63" s="34" t="s">
        <v>161</v>
      </c>
      <c r="F63" s="24" t="s">
        <v>194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ht="27">
      <c r="B64" s="48">
        <v>8</v>
      </c>
      <c r="C64" s="367" t="s">
        <v>162</v>
      </c>
      <c r="D64" s="368"/>
      <c r="E64" s="96" t="s">
        <v>163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ht="15" customHeight="1">
      <c r="B65" s="44"/>
      <c r="C65" s="369" t="s">
        <v>164</v>
      </c>
      <c r="D65" s="370"/>
      <c r="E65" s="2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2:21" ht="27">
      <c r="B66" s="44"/>
      <c r="C66" s="363"/>
      <c r="D66" s="364"/>
      <c r="E66" s="34" t="s">
        <v>165</v>
      </c>
      <c r="F66" s="24" t="s">
        <v>190</v>
      </c>
      <c r="G66" s="24">
        <v>12</v>
      </c>
      <c r="H66" s="24">
        <v>12</v>
      </c>
      <c r="I66" s="24">
        <v>12</v>
      </c>
      <c r="J66" s="24">
        <v>12</v>
      </c>
      <c r="K66" s="24">
        <v>12</v>
      </c>
      <c r="L66" s="24">
        <v>12</v>
      </c>
      <c r="M66" s="24">
        <v>12</v>
      </c>
      <c r="N66" s="24">
        <v>12</v>
      </c>
      <c r="O66" s="24">
        <v>12</v>
      </c>
      <c r="P66" s="24">
        <v>12</v>
      </c>
      <c r="Q66" s="24">
        <v>12</v>
      </c>
      <c r="R66" s="24">
        <v>12</v>
      </c>
      <c r="S66" s="24">
        <v>12</v>
      </c>
      <c r="T66" s="24">
        <v>12</v>
      </c>
      <c r="U66" s="24">
        <v>12</v>
      </c>
    </row>
    <row r="67" spans="2:21" ht="14.25">
      <c r="B67" s="44"/>
      <c r="C67" s="363"/>
      <c r="D67" s="364"/>
      <c r="E67" s="34" t="s">
        <v>166</v>
      </c>
      <c r="F67" s="24" t="s">
        <v>190</v>
      </c>
      <c r="G67" s="24">
        <v>12</v>
      </c>
      <c r="H67" s="24">
        <v>12</v>
      </c>
      <c r="I67" s="24">
        <v>12</v>
      </c>
      <c r="J67" s="24">
        <v>12</v>
      </c>
      <c r="K67" s="24">
        <v>12</v>
      </c>
      <c r="L67" s="24">
        <v>12</v>
      </c>
      <c r="M67" s="24">
        <v>12</v>
      </c>
      <c r="N67" s="24">
        <v>12</v>
      </c>
      <c r="O67" s="24">
        <v>12</v>
      </c>
      <c r="P67" s="24">
        <v>12</v>
      </c>
      <c r="Q67" s="24">
        <v>12</v>
      </c>
      <c r="R67" s="24">
        <v>12</v>
      </c>
      <c r="S67" s="24">
        <v>12</v>
      </c>
      <c r="T67" s="24">
        <v>12</v>
      </c>
      <c r="U67" s="24">
        <v>12</v>
      </c>
    </row>
    <row r="68" spans="2:21" ht="27">
      <c r="B68" s="44"/>
      <c r="C68" s="365" t="s">
        <v>167</v>
      </c>
      <c r="D68" s="366"/>
      <c r="E68" s="34" t="s">
        <v>168</v>
      </c>
      <c r="F68" s="24" t="s">
        <v>190</v>
      </c>
      <c r="G68" s="24">
        <v>12</v>
      </c>
      <c r="H68" s="24">
        <v>12</v>
      </c>
      <c r="I68" s="24">
        <v>12</v>
      </c>
      <c r="J68" s="24">
        <v>12</v>
      </c>
      <c r="K68" s="24">
        <v>12</v>
      </c>
      <c r="L68" s="24">
        <v>12</v>
      </c>
      <c r="M68" s="24">
        <v>12</v>
      </c>
      <c r="N68" s="24">
        <v>12</v>
      </c>
      <c r="O68" s="24">
        <v>12</v>
      </c>
      <c r="P68" s="24">
        <v>12</v>
      </c>
      <c r="Q68" s="24">
        <v>12</v>
      </c>
      <c r="R68" s="24">
        <v>12</v>
      </c>
      <c r="S68" s="24">
        <v>12</v>
      </c>
      <c r="T68" s="24">
        <v>12</v>
      </c>
      <c r="U68" s="24">
        <v>12</v>
      </c>
    </row>
    <row r="69" spans="2:21" ht="15" customHeight="1">
      <c r="B69" s="44"/>
      <c r="C69" s="365" t="s">
        <v>169</v>
      </c>
      <c r="D69" s="366"/>
      <c r="E69" s="3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2:21" ht="40.5">
      <c r="B70" s="44"/>
      <c r="C70" s="363"/>
      <c r="D70" s="364"/>
      <c r="E70" s="34" t="s">
        <v>170</v>
      </c>
      <c r="F70" s="24" t="s">
        <v>194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2:21" ht="14.25">
      <c r="B71" s="44"/>
      <c r="C71" s="363"/>
      <c r="D71" s="364"/>
      <c r="E71" s="34" t="s">
        <v>171</v>
      </c>
      <c r="F71" s="24" t="s">
        <v>194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2:21" ht="27">
      <c r="B72" s="44"/>
      <c r="C72" s="363"/>
      <c r="D72" s="364"/>
      <c r="E72" s="34" t="s">
        <v>172</v>
      </c>
      <c r="F72" s="24" t="s">
        <v>194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2:21" ht="27">
      <c r="B73" s="48">
        <v>9</v>
      </c>
      <c r="C73" s="367" t="s">
        <v>173</v>
      </c>
      <c r="D73" s="368"/>
      <c r="E73" s="96" t="s">
        <v>174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2:21" ht="15" customHeight="1">
      <c r="B74" s="44"/>
      <c r="C74" s="369" t="s">
        <v>175</v>
      </c>
      <c r="D74" s="370"/>
      <c r="E74" s="25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2:21" ht="27">
      <c r="B75" s="44"/>
      <c r="C75" s="363"/>
      <c r="D75" s="364"/>
      <c r="E75" s="34" t="s">
        <v>176</v>
      </c>
      <c r="F75" s="24" t="s">
        <v>194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2:21" ht="14.25">
      <c r="B76" s="44"/>
      <c r="C76" s="363"/>
      <c r="D76" s="364"/>
      <c r="E76" s="34" t="s">
        <v>177</v>
      </c>
      <c r="F76" s="24" t="s">
        <v>194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2:21" ht="15" customHeight="1">
      <c r="B77" s="44"/>
      <c r="C77" s="365" t="s">
        <v>178</v>
      </c>
      <c r="D77" s="366"/>
      <c r="E77" s="3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2:21" ht="27">
      <c r="B78" s="44"/>
      <c r="C78" s="363"/>
      <c r="D78" s="364"/>
      <c r="E78" s="34" t="s">
        <v>179</v>
      </c>
      <c r="F78" s="24" t="s">
        <v>194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2:21" ht="27">
      <c r="B79" s="44"/>
      <c r="C79" s="363"/>
      <c r="D79" s="364"/>
      <c r="E79" s="34" t="s">
        <v>180</v>
      </c>
      <c r="F79" s="24" t="s">
        <v>194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2:21" ht="27">
      <c r="B80" s="44"/>
      <c r="C80" s="363"/>
      <c r="D80" s="364"/>
      <c r="E80" s="34" t="s">
        <v>181</v>
      </c>
      <c r="F80" s="24" t="s">
        <v>194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2:21" ht="14.25">
      <c r="B81" s="44"/>
      <c r="C81" s="363"/>
      <c r="D81" s="364"/>
      <c r="E81" s="34" t="s">
        <v>182</v>
      </c>
      <c r="F81" s="24" t="s">
        <v>194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2:21" ht="14.25">
      <c r="B82" s="44"/>
      <c r="C82" s="363"/>
      <c r="D82" s="364"/>
      <c r="E82" s="34" t="s">
        <v>183</v>
      </c>
      <c r="F82" s="24" t="s">
        <v>194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2:21" ht="27">
      <c r="B83" s="44"/>
      <c r="C83" s="363"/>
      <c r="D83" s="364"/>
      <c r="E83" s="34" t="s">
        <v>184</v>
      </c>
      <c r="F83" s="24" t="s">
        <v>194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2:21" ht="15" customHeight="1">
      <c r="B84" s="44"/>
      <c r="C84" s="365" t="s">
        <v>185</v>
      </c>
      <c r="D84" s="366"/>
      <c r="E84" s="3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2:21" ht="14.25">
      <c r="B85" s="44"/>
      <c r="C85" s="28"/>
      <c r="D85" s="29" t="s">
        <v>186</v>
      </c>
      <c r="E85" s="29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</sheetData>
  <sheetProtection/>
  <mergeCells count="83">
    <mergeCell ref="C24:D24"/>
    <mergeCell ref="C25:D25"/>
    <mergeCell ref="C26:D26"/>
    <mergeCell ref="C16:D16"/>
    <mergeCell ref="C17:D17"/>
    <mergeCell ref="C18:D18"/>
    <mergeCell ref="C20:D20"/>
    <mergeCell ref="C22:D22"/>
    <mergeCell ref="C23:D23"/>
    <mergeCell ref="C9:D9"/>
    <mergeCell ref="C10:D10"/>
    <mergeCell ref="C11:D11"/>
    <mergeCell ref="C12:D12"/>
    <mergeCell ref="C13:D13"/>
    <mergeCell ref="C49:D49"/>
    <mergeCell ref="C40:D40"/>
    <mergeCell ref="C19:D19"/>
    <mergeCell ref="C14:D14"/>
    <mergeCell ref="C15:D15"/>
    <mergeCell ref="L3:P3"/>
    <mergeCell ref="Q3:U3"/>
    <mergeCell ref="E3:E4"/>
    <mergeCell ref="F3:F4"/>
    <mergeCell ref="G3:K3"/>
    <mergeCell ref="C6:D6"/>
    <mergeCell ref="C3:D4"/>
    <mergeCell ref="C5:D5"/>
    <mergeCell ref="C27:D27"/>
    <mergeCell ref="C30:D30"/>
    <mergeCell ref="C29:D29"/>
    <mergeCell ref="C21:D21"/>
    <mergeCell ref="C32:D32"/>
    <mergeCell ref="B3:B4"/>
    <mergeCell ref="C28:D28"/>
    <mergeCell ref="C31:D31"/>
    <mergeCell ref="C7:D7"/>
    <mergeCell ref="C8:D8"/>
    <mergeCell ref="C38:D38"/>
    <mergeCell ref="C39:D39"/>
    <mergeCell ref="C41:D41"/>
    <mergeCell ref="C42:D42"/>
    <mergeCell ref="C43:D43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48:D48"/>
    <mergeCell ref="C64:D64"/>
    <mergeCell ref="C65:D65"/>
    <mergeCell ref="C66:D66"/>
    <mergeCell ref="C67:D67"/>
    <mergeCell ref="C55:D55"/>
    <mergeCell ref="C56:D56"/>
    <mergeCell ref="C57:D57"/>
    <mergeCell ref="C58:D58"/>
    <mergeCell ref="C59:D59"/>
    <mergeCell ref="C75:D75"/>
    <mergeCell ref="C73:D73"/>
    <mergeCell ref="C74:D74"/>
    <mergeCell ref="C76:D76"/>
    <mergeCell ref="C77:D77"/>
    <mergeCell ref="C68:D68"/>
    <mergeCell ref="C69:D69"/>
    <mergeCell ref="C70:D70"/>
    <mergeCell ref="C71:D71"/>
    <mergeCell ref="C72:D72"/>
    <mergeCell ref="C83:D83"/>
    <mergeCell ref="C84:D84"/>
    <mergeCell ref="C78:D78"/>
    <mergeCell ref="C79:D79"/>
    <mergeCell ref="C80:D80"/>
    <mergeCell ref="C81:D81"/>
    <mergeCell ref="C82:D82"/>
  </mergeCells>
  <printOptions/>
  <pageMargins left="0.31496062992125984" right="0.2755905511811024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2"/>
  <sheetViews>
    <sheetView zoomScale="110" zoomScaleNormal="110" zoomScalePageLayoutView="0" workbookViewId="0" topLeftCell="E3">
      <pane ySplit="1890" topLeftCell="A17" activePane="bottomLeft" state="split"/>
      <selection pane="topLeft" activeCell="M5" sqref="M5"/>
      <selection pane="bottomLeft" activeCell="E26" sqref="E26"/>
    </sheetView>
  </sheetViews>
  <sheetFormatPr defaultColWidth="9.140625" defaultRowHeight="15"/>
  <cols>
    <col min="1" max="1" width="4.421875" style="5" customWidth="1"/>
    <col min="2" max="2" width="7.140625" style="5" customWidth="1"/>
    <col min="3" max="3" width="39.140625" style="5" customWidth="1"/>
    <col min="4" max="4" width="14.140625" style="5" customWidth="1"/>
    <col min="5" max="5" width="17.140625" style="5" customWidth="1"/>
    <col min="6" max="6" width="16.421875" style="5" customWidth="1"/>
    <col min="7" max="7" width="14.00390625" style="5" customWidth="1"/>
    <col min="8" max="8" width="14.00390625" style="5" bestFit="1" customWidth="1"/>
    <col min="9" max="9" width="13.00390625" style="5" customWidth="1"/>
    <col min="10" max="10" width="13.28125" style="5" customWidth="1"/>
    <col min="11" max="11" width="12.7109375" style="5" customWidth="1"/>
    <col min="12" max="12" width="13.00390625" style="5" customWidth="1"/>
    <col min="13" max="13" width="12.57421875" style="5" bestFit="1" customWidth="1"/>
    <col min="14" max="20" width="9.00390625" style="5" customWidth="1"/>
    <col min="21" max="16384" width="9.140625" style="5" customWidth="1"/>
  </cols>
  <sheetData>
    <row r="2" spans="1:20" ht="23.25" customHeight="1">
      <c r="A2" s="90"/>
      <c r="B2" s="91" t="s">
        <v>41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22.5" customHeight="1">
      <c r="A3" s="399" t="s">
        <v>17</v>
      </c>
      <c r="B3" s="401" t="s">
        <v>34</v>
      </c>
      <c r="C3" s="401"/>
      <c r="D3" s="401" t="s">
        <v>35</v>
      </c>
      <c r="E3" s="401"/>
      <c r="F3" s="401"/>
      <c r="G3" s="401"/>
      <c r="H3" s="401"/>
      <c r="I3" s="401" t="s">
        <v>36</v>
      </c>
      <c r="J3" s="401"/>
      <c r="K3" s="401"/>
      <c r="L3" s="401"/>
      <c r="M3" s="401"/>
      <c r="N3" s="401" t="s">
        <v>37</v>
      </c>
      <c r="O3" s="401"/>
      <c r="P3" s="401"/>
      <c r="Q3" s="401"/>
      <c r="R3" s="401"/>
      <c r="S3" s="401" t="s">
        <v>38</v>
      </c>
      <c r="T3" s="401"/>
    </row>
    <row r="4" spans="1:20" ht="33.75">
      <c r="A4" s="400"/>
      <c r="B4" s="402"/>
      <c r="C4" s="402"/>
      <c r="D4" s="82">
        <v>2011</v>
      </c>
      <c r="E4" s="82">
        <v>2012</v>
      </c>
      <c r="F4" s="82">
        <v>2013</v>
      </c>
      <c r="G4" s="82">
        <v>2014</v>
      </c>
      <c r="H4" s="82">
        <v>2015</v>
      </c>
      <c r="I4" s="82">
        <v>2011</v>
      </c>
      <c r="J4" s="82">
        <v>2012</v>
      </c>
      <c r="K4" s="82">
        <v>2013</v>
      </c>
      <c r="L4" s="82">
        <v>2014</v>
      </c>
      <c r="M4" s="82">
        <v>2015</v>
      </c>
      <c r="N4" s="82">
        <v>2011</v>
      </c>
      <c r="O4" s="82">
        <v>2012</v>
      </c>
      <c r="P4" s="82">
        <v>2013</v>
      </c>
      <c r="Q4" s="82">
        <v>2014</v>
      </c>
      <c r="R4" s="82">
        <v>2015</v>
      </c>
      <c r="S4" s="82" t="s">
        <v>39</v>
      </c>
      <c r="T4" s="82" t="s">
        <v>40</v>
      </c>
    </row>
    <row r="5" spans="1:20" ht="15" customHeight="1">
      <c r="A5" s="52">
        <v>1</v>
      </c>
      <c r="B5" s="403">
        <v>2</v>
      </c>
      <c r="C5" s="403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15</v>
      </c>
      <c r="Q5" s="53">
        <v>17</v>
      </c>
      <c r="R5" s="53">
        <v>18</v>
      </c>
      <c r="S5" s="53">
        <v>19</v>
      </c>
      <c r="T5" s="53">
        <v>20</v>
      </c>
    </row>
    <row r="6" spans="1:20" ht="14.25">
      <c r="A6" s="54">
        <v>1</v>
      </c>
      <c r="B6" s="409" t="s">
        <v>82</v>
      </c>
      <c r="C6" s="409"/>
      <c r="D6" s="60">
        <f>E6-(E6*10%)</f>
        <v>204588000</v>
      </c>
      <c r="E6" s="60">
        <v>227320000</v>
      </c>
      <c r="F6" s="60">
        <v>329245000</v>
      </c>
      <c r="G6" s="61">
        <v>373975000</v>
      </c>
      <c r="H6" s="61">
        <v>335680000</v>
      </c>
      <c r="I6" s="60">
        <f>J6-(J6*10%)</f>
        <v>197183262.6</v>
      </c>
      <c r="J6" s="60">
        <v>219092514</v>
      </c>
      <c r="K6" s="60">
        <v>290816213</v>
      </c>
      <c r="L6" s="60">
        <v>292859005</v>
      </c>
      <c r="M6" s="60">
        <v>320277723</v>
      </c>
      <c r="N6" s="122">
        <f aca="true" t="shared" si="0" ref="N6:O18">I6/D6*100</f>
        <v>96.38065898293155</v>
      </c>
      <c r="O6" s="122">
        <f t="shared" si="0"/>
        <v>96.38065898293155</v>
      </c>
      <c r="P6" s="122">
        <f>K6/F6*100</f>
        <v>88.32820938814561</v>
      </c>
      <c r="Q6" s="122">
        <f>L6/G6*100</f>
        <v>78.30978140250016</v>
      </c>
      <c r="R6" s="122">
        <f>M6/H6*100</f>
        <v>95.41161910152526</v>
      </c>
      <c r="S6" s="59"/>
      <c r="T6" s="56"/>
    </row>
    <row r="7" spans="1:20" ht="14.25" customHeight="1">
      <c r="A7" s="57"/>
      <c r="B7" s="416" t="s">
        <v>84</v>
      </c>
      <c r="C7" s="416"/>
      <c r="D7" s="55">
        <f>E7-(E7*10%)</f>
        <v>3150000</v>
      </c>
      <c r="E7" s="55">
        <v>3500000</v>
      </c>
      <c r="F7" s="55">
        <v>3500000</v>
      </c>
      <c r="G7" s="55">
        <v>3000000</v>
      </c>
      <c r="H7" s="55">
        <v>1998000</v>
      </c>
      <c r="I7" s="55">
        <f>J7-(J7*10%)</f>
        <v>3148200</v>
      </c>
      <c r="J7" s="55">
        <v>3498000</v>
      </c>
      <c r="K7" s="55">
        <v>3173000</v>
      </c>
      <c r="L7" s="55">
        <v>2445400</v>
      </c>
      <c r="M7" s="55">
        <v>1997620</v>
      </c>
      <c r="N7" s="121">
        <f t="shared" si="0"/>
        <v>99.94285714285715</v>
      </c>
      <c r="O7" s="121">
        <f t="shared" si="0"/>
        <v>99.94285714285715</v>
      </c>
      <c r="P7" s="121">
        <f aca="true" t="shared" si="1" ref="P7:R22">K7/F7*100</f>
        <v>90.65714285714286</v>
      </c>
      <c r="Q7" s="121">
        <f t="shared" si="1"/>
        <v>81.51333333333334</v>
      </c>
      <c r="R7" s="121">
        <f t="shared" si="1"/>
        <v>99.98098098098099</v>
      </c>
      <c r="S7" s="59"/>
      <c r="T7" s="56"/>
    </row>
    <row r="8" spans="1:20" ht="14.25" customHeight="1">
      <c r="A8" s="57"/>
      <c r="B8" s="417" t="s">
        <v>86</v>
      </c>
      <c r="C8" s="417"/>
      <c r="D8" s="55">
        <f aca="true" t="shared" si="2" ref="D8:D60">E8-(E8*10%)</f>
        <v>23400000</v>
      </c>
      <c r="E8" s="55">
        <v>26000000</v>
      </c>
      <c r="F8" s="55">
        <v>40000000</v>
      </c>
      <c r="G8" s="55">
        <v>40000000</v>
      </c>
      <c r="H8" s="55">
        <v>39930000</v>
      </c>
      <c r="I8" s="55">
        <f aca="true" t="shared" si="3" ref="I8:I60">J8-(J8*10%)</f>
        <v>20575553.4</v>
      </c>
      <c r="J8" s="55">
        <v>22861726</v>
      </c>
      <c r="K8" s="55">
        <v>33074378</v>
      </c>
      <c r="L8" s="55">
        <v>24029457</v>
      </c>
      <c r="M8" s="55">
        <v>29729042</v>
      </c>
      <c r="N8" s="121">
        <f t="shared" si="0"/>
        <v>87.92971538461538</v>
      </c>
      <c r="O8" s="121">
        <f t="shared" si="0"/>
        <v>87.92971538461538</v>
      </c>
      <c r="P8" s="121">
        <f t="shared" si="1"/>
        <v>82.685945</v>
      </c>
      <c r="Q8" s="121">
        <f t="shared" si="1"/>
        <v>60.073642500000005</v>
      </c>
      <c r="R8" s="121">
        <f t="shared" si="1"/>
        <v>74.45289757074882</v>
      </c>
      <c r="S8" s="59"/>
      <c r="T8" s="56"/>
    </row>
    <row r="9" spans="1:20" ht="14.25" customHeight="1">
      <c r="A9" s="57"/>
      <c r="B9" s="411" t="s">
        <v>88</v>
      </c>
      <c r="C9" s="411"/>
      <c r="D9" s="55">
        <f t="shared" si="2"/>
        <v>5238000</v>
      </c>
      <c r="E9" s="55">
        <v>5820000</v>
      </c>
      <c r="F9" s="55">
        <v>7020000</v>
      </c>
      <c r="G9" s="55">
        <v>7020000</v>
      </c>
      <c r="H9" s="55">
        <v>7500000</v>
      </c>
      <c r="I9" s="55">
        <f t="shared" si="3"/>
        <v>5238000</v>
      </c>
      <c r="J9" s="55">
        <v>5820000</v>
      </c>
      <c r="K9" s="55">
        <v>5820000</v>
      </c>
      <c r="L9" s="55">
        <v>7020000</v>
      </c>
      <c r="M9" s="55">
        <v>6300000</v>
      </c>
      <c r="N9" s="121">
        <f t="shared" si="0"/>
        <v>100</v>
      </c>
      <c r="O9" s="121">
        <f t="shared" si="0"/>
        <v>100</v>
      </c>
      <c r="P9" s="121">
        <f t="shared" si="1"/>
        <v>82.90598290598291</v>
      </c>
      <c r="Q9" s="121">
        <f t="shared" si="1"/>
        <v>100</v>
      </c>
      <c r="R9" s="121">
        <f t="shared" si="1"/>
        <v>84</v>
      </c>
      <c r="S9" s="59"/>
      <c r="T9" s="56"/>
    </row>
    <row r="10" spans="1:20" ht="14.25">
      <c r="A10" s="57"/>
      <c r="B10" s="411" t="s">
        <v>90</v>
      </c>
      <c r="C10" s="411"/>
      <c r="D10" s="55">
        <f t="shared" si="2"/>
        <v>13500000</v>
      </c>
      <c r="E10" s="55">
        <v>15000000</v>
      </c>
      <c r="F10" s="55">
        <v>15000000</v>
      </c>
      <c r="G10" s="55">
        <v>13700000</v>
      </c>
      <c r="H10" s="55">
        <v>14502000</v>
      </c>
      <c r="I10" s="55">
        <f t="shared" si="3"/>
        <v>13500000</v>
      </c>
      <c r="J10" s="55">
        <v>15000000</v>
      </c>
      <c r="K10" s="55">
        <v>14112435</v>
      </c>
      <c r="L10" s="55">
        <v>11477748</v>
      </c>
      <c r="M10" s="55">
        <v>14196800</v>
      </c>
      <c r="N10" s="121">
        <f t="shared" si="0"/>
        <v>100</v>
      </c>
      <c r="O10" s="121">
        <f t="shared" si="0"/>
        <v>100</v>
      </c>
      <c r="P10" s="121">
        <f t="shared" si="1"/>
        <v>94.08290000000001</v>
      </c>
      <c r="Q10" s="121">
        <f t="shared" si="1"/>
        <v>83.77918248175182</v>
      </c>
      <c r="R10" s="121">
        <f t="shared" si="1"/>
        <v>97.89546269480071</v>
      </c>
      <c r="S10" s="59"/>
      <c r="T10" s="56"/>
    </row>
    <row r="11" spans="1:20" ht="14.25">
      <c r="A11" s="57"/>
      <c r="B11" s="415" t="s">
        <v>92</v>
      </c>
      <c r="C11" s="415"/>
      <c r="D11" s="55">
        <f t="shared" si="2"/>
        <v>18000000</v>
      </c>
      <c r="E11" s="55">
        <v>20000000</v>
      </c>
      <c r="F11" s="55">
        <v>20000000</v>
      </c>
      <c r="G11" s="55">
        <v>12500000</v>
      </c>
      <c r="H11" s="55">
        <v>41600000</v>
      </c>
      <c r="I11" s="55">
        <f t="shared" si="3"/>
        <v>17968039.2</v>
      </c>
      <c r="J11" s="55">
        <v>19964488</v>
      </c>
      <c r="K11" s="55">
        <v>11820700</v>
      </c>
      <c r="L11" s="55">
        <v>10527000</v>
      </c>
      <c r="M11" s="55">
        <v>41189150</v>
      </c>
      <c r="N11" s="121">
        <f t="shared" si="0"/>
        <v>99.82244</v>
      </c>
      <c r="O11" s="121">
        <f t="shared" si="0"/>
        <v>99.82244</v>
      </c>
      <c r="P11" s="121">
        <f t="shared" si="1"/>
        <v>59.1035</v>
      </c>
      <c r="Q11" s="121">
        <f t="shared" si="1"/>
        <v>84.21600000000001</v>
      </c>
      <c r="R11" s="121">
        <f t="shared" si="1"/>
        <v>99.01237980769231</v>
      </c>
      <c r="S11" s="59"/>
      <c r="T11" s="56"/>
    </row>
    <row r="12" spans="1:20" ht="14.25" customHeight="1">
      <c r="A12" s="57"/>
      <c r="B12" s="415" t="s">
        <v>94</v>
      </c>
      <c r="C12" s="415"/>
      <c r="D12" s="55">
        <f t="shared" si="2"/>
        <v>3150000</v>
      </c>
      <c r="E12" s="55">
        <v>3500000</v>
      </c>
      <c r="F12" s="55">
        <v>3500000</v>
      </c>
      <c r="G12" s="55">
        <v>6000000</v>
      </c>
      <c r="H12" s="55">
        <v>3800000</v>
      </c>
      <c r="I12" s="55">
        <f t="shared" si="3"/>
        <v>3150000</v>
      </c>
      <c r="J12" s="55">
        <v>3500000</v>
      </c>
      <c r="K12" s="55">
        <v>1427500</v>
      </c>
      <c r="L12" s="55">
        <v>4266000</v>
      </c>
      <c r="M12" s="55">
        <v>3518000</v>
      </c>
      <c r="N12" s="121">
        <f t="shared" si="0"/>
        <v>100</v>
      </c>
      <c r="O12" s="121">
        <f t="shared" si="0"/>
        <v>100</v>
      </c>
      <c r="P12" s="121">
        <f t="shared" si="1"/>
        <v>40.785714285714285</v>
      </c>
      <c r="Q12" s="121">
        <f t="shared" si="1"/>
        <v>71.1</v>
      </c>
      <c r="R12" s="121">
        <f t="shared" si="1"/>
        <v>92.57894736842105</v>
      </c>
      <c r="S12" s="59"/>
      <c r="T12" s="56"/>
    </row>
    <row r="13" spans="1:20" ht="14.25" customHeight="1">
      <c r="A13" s="57"/>
      <c r="B13" s="415" t="s">
        <v>261</v>
      </c>
      <c r="C13" s="415"/>
      <c r="D13" s="55">
        <f t="shared" si="2"/>
        <v>2250000</v>
      </c>
      <c r="E13" s="55">
        <v>2500000</v>
      </c>
      <c r="F13" s="55">
        <v>2500000</v>
      </c>
      <c r="G13" s="55">
        <v>3000000</v>
      </c>
      <c r="H13" s="55">
        <v>2000000</v>
      </c>
      <c r="I13" s="55">
        <f t="shared" si="3"/>
        <v>2250000</v>
      </c>
      <c r="J13" s="55">
        <v>2500000</v>
      </c>
      <c r="K13" s="55">
        <v>1492900</v>
      </c>
      <c r="L13" s="55">
        <v>2985900</v>
      </c>
      <c r="M13" s="55">
        <v>1995800</v>
      </c>
      <c r="N13" s="121">
        <f t="shared" si="0"/>
        <v>100</v>
      </c>
      <c r="O13" s="121">
        <f t="shared" si="0"/>
        <v>100</v>
      </c>
      <c r="P13" s="121">
        <f t="shared" si="1"/>
        <v>59.716</v>
      </c>
      <c r="Q13" s="121">
        <f t="shared" si="1"/>
        <v>99.53</v>
      </c>
      <c r="R13" s="121">
        <f t="shared" si="1"/>
        <v>99.79</v>
      </c>
      <c r="S13" s="59"/>
      <c r="T13" s="56"/>
    </row>
    <row r="14" spans="1:20" ht="14.25" customHeight="1">
      <c r="A14" s="57"/>
      <c r="B14" s="411" t="s">
        <v>98</v>
      </c>
      <c r="C14" s="411"/>
      <c r="D14" s="55">
        <f t="shared" si="2"/>
        <v>2700000</v>
      </c>
      <c r="E14" s="55">
        <v>3000000</v>
      </c>
      <c r="F14" s="55">
        <v>3000000</v>
      </c>
      <c r="G14" s="55">
        <v>3500000</v>
      </c>
      <c r="H14" s="55">
        <v>4000000</v>
      </c>
      <c r="I14" s="55">
        <f t="shared" si="3"/>
        <v>2700000</v>
      </c>
      <c r="J14" s="55">
        <v>3000000</v>
      </c>
      <c r="K14" s="55">
        <v>2238800</v>
      </c>
      <c r="L14" s="55">
        <v>3272500</v>
      </c>
      <c r="M14" s="55">
        <v>3983500</v>
      </c>
      <c r="N14" s="121">
        <f t="shared" si="0"/>
        <v>100</v>
      </c>
      <c r="O14" s="121">
        <f t="shared" si="0"/>
        <v>100</v>
      </c>
      <c r="P14" s="121">
        <f t="shared" si="1"/>
        <v>74.62666666666667</v>
      </c>
      <c r="Q14" s="121">
        <f t="shared" si="1"/>
        <v>93.5</v>
      </c>
      <c r="R14" s="121">
        <f t="shared" si="1"/>
        <v>99.58749999999999</v>
      </c>
      <c r="S14" s="59"/>
      <c r="T14" s="56"/>
    </row>
    <row r="15" spans="1:20" ht="14.25" customHeight="1">
      <c r="A15" s="57"/>
      <c r="B15" s="411" t="s">
        <v>100</v>
      </c>
      <c r="C15" s="411"/>
      <c r="D15" s="55">
        <f t="shared" si="2"/>
        <v>1620000</v>
      </c>
      <c r="E15" s="55">
        <v>1800000</v>
      </c>
      <c r="F15" s="55">
        <v>1800000</v>
      </c>
      <c r="G15" s="55">
        <v>2500000</v>
      </c>
      <c r="H15" s="55">
        <v>0</v>
      </c>
      <c r="I15" s="55">
        <f t="shared" si="3"/>
        <v>1587600</v>
      </c>
      <c r="J15" s="55">
        <v>1764000</v>
      </c>
      <c r="K15" s="55">
        <v>1800000</v>
      </c>
      <c r="L15" s="55">
        <v>1950000</v>
      </c>
      <c r="M15" s="55">
        <v>0</v>
      </c>
      <c r="N15" s="121">
        <f t="shared" si="0"/>
        <v>98</v>
      </c>
      <c r="O15" s="121">
        <f t="shared" si="0"/>
        <v>98</v>
      </c>
      <c r="P15" s="121">
        <f t="shared" si="1"/>
        <v>100</v>
      </c>
      <c r="Q15" s="121">
        <f t="shared" si="1"/>
        <v>78</v>
      </c>
      <c r="R15" s="121">
        <v>0</v>
      </c>
      <c r="S15" s="59"/>
      <c r="T15" s="56"/>
    </row>
    <row r="16" spans="1:20" ht="14.25">
      <c r="A16" s="57"/>
      <c r="B16" s="411" t="s">
        <v>102</v>
      </c>
      <c r="C16" s="411"/>
      <c r="D16" s="55">
        <f t="shared" si="2"/>
        <v>4500000</v>
      </c>
      <c r="E16" s="55">
        <v>5000000</v>
      </c>
      <c r="F16" s="55">
        <v>16000000</v>
      </c>
      <c r="G16" s="55">
        <v>20000000</v>
      </c>
      <c r="H16" s="55">
        <v>24350000</v>
      </c>
      <c r="I16" s="55">
        <f t="shared" si="3"/>
        <v>4494870</v>
      </c>
      <c r="J16" s="55">
        <v>4994300</v>
      </c>
      <c r="K16" s="55">
        <v>15992500</v>
      </c>
      <c r="L16" s="55">
        <v>19946000</v>
      </c>
      <c r="M16" s="55">
        <v>24316000</v>
      </c>
      <c r="N16" s="121">
        <f t="shared" si="0"/>
        <v>99.886</v>
      </c>
      <c r="O16" s="121">
        <f t="shared" si="0"/>
        <v>99.886</v>
      </c>
      <c r="P16" s="121">
        <f t="shared" si="1"/>
        <v>99.953125</v>
      </c>
      <c r="Q16" s="121">
        <f t="shared" si="1"/>
        <v>99.72999999999999</v>
      </c>
      <c r="R16" s="121">
        <f t="shared" si="1"/>
        <v>99.86036960985626</v>
      </c>
      <c r="S16" s="59"/>
      <c r="T16" s="56"/>
    </row>
    <row r="17" spans="1:20" ht="14.25">
      <c r="A17" s="57"/>
      <c r="B17" s="411" t="s">
        <v>104</v>
      </c>
      <c r="C17" s="411"/>
      <c r="D17" s="55">
        <f t="shared" si="2"/>
        <v>45000000</v>
      </c>
      <c r="E17" s="55">
        <v>50000000</v>
      </c>
      <c r="F17" s="55">
        <v>78925000</v>
      </c>
      <c r="G17" s="55">
        <v>94455000</v>
      </c>
      <c r="H17" s="55">
        <v>100000000</v>
      </c>
      <c r="I17" s="55">
        <f t="shared" si="3"/>
        <v>40491000</v>
      </c>
      <c r="J17" s="55">
        <v>44990000</v>
      </c>
      <c r="K17" s="55">
        <v>76864000</v>
      </c>
      <c r="L17" s="55">
        <v>94029000</v>
      </c>
      <c r="M17" s="55">
        <v>97051811</v>
      </c>
      <c r="N17" s="121">
        <f t="shared" si="0"/>
        <v>89.98</v>
      </c>
      <c r="O17" s="121">
        <f t="shared" si="0"/>
        <v>89.98</v>
      </c>
      <c r="P17" s="121">
        <f t="shared" si="1"/>
        <v>97.38866012036745</v>
      </c>
      <c r="Q17" s="121">
        <f t="shared" si="1"/>
        <v>99.54899158329363</v>
      </c>
      <c r="R17" s="121">
        <f t="shared" si="1"/>
        <v>97.051811</v>
      </c>
      <c r="S17" s="59"/>
      <c r="T17" s="56"/>
    </row>
    <row r="18" spans="1:20" ht="14.25">
      <c r="A18" s="57"/>
      <c r="B18" s="411" t="s">
        <v>106</v>
      </c>
      <c r="C18" s="411"/>
      <c r="D18" s="55">
        <f t="shared" si="2"/>
        <v>82080000</v>
      </c>
      <c r="E18" s="59">
        <v>91200000</v>
      </c>
      <c r="F18" s="59">
        <v>138000000</v>
      </c>
      <c r="G18" s="59">
        <v>168300000</v>
      </c>
      <c r="H18" s="59">
        <v>96000000</v>
      </c>
      <c r="I18" s="55">
        <f t="shared" si="3"/>
        <v>82080000</v>
      </c>
      <c r="J18" s="59">
        <v>91200000</v>
      </c>
      <c r="K18" s="59">
        <v>123000000</v>
      </c>
      <c r="L18" s="59">
        <v>110900000</v>
      </c>
      <c r="M18" s="59">
        <v>96000000</v>
      </c>
      <c r="N18" s="121">
        <f t="shared" si="0"/>
        <v>100</v>
      </c>
      <c r="O18" s="121">
        <f t="shared" si="0"/>
        <v>100</v>
      </c>
      <c r="P18" s="121">
        <f t="shared" si="1"/>
        <v>89.13043478260869</v>
      </c>
      <c r="Q18" s="121">
        <f t="shared" si="1"/>
        <v>65.89423648247178</v>
      </c>
      <c r="R18" s="121">
        <f t="shared" si="1"/>
        <v>100</v>
      </c>
      <c r="S18" s="59"/>
      <c r="T18" s="56"/>
    </row>
    <row r="19" spans="1:20" ht="14.25">
      <c r="A19" s="57"/>
      <c r="B19" s="412" t="s">
        <v>107</v>
      </c>
      <c r="C19" s="412"/>
      <c r="D19" s="55">
        <f t="shared" si="2"/>
        <v>0</v>
      </c>
      <c r="E19" s="59"/>
      <c r="F19" s="59"/>
      <c r="G19" s="59"/>
      <c r="H19" s="59"/>
      <c r="I19" s="55">
        <f t="shared" si="3"/>
        <v>0</v>
      </c>
      <c r="J19" s="59"/>
      <c r="K19" s="59"/>
      <c r="L19" s="59"/>
      <c r="M19" s="59"/>
      <c r="N19" s="121">
        <v>0</v>
      </c>
      <c r="O19" s="121">
        <v>0</v>
      </c>
      <c r="P19" s="121">
        <v>0</v>
      </c>
      <c r="Q19" s="121">
        <v>0</v>
      </c>
      <c r="R19" s="121"/>
      <c r="S19" s="59"/>
      <c r="T19" s="56"/>
    </row>
    <row r="20" spans="1:20" ht="14.25">
      <c r="A20" s="54">
        <v>2</v>
      </c>
      <c r="B20" s="409" t="s">
        <v>108</v>
      </c>
      <c r="C20" s="409"/>
      <c r="D20" s="60">
        <f t="shared" si="2"/>
        <v>42075000</v>
      </c>
      <c r="E20" s="119">
        <f>SUM(E21:E28)</f>
        <v>46750000</v>
      </c>
      <c r="F20" s="119">
        <f>SUM(F21:F28)</f>
        <v>218200000</v>
      </c>
      <c r="G20" s="119">
        <f>SUM(G21:G28)</f>
        <v>222500000</v>
      </c>
      <c r="H20" s="86">
        <f>SUM(H21:H28)</f>
        <v>229700000</v>
      </c>
      <c r="I20" s="60">
        <f t="shared" si="3"/>
        <v>41776880.4</v>
      </c>
      <c r="J20" s="87">
        <f>SUM(J21:J28)</f>
        <v>46418756</v>
      </c>
      <c r="K20" s="87">
        <f>SUM(K21:K28)</f>
        <v>213625290</v>
      </c>
      <c r="L20" s="87">
        <f>SUM(L21:L28)</f>
        <v>220305500</v>
      </c>
      <c r="M20" s="86">
        <v>226557034</v>
      </c>
      <c r="N20" s="122">
        <f>I20/D20*100</f>
        <v>99.29145668449198</v>
      </c>
      <c r="O20" s="122">
        <f>J20/E20*100</f>
        <v>99.29145668449198</v>
      </c>
      <c r="P20" s="122">
        <f t="shared" si="1"/>
        <v>97.90343263061412</v>
      </c>
      <c r="Q20" s="122">
        <f t="shared" si="1"/>
        <v>99.01370786516854</v>
      </c>
      <c r="R20" s="122">
        <f t="shared" si="1"/>
        <v>98.63170831519373</v>
      </c>
      <c r="S20" s="59"/>
      <c r="T20" s="56"/>
    </row>
    <row r="21" spans="1:20" ht="14.25">
      <c r="A21" s="58"/>
      <c r="B21" s="410" t="s">
        <v>196</v>
      </c>
      <c r="C21" s="410"/>
      <c r="D21" s="55">
        <f t="shared" si="2"/>
        <v>0</v>
      </c>
      <c r="E21" s="59">
        <v>0</v>
      </c>
      <c r="F21" s="59">
        <v>87450000</v>
      </c>
      <c r="G21" s="59">
        <v>0</v>
      </c>
      <c r="H21" s="59">
        <v>0</v>
      </c>
      <c r="I21" s="55">
        <f t="shared" si="3"/>
        <v>0</v>
      </c>
      <c r="J21" s="59">
        <v>0</v>
      </c>
      <c r="K21" s="59">
        <v>86257000</v>
      </c>
      <c r="L21" s="59">
        <v>0</v>
      </c>
      <c r="M21" s="59">
        <v>0</v>
      </c>
      <c r="N21" s="123">
        <v>0</v>
      </c>
      <c r="O21" s="121">
        <v>0</v>
      </c>
      <c r="P21" s="121">
        <v>0</v>
      </c>
      <c r="Q21" s="121">
        <v>0</v>
      </c>
      <c r="R21" s="121">
        <v>0</v>
      </c>
      <c r="S21" s="59"/>
      <c r="T21" s="56"/>
    </row>
    <row r="22" spans="1:20" ht="14.25">
      <c r="A22" s="57"/>
      <c r="B22" s="411" t="s">
        <v>110</v>
      </c>
      <c r="C22" s="411"/>
      <c r="D22" s="55">
        <f t="shared" si="2"/>
        <v>12150000</v>
      </c>
      <c r="E22" s="59">
        <v>13500000</v>
      </c>
      <c r="F22" s="59">
        <v>59000000</v>
      </c>
      <c r="G22" s="59">
        <v>45000000</v>
      </c>
      <c r="H22" s="59">
        <v>111100000</v>
      </c>
      <c r="I22" s="55">
        <f t="shared" si="3"/>
        <v>12150000</v>
      </c>
      <c r="J22" s="59">
        <v>13500000</v>
      </c>
      <c r="K22" s="59">
        <v>58905000</v>
      </c>
      <c r="L22" s="59">
        <v>44963500</v>
      </c>
      <c r="M22" s="59">
        <v>110253400</v>
      </c>
      <c r="N22" s="123">
        <f aca="true" t="shared" si="4" ref="N22:N60">I22/D22*100</f>
        <v>100</v>
      </c>
      <c r="O22" s="121">
        <f>J22/E22*100</f>
        <v>100</v>
      </c>
      <c r="P22" s="121">
        <f t="shared" si="1"/>
        <v>99.83898305084746</v>
      </c>
      <c r="Q22" s="121">
        <f t="shared" si="1"/>
        <v>99.91888888888889</v>
      </c>
      <c r="R22" s="121">
        <f t="shared" si="1"/>
        <v>99.23798379837983</v>
      </c>
      <c r="S22" s="59"/>
      <c r="T22" s="56"/>
    </row>
    <row r="23" spans="1:20" ht="14.25">
      <c r="A23" s="57"/>
      <c r="B23" s="411" t="s">
        <v>112</v>
      </c>
      <c r="C23" s="411"/>
      <c r="D23" s="55">
        <f t="shared" si="2"/>
        <v>17775000</v>
      </c>
      <c r="E23" s="59">
        <v>19750000</v>
      </c>
      <c r="F23" s="59">
        <v>15750000</v>
      </c>
      <c r="G23" s="59">
        <v>10000000</v>
      </c>
      <c r="H23" s="59">
        <v>40000000</v>
      </c>
      <c r="I23" s="55">
        <f t="shared" si="3"/>
        <v>17476880.4</v>
      </c>
      <c r="J23" s="59">
        <v>19418756</v>
      </c>
      <c r="K23" s="59">
        <v>13953290</v>
      </c>
      <c r="L23" s="59">
        <v>9901000</v>
      </c>
      <c r="M23" s="59">
        <v>39845134</v>
      </c>
      <c r="N23" s="123">
        <f t="shared" si="4"/>
        <v>98.32281518987341</v>
      </c>
      <c r="O23" s="121">
        <f>J23/E23*100</f>
        <v>98.32281518987341</v>
      </c>
      <c r="P23" s="121">
        <f aca="true" t="shared" si="5" ref="P23:R38">K23/F23*100</f>
        <v>88.59231746031746</v>
      </c>
      <c r="Q23" s="121">
        <f t="shared" si="5"/>
        <v>99.00999999999999</v>
      </c>
      <c r="R23" s="121">
        <f t="shared" si="5"/>
        <v>99.612835</v>
      </c>
      <c r="S23" s="59"/>
      <c r="T23" s="56"/>
    </row>
    <row r="24" spans="1:20" ht="14.25">
      <c r="A24" s="57"/>
      <c r="B24" s="411" t="s">
        <v>114</v>
      </c>
      <c r="C24" s="411"/>
      <c r="D24" s="55">
        <f t="shared" si="2"/>
        <v>12150000</v>
      </c>
      <c r="E24" s="59">
        <v>13500000</v>
      </c>
      <c r="F24" s="59">
        <v>14000000</v>
      </c>
      <c r="G24" s="59">
        <v>11000000</v>
      </c>
      <c r="H24" s="59">
        <v>10700000</v>
      </c>
      <c r="I24" s="55">
        <f t="shared" si="3"/>
        <v>12150000</v>
      </c>
      <c r="J24" s="59">
        <v>13500000</v>
      </c>
      <c r="K24" s="59">
        <v>12510000</v>
      </c>
      <c r="L24" s="59">
        <v>10090000</v>
      </c>
      <c r="M24" s="59">
        <v>9775000</v>
      </c>
      <c r="N24" s="123">
        <f t="shared" si="4"/>
        <v>100</v>
      </c>
      <c r="O24" s="121">
        <f>J24/E24*100</f>
        <v>100</v>
      </c>
      <c r="P24" s="121">
        <f t="shared" si="5"/>
        <v>89.35714285714286</v>
      </c>
      <c r="Q24" s="121">
        <f t="shared" si="5"/>
        <v>91.72727272727272</v>
      </c>
      <c r="R24" s="121">
        <f t="shared" si="5"/>
        <v>91.35514018691589</v>
      </c>
      <c r="S24" s="59"/>
      <c r="T24" s="56"/>
    </row>
    <row r="25" spans="1:20" ht="14.25">
      <c r="A25" s="88"/>
      <c r="B25" s="411" t="s">
        <v>191</v>
      </c>
      <c r="C25" s="411"/>
      <c r="D25" s="55">
        <f t="shared" si="2"/>
        <v>0</v>
      </c>
      <c r="E25" s="59">
        <v>0</v>
      </c>
      <c r="F25" s="59">
        <v>0</v>
      </c>
      <c r="G25" s="59">
        <v>0</v>
      </c>
      <c r="H25" s="59">
        <v>17600000</v>
      </c>
      <c r="I25" s="55">
        <f t="shared" si="3"/>
        <v>0</v>
      </c>
      <c r="J25" s="59">
        <v>0</v>
      </c>
      <c r="K25" s="59">
        <v>0</v>
      </c>
      <c r="L25" s="59">
        <v>0</v>
      </c>
      <c r="M25" s="59">
        <v>17600000</v>
      </c>
      <c r="N25" s="123">
        <v>0</v>
      </c>
      <c r="O25" s="121">
        <v>0</v>
      </c>
      <c r="P25" s="121">
        <v>0</v>
      </c>
      <c r="Q25" s="121">
        <v>0</v>
      </c>
      <c r="R25" s="121">
        <f t="shared" si="5"/>
        <v>100</v>
      </c>
      <c r="S25" s="59"/>
      <c r="T25" s="56"/>
    </row>
    <row r="26" spans="1:20" ht="14.25">
      <c r="A26" s="57"/>
      <c r="B26" s="411" t="s">
        <v>116</v>
      </c>
      <c r="C26" s="411"/>
      <c r="D26" s="55">
        <f t="shared" si="2"/>
        <v>0</v>
      </c>
      <c r="E26" s="59">
        <v>0</v>
      </c>
      <c r="F26" s="59">
        <v>0</v>
      </c>
      <c r="G26" s="59">
        <v>150000000</v>
      </c>
      <c r="H26" s="59">
        <v>0</v>
      </c>
      <c r="I26" s="55">
        <f t="shared" si="3"/>
        <v>0</v>
      </c>
      <c r="J26" s="59">
        <v>0</v>
      </c>
      <c r="K26" s="59">
        <v>0</v>
      </c>
      <c r="L26" s="59">
        <v>148851000</v>
      </c>
      <c r="M26" s="59">
        <v>0</v>
      </c>
      <c r="N26" s="123">
        <v>0</v>
      </c>
      <c r="O26" s="121">
        <v>0</v>
      </c>
      <c r="P26" s="121">
        <v>0</v>
      </c>
      <c r="Q26" s="121">
        <f t="shared" si="5"/>
        <v>99.234</v>
      </c>
      <c r="R26" s="121">
        <v>0</v>
      </c>
      <c r="S26" s="59"/>
      <c r="T26" s="56"/>
    </row>
    <row r="27" spans="1:20" ht="14.25">
      <c r="A27" s="57"/>
      <c r="B27" s="397" t="s">
        <v>265</v>
      </c>
      <c r="C27" s="398"/>
      <c r="D27" s="55">
        <f t="shared" si="2"/>
        <v>0</v>
      </c>
      <c r="E27" s="59">
        <v>0</v>
      </c>
      <c r="F27" s="59">
        <v>5000000</v>
      </c>
      <c r="G27" s="59">
        <v>0</v>
      </c>
      <c r="H27" s="59">
        <v>0</v>
      </c>
      <c r="I27" s="55">
        <f t="shared" si="3"/>
        <v>0</v>
      </c>
      <c r="J27" s="59">
        <v>0</v>
      </c>
      <c r="K27" s="59">
        <v>5000000</v>
      </c>
      <c r="L27" s="59">
        <v>0</v>
      </c>
      <c r="M27" s="59">
        <v>0</v>
      </c>
      <c r="N27" s="123">
        <v>0</v>
      </c>
      <c r="O27" s="121">
        <v>0</v>
      </c>
      <c r="P27" s="121">
        <f t="shared" si="5"/>
        <v>100</v>
      </c>
      <c r="Q27" s="121">
        <v>0</v>
      </c>
      <c r="R27" s="121">
        <v>0</v>
      </c>
      <c r="S27" s="59"/>
      <c r="T27" s="56"/>
    </row>
    <row r="28" spans="1:20" ht="14.25">
      <c r="A28" s="57"/>
      <c r="B28" s="411" t="s">
        <v>117</v>
      </c>
      <c r="C28" s="411"/>
      <c r="D28" s="55">
        <f t="shared" si="2"/>
        <v>0</v>
      </c>
      <c r="E28" s="59">
        <v>0</v>
      </c>
      <c r="F28" s="59">
        <v>37000000</v>
      </c>
      <c r="G28" s="59">
        <v>6500000</v>
      </c>
      <c r="H28" s="59">
        <v>50300000</v>
      </c>
      <c r="I28" s="55">
        <f t="shared" si="3"/>
        <v>0</v>
      </c>
      <c r="J28" s="59">
        <v>0</v>
      </c>
      <c r="K28" s="59">
        <v>37000000</v>
      </c>
      <c r="L28" s="59">
        <v>6500000</v>
      </c>
      <c r="M28" s="59">
        <v>49083500</v>
      </c>
      <c r="N28" s="123">
        <v>0</v>
      </c>
      <c r="O28" s="121">
        <v>0</v>
      </c>
      <c r="P28" s="121">
        <f t="shared" si="5"/>
        <v>100</v>
      </c>
      <c r="Q28" s="121">
        <f t="shared" si="5"/>
        <v>100</v>
      </c>
      <c r="R28" s="121">
        <f t="shared" si="5"/>
        <v>97.58151093439363</v>
      </c>
      <c r="S28" s="59"/>
      <c r="T28" s="56"/>
    </row>
    <row r="29" spans="1:20" ht="14.25">
      <c r="A29" s="57"/>
      <c r="B29" s="412" t="s">
        <v>118</v>
      </c>
      <c r="C29" s="412"/>
      <c r="D29" s="55">
        <f t="shared" si="2"/>
        <v>0</v>
      </c>
      <c r="E29" s="59"/>
      <c r="F29" s="59"/>
      <c r="G29" s="59"/>
      <c r="H29" s="59"/>
      <c r="I29" s="55">
        <f t="shared" si="3"/>
        <v>0</v>
      </c>
      <c r="J29" s="59"/>
      <c r="K29" s="59"/>
      <c r="L29" s="59"/>
      <c r="M29" s="59"/>
      <c r="N29" s="123">
        <v>0</v>
      </c>
      <c r="O29" s="121">
        <v>0</v>
      </c>
      <c r="P29" s="121">
        <v>0</v>
      </c>
      <c r="Q29" s="121">
        <v>0</v>
      </c>
      <c r="R29" s="121">
        <v>0</v>
      </c>
      <c r="S29" s="59"/>
      <c r="T29" s="56"/>
    </row>
    <row r="30" spans="1:20" ht="14.25">
      <c r="A30" s="54">
        <v>3</v>
      </c>
      <c r="B30" s="413" t="s">
        <v>119</v>
      </c>
      <c r="C30" s="413"/>
      <c r="D30" s="60">
        <f t="shared" si="2"/>
        <v>18000000</v>
      </c>
      <c r="E30" s="119">
        <f>SUM(E31:E33)</f>
        <v>20000000</v>
      </c>
      <c r="F30" s="119">
        <f>SUM(F31:F33)</f>
        <v>15000000</v>
      </c>
      <c r="G30" s="119">
        <f>SUM(G31:G33)</f>
        <v>43000000</v>
      </c>
      <c r="H30" s="86">
        <f aca="true" t="shared" si="6" ref="H30:M30">SUM(H31:H33)</f>
        <v>89000000</v>
      </c>
      <c r="I30" s="60">
        <f t="shared" si="3"/>
        <v>13230000</v>
      </c>
      <c r="J30" s="86">
        <f t="shared" si="6"/>
        <v>14700000</v>
      </c>
      <c r="K30" s="86">
        <f t="shared" si="6"/>
        <v>10710500</v>
      </c>
      <c r="L30" s="86">
        <f t="shared" si="6"/>
        <v>24464400</v>
      </c>
      <c r="M30" s="86">
        <f t="shared" si="6"/>
        <v>74023500</v>
      </c>
      <c r="N30" s="122">
        <f t="shared" si="4"/>
        <v>73.5</v>
      </c>
      <c r="O30" s="122">
        <f>J30/E30*100</f>
        <v>73.5</v>
      </c>
      <c r="P30" s="122">
        <f t="shared" si="5"/>
        <v>71.40333333333334</v>
      </c>
      <c r="Q30" s="122">
        <f t="shared" si="5"/>
        <v>56.8939534883721</v>
      </c>
      <c r="R30" s="122">
        <f t="shared" si="5"/>
        <v>83.17247191011235</v>
      </c>
      <c r="S30" s="59"/>
      <c r="T30" s="56"/>
    </row>
    <row r="31" spans="1:20" ht="14.25">
      <c r="A31" s="57"/>
      <c r="B31" s="411" t="s">
        <v>120</v>
      </c>
      <c r="C31" s="411"/>
      <c r="D31" s="55">
        <f t="shared" si="2"/>
        <v>4500000</v>
      </c>
      <c r="E31" s="59">
        <v>5000000</v>
      </c>
      <c r="F31" s="59">
        <v>15000000</v>
      </c>
      <c r="G31" s="59">
        <v>43000000</v>
      </c>
      <c r="H31" s="59">
        <v>89000000</v>
      </c>
      <c r="I31" s="55">
        <f t="shared" si="3"/>
        <v>2250000</v>
      </c>
      <c r="J31" s="59">
        <v>2500000</v>
      </c>
      <c r="K31" s="59">
        <v>10710500</v>
      </c>
      <c r="L31" s="59">
        <v>24464400</v>
      </c>
      <c r="M31" s="59">
        <v>74023500</v>
      </c>
      <c r="N31" s="123">
        <f t="shared" si="4"/>
        <v>50</v>
      </c>
      <c r="O31" s="121">
        <f>J31/E31*100</f>
        <v>50</v>
      </c>
      <c r="P31" s="121">
        <f t="shared" si="5"/>
        <v>71.40333333333334</v>
      </c>
      <c r="Q31" s="121">
        <f t="shared" si="5"/>
        <v>56.8939534883721</v>
      </c>
      <c r="R31" s="121">
        <f t="shared" si="5"/>
        <v>83.17247191011235</v>
      </c>
      <c r="S31" s="59"/>
      <c r="T31" s="56"/>
    </row>
    <row r="32" spans="1:20" ht="14.25">
      <c r="A32" s="57"/>
      <c r="B32" s="397" t="s">
        <v>266</v>
      </c>
      <c r="C32" s="398"/>
      <c r="D32" s="55">
        <f t="shared" si="2"/>
        <v>13500000</v>
      </c>
      <c r="E32" s="59">
        <v>15000000</v>
      </c>
      <c r="F32" s="59">
        <v>0</v>
      </c>
      <c r="G32" s="59">
        <v>0</v>
      </c>
      <c r="H32" s="59">
        <v>0</v>
      </c>
      <c r="I32" s="55">
        <f t="shared" si="3"/>
        <v>10980000</v>
      </c>
      <c r="J32" s="59">
        <v>12200000</v>
      </c>
      <c r="K32" s="59">
        <v>0</v>
      </c>
      <c r="L32" s="59">
        <v>0</v>
      </c>
      <c r="M32" s="59">
        <v>0</v>
      </c>
      <c r="N32" s="123">
        <f t="shared" si="4"/>
        <v>81.33333333333333</v>
      </c>
      <c r="O32" s="121">
        <f>J32/E32*100</f>
        <v>81.33333333333333</v>
      </c>
      <c r="P32" s="121">
        <v>0</v>
      </c>
      <c r="Q32" s="121">
        <v>0</v>
      </c>
      <c r="R32" s="121">
        <v>0</v>
      </c>
      <c r="S32" s="59"/>
      <c r="T32" s="56"/>
    </row>
    <row r="33" spans="1:20" ht="14.25">
      <c r="A33" s="57"/>
      <c r="B33" s="414" t="s">
        <v>121</v>
      </c>
      <c r="C33" s="414"/>
      <c r="D33" s="55">
        <f t="shared" si="2"/>
        <v>0</v>
      </c>
      <c r="E33" s="59"/>
      <c r="F33" s="59"/>
      <c r="G33" s="59" t="s">
        <v>212</v>
      </c>
      <c r="H33" s="59"/>
      <c r="I33" s="55">
        <f t="shared" si="3"/>
        <v>0</v>
      </c>
      <c r="J33" s="59"/>
      <c r="K33" s="59"/>
      <c r="L33" s="59"/>
      <c r="M33" s="59"/>
      <c r="N33" s="123">
        <v>0</v>
      </c>
      <c r="O33" s="121">
        <v>0</v>
      </c>
      <c r="P33" s="121">
        <v>0</v>
      </c>
      <c r="Q33" s="121">
        <v>0</v>
      </c>
      <c r="R33" s="121">
        <v>0</v>
      </c>
      <c r="S33" s="59"/>
      <c r="T33" s="56"/>
    </row>
    <row r="34" spans="1:20" ht="14.25">
      <c r="A34" s="54">
        <v>4</v>
      </c>
      <c r="B34" s="409" t="s">
        <v>122</v>
      </c>
      <c r="C34" s="409"/>
      <c r="D34" s="60">
        <f t="shared" si="2"/>
        <v>339750000</v>
      </c>
      <c r="E34" s="119">
        <f>SUM(E35:E40)</f>
        <v>377500000</v>
      </c>
      <c r="F34" s="119">
        <f>SUM(F35:F40)</f>
        <v>234589000</v>
      </c>
      <c r="G34" s="119">
        <f>SUM(G35:G40)</f>
        <v>291150000</v>
      </c>
      <c r="H34" s="86">
        <f>SUM(H35:H40)</f>
        <v>433800000</v>
      </c>
      <c r="I34" s="60">
        <f t="shared" si="3"/>
        <v>338179950</v>
      </c>
      <c r="J34" s="86">
        <f>SUM(J35:J40)</f>
        <v>375755500</v>
      </c>
      <c r="K34" s="86">
        <f>SUM(K35:K40)</f>
        <v>214402750</v>
      </c>
      <c r="L34" s="86">
        <f>SUM(L35:L40)</f>
        <v>242626600</v>
      </c>
      <c r="M34" s="86">
        <f>SUM(M35:M40)</f>
        <v>359294500</v>
      </c>
      <c r="N34" s="122">
        <f t="shared" si="4"/>
        <v>99.53788079470198</v>
      </c>
      <c r="O34" s="122">
        <f aca="true" t="shared" si="7" ref="O34:O60">J34/E34*100</f>
        <v>99.53788079470198</v>
      </c>
      <c r="P34" s="122">
        <f t="shared" si="5"/>
        <v>91.39505688672529</v>
      </c>
      <c r="Q34" s="122">
        <f t="shared" si="5"/>
        <v>83.33388287824147</v>
      </c>
      <c r="R34" s="122">
        <f t="shared" si="5"/>
        <v>82.8249193176579</v>
      </c>
      <c r="S34" s="59"/>
      <c r="T34" s="56"/>
    </row>
    <row r="35" spans="1:20" ht="14.25">
      <c r="A35" s="57"/>
      <c r="B35" s="410" t="s">
        <v>124</v>
      </c>
      <c r="C35" s="410"/>
      <c r="D35" s="55">
        <f t="shared" si="2"/>
        <v>31500000</v>
      </c>
      <c r="E35" s="89">
        <v>35000000</v>
      </c>
      <c r="F35" s="89">
        <v>28868000</v>
      </c>
      <c r="G35" s="89">
        <v>40000000</v>
      </c>
      <c r="H35" s="59">
        <v>15000000</v>
      </c>
      <c r="I35" s="55">
        <f t="shared" si="3"/>
        <v>31486500</v>
      </c>
      <c r="J35" s="59">
        <v>34985000</v>
      </c>
      <c r="K35" s="59">
        <v>26963000</v>
      </c>
      <c r="L35" s="59">
        <v>39525000</v>
      </c>
      <c r="M35" s="59">
        <v>13975000</v>
      </c>
      <c r="N35" s="123">
        <f t="shared" si="4"/>
        <v>99.95714285714286</v>
      </c>
      <c r="O35" s="121">
        <f t="shared" si="7"/>
        <v>99.95714285714286</v>
      </c>
      <c r="P35" s="121">
        <f t="shared" si="5"/>
        <v>93.4009976444506</v>
      </c>
      <c r="Q35" s="121">
        <f t="shared" si="5"/>
        <v>98.8125</v>
      </c>
      <c r="R35" s="121">
        <f t="shared" si="5"/>
        <v>93.16666666666666</v>
      </c>
      <c r="S35" s="59"/>
      <c r="T35" s="56"/>
    </row>
    <row r="36" spans="1:20" ht="14.25">
      <c r="A36" s="44"/>
      <c r="B36" s="407" t="s">
        <v>263</v>
      </c>
      <c r="C36" s="407"/>
      <c r="D36" s="55">
        <f t="shared" si="2"/>
        <v>60750000</v>
      </c>
      <c r="E36" s="89">
        <v>67500000</v>
      </c>
      <c r="F36" s="89">
        <v>157521000</v>
      </c>
      <c r="G36" s="89">
        <v>222950000</v>
      </c>
      <c r="H36" s="59">
        <v>195000000</v>
      </c>
      <c r="I36" s="55">
        <f t="shared" si="3"/>
        <v>60604200</v>
      </c>
      <c r="J36" s="59">
        <v>67338000</v>
      </c>
      <c r="K36" s="59">
        <v>143132250</v>
      </c>
      <c r="L36" s="59">
        <v>175751600</v>
      </c>
      <c r="M36" s="59">
        <v>170919500</v>
      </c>
      <c r="N36" s="123">
        <f t="shared" si="4"/>
        <v>99.76</v>
      </c>
      <c r="O36" s="121">
        <f t="shared" si="7"/>
        <v>99.76</v>
      </c>
      <c r="P36" s="121">
        <f t="shared" si="5"/>
        <v>90.86550364713275</v>
      </c>
      <c r="Q36" s="121">
        <f t="shared" si="5"/>
        <v>78.83005158107198</v>
      </c>
      <c r="R36" s="121">
        <f t="shared" si="5"/>
        <v>87.65102564102564</v>
      </c>
      <c r="S36" s="24"/>
      <c r="T36" s="6"/>
    </row>
    <row r="37" spans="1:20" ht="14.25">
      <c r="A37" s="44"/>
      <c r="B37" s="407" t="s">
        <v>129</v>
      </c>
      <c r="C37" s="407"/>
      <c r="D37" s="55">
        <f t="shared" si="2"/>
        <v>247500000</v>
      </c>
      <c r="E37" s="89">
        <v>275000000</v>
      </c>
      <c r="F37" s="89">
        <v>0</v>
      </c>
      <c r="G37" s="89">
        <v>0</v>
      </c>
      <c r="H37" s="59">
        <v>23800000</v>
      </c>
      <c r="I37" s="55">
        <f t="shared" si="3"/>
        <v>246089250</v>
      </c>
      <c r="J37" s="59">
        <v>273432500</v>
      </c>
      <c r="K37" s="59">
        <v>0</v>
      </c>
      <c r="L37" s="59">
        <v>0</v>
      </c>
      <c r="M37" s="59">
        <v>23800000</v>
      </c>
      <c r="N37" s="123">
        <f t="shared" si="4"/>
        <v>99.42999999999999</v>
      </c>
      <c r="O37" s="121">
        <f t="shared" si="7"/>
        <v>99.42999999999999</v>
      </c>
      <c r="P37" s="121">
        <v>0</v>
      </c>
      <c r="Q37" s="121">
        <v>0</v>
      </c>
      <c r="R37" s="121">
        <f t="shared" si="5"/>
        <v>100</v>
      </c>
      <c r="S37" s="24"/>
      <c r="T37" s="6"/>
    </row>
    <row r="38" spans="1:20" ht="14.25">
      <c r="A38" s="44"/>
      <c r="B38" s="363" t="s">
        <v>264</v>
      </c>
      <c r="C38" s="364"/>
      <c r="D38" s="55">
        <f t="shared" si="2"/>
        <v>0</v>
      </c>
      <c r="E38" s="89">
        <v>0</v>
      </c>
      <c r="F38" s="89">
        <v>0</v>
      </c>
      <c r="G38" s="89">
        <v>0</v>
      </c>
      <c r="H38" s="59">
        <v>200000000</v>
      </c>
      <c r="I38" s="55">
        <f t="shared" si="3"/>
        <v>0</v>
      </c>
      <c r="J38" s="59">
        <v>0</v>
      </c>
      <c r="K38" s="59">
        <v>0</v>
      </c>
      <c r="L38" s="59">
        <v>0</v>
      </c>
      <c r="M38" s="59">
        <v>150600000</v>
      </c>
      <c r="N38" s="123">
        <v>0</v>
      </c>
      <c r="O38" s="121">
        <v>0</v>
      </c>
      <c r="P38" s="121">
        <v>0</v>
      </c>
      <c r="Q38" s="121">
        <v>0</v>
      </c>
      <c r="R38" s="121">
        <f t="shared" si="5"/>
        <v>75.3</v>
      </c>
      <c r="S38" s="24"/>
      <c r="T38" s="6"/>
    </row>
    <row r="39" spans="1:20" ht="14.25">
      <c r="A39" s="44"/>
      <c r="B39" s="407" t="s">
        <v>131</v>
      </c>
      <c r="C39" s="407"/>
      <c r="D39" s="55">
        <f t="shared" si="2"/>
        <v>0</v>
      </c>
      <c r="E39" s="89">
        <v>0</v>
      </c>
      <c r="F39" s="89">
        <v>16000000</v>
      </c>
      <c r="G39" s="89">
        <v>0</v>
      </c>
      <c r="H39" s="59">
        <v>0</v>
      </c>
      <c r="I39" s="55">
        <f t="shared" si="3"/>
        <v>0</v>
      </c>
      <c r="J39" s="59">
        <v>0</v>
      </c>
      <c r="K39" s="59">
        <v>14703000</v>
      </c>
      <c r="L39" s="59">
        <v>0</v>
      </c>
      <c r="M39" s="59">
        <v>0</v>
      </c>
      <c r="N39" s="123">
        <v>0</v>
      </c>
      <c r="O39" s="121">
        <v>0</v>
      </c>
      <c r="P39" s="121">
        <f aca="true" t="shared" si="8" ref="P39:P58">K39/F39*100</f>
        <v>91.89375</v>
      </c>
      <c r="Q39" s="121">
        <v>0</v>
      </c>
      <c r="R39" s="121">
        <v>0</v>
      </c>
      <c r="S39" s="24"/>
      <c r="T39" s="6"/>
    </row>
    <row r="40" spans="1:20" ht="14.25">
      <c r="A40" s="44"/>
      <c r="B40" s="407" t="s">
        <v>132</v>
      </c>
      <c r="C40" s="407"/>
      <c r="D40" s="55">
        <f t="shared" si="2"/>
        <v>0</v>
      </c>
      <c r="E40" s="89">
        <v>0</v>
      </c>
      <c r="F40" s="89">
        <v>32200000</v>
      </c>
      <c r="G40" s="89">
        <v>28200000</v>
      </c>
      <c r="H40" s="59">
        <v>0</v>
      </c>
      <c r="I40" s="55">
        <f t="shared" si="3"/>
        <v>0</v>
      </c>
      <c r="J40" s="59">
        <v>0</v>
      </c>
      <c r="K40" s="59">
        <v>29604500</v>
      </c>
      <c r="L40" s="59">
        <v>27350000</v>
      </c>
      <c r="M40" s="59">
        <v>0</v>
      </c>
      <c r="N40" s="123">
        <v>0</v>
      </c>
      <c r="O40" s="121">
        <v>0</v>
      </c>
      <c r="P40" s="121">
        <f t="shared" si="8"/>
        <v>91.93944099378882</v>
      </c>
      <c r="Q40" s="121">
        <f aca="true" t="shared" si="9" ref="Q40:Q58">L40/G40*100</f>
        <v>96.98581560283688</v>
      </c>
      <c r="R40" s="121">
        <v>0</v>
      </c>
      <c r="S40" s="24"/>
      <c r="T40" s="6"/>
    </row>
    <row r="41" spans="1:20" ht="14.25">
      <c r="A41" s="44"/>
      <c r="B41" s="383" t="s">
        <v>133</v>
      </c>
      <c r="C41" s="383"/>
      <c r="D41" s="55">
        <f t="shared" si="2"/>
        <v>0</v>
      </c>
      <c r="E41" s="24"/>
      <c r="F41" s="24"/>
      <c r="G41" s="24"/>
      <c r="H41" s="59"/>
      <c r="I41" s="55">
        <f t="shared" si="3"/>
        <v>0</v>
      </c>
      <c r="J41" s="59"/>
      <c r="K41" s="59"/>
      <c r="L41" s="59"/>
      <c r="M41" s="59"/>
      <c r="N41" s="123">
        <v>0</v>
      </c>
      <c r="O41" s="121"/>
      <c r="P41" s="121"/>
      <c r="Q41" s="121"/>
      <c r="R41" s="121"/>
      <c r="S41" s="24"/>
      <c r="T41" s="6"/>
    </row>
    <row r="42" spans="1:20" ht="14.25">
      <c r="A42" s="48">
        <v>5</v>
      </c>
      <c r="B42" s="405" t="s">
        <v>134</v>
      </c>
      <c r="C42" s="405"/>
      <c r="D42" s="60">
        <f t="shared" si="2"/>
        <v>195633900</v>
      </c>
      <c r="E42" s="119">
        <f>SUM(E43)</f>
        <v>217371000</v>
      </c>
      <c r="F42" s="119">
        <f>SUM(F43)</f>
        <v>194371000</v>
      </c>
      <c r="G42" s="119">
        <f>SUM(G43)</f>
        <v>321000000</v>
      </c>
      <c r="H42" s="86">
        <f>SUM(H43)</f>
        <v>99000000</v>
      </c>
      <c r="I42" s="60">
        <f t="shared" si="3"/>
        <v>193581900</v>
      </c>
      <c r="J42" s="86">
        <f>SUM(J43)</f>
        <v>215091000</v>
      </c>
      <c r="K42" s="86">
        <f>SUM(K43)</f>
        <v>186652500</v>
      </c>
      <c r="L42" s="86">
        <f>SUM(L43)</f>
        <v>312431000</v>
      </c>
      <c r="M42" s="86">
        <f>SUM(M43)</f>
        <v>98413000</v>
      </c>
      <c r="N42" s="122">
        <f t="shared" si="4"/>
        <v>98.95110203292987</v>
      </c>
      <c r="O42" s="122">
        <f t="shared" si="7"/>
        <v>98.95110203292987</v>
      </c>
      <c r="P42" s="122">
        <f t="shared" si="8"/>
        <v>96.02898580549568</v>
      </c>
      <c r="Q42" s="122">
        <f t="shared" si="9"/>
        <v>97.33052959501558</v>
      </c>
      <c r="R42" s="122">
        <f aca="true" t="shared" si="10" ref="R42:R60">M42/H42*100</f>
        <v>99.40707070707072</v>
      </c>
      <c r="S42" s="24"/>
      <c r="T42" s="6"/>
    </row>
    <row r="43" spans="1:20" ht="14.25">
      <c r="A43" s="44"/>
      <c r="B43" s="408" t="s">
        <v>136</v>
      </c>
      <c r="C43" s="408"/>
      <c r="D43" s="55">
        <f t="shared" si="2"/>
        <v>195633900</v>
      </c>
      <c r="E43" s="59">
        <v>217371000</v>
      </c>
      <c r="F43" s="59">
        <v>194371000</v>
      </c>
      <c r="G43" s="59">
        <v>321000000</v>
      </c>
      <c r="H43" s="59">
        <v>99000000</v>
      </c>
      <c r="I43" s="55">
        <f t="shared" si="3"/>
        <v>193581900</v>
      </c>
      <c r="J43" s="59">
        <v>215091000</v>
      </c>
      <c r="K43" s="59">
        <v>186652500</v>
      </c>
      <c r="L43" s="59">
        <v>312431000</v>
      </c>
      <c r="M43" s="59">
        <v>98413000</v>
      </c>
      <c r="N43" s="123">
        <f t="shared" si="4"/>
        <v>98.95110203292987</v>
      </c>
      <c r="O43" s="121">
        <f t="shared" si="7"/>
        <v>98.95110203292987</v>
      </c>
      <c r="P43" s="121">
        <f t="shared" si="8"/>
        <v>96.02898580549568</v>
      </c>
      <c r="Q43" s="121">
        <f t="shared" si="9"/>
        <v>97.33052959501558</v>
      </c>
      <c r="R43" s="121">
        <f t="shared" si="10"/>
        <v>99.40707070707072</v>
      </c>
      <c r="S43" s="24"/>
      <c r="T43" s="6"/>
    </row>
    <row r="44" spans="1:20" ht="14.25">
      <c r="A44" s="44"/>
      <c r="B44" s="383" t="s">
        <v>143</v>
      </c>
      <c r="C44" s="383"/>
      <c r="D44" s="55">
        <f t="shared" si="2"/>
        <v>0</v>
      </c>
      <c r="E44" s="24"/>
      <c r="F44" s="24"/>
      <c r="G44" s="24"/>
      <c r="H44" s="59"/>
      <c r="I44" s="55">
        <f t="shared" si="3"/>
        <v>0</v>
      </c>
      <c r="J44" s="59"/>
      <c r="K44" s="59"/>
      <c r="L44" s="59"/>
      <c r="M44" s="59"/>
      <c r="N44" s="123">
        <v>0</v>
      </c>
      <c r="O44" s="121"/>
      <c r="P44" s="121"/>
      <c r="Q44" s="121"/>
      <c r="R44" s="121"/>
      <c r="S44" s="24"/>
      <c r="T44" s="6"/>
    </row>
    <row r="45" spans="1:20" ht="14.25">
      <c r="A45" s="48">
        <v>6</v>
      </c>
      <c r="B45" s="405" t="s">
        <v>144</v>
      </c>
      <c r="C45" s="405"/>
      <c r="D45" s="60">
        <f t="shared" si="2"/>
        <v>101970000</v>
      </c>
      <c r="E45" s="119">
        <f>SUM(E46:E48)</f>
        <v>113300000</v>
      </c>
      <c r="F45" s="119">
        <f>SUM(F46:F48)</f>
        <v>307299000</v>
      </c>
      <c r="G45" s="119">
        <f>SUM(G46:G48)</f>
        <v>534800000</v>
      </c>
      <c r="H45" s="86">
        <f>SUM(H46:H48)</f>
        <v>275000000</v>
      </c>
      <c r="I45" s="60">
        <f t="shared" si="3"/>
        <v>100340550</v>
      </c>
      <c r="J45" s="86">
        <f>SUM(J46:J48)</f>
        <v>111489500</v>
      </c>
      <c r="K45" s="86">
        <f>SUM(K46:K48)</f>
        <v>301001900</v>
      </c>
      <c r="L45" s="86">
        <f>SUM(L46:L48)</f>
        <v>511636100</v>
      </c>
      <c r="M45" s="86">
        <f>SUM(M46:M48)</f>
        <v>255519200</v>
      </c>
      <c r="N45" s="122">
        <f t="shared" si="4"/>
        <v>98.40203000882613</v>
      </c>
      <c r="O45" s="122">
        <f t="shared" si="7"/>
        <v>98.40203000882613</v>
      </c>
      <c r="P45" s="122">
        <f t="shared" si="8"/>
        <v>97.95082313967829</v>
      </c>
      <c r="Q45" s="122">
        <f t="shared" si="9"/>
        <v>95.6686798803291</v>
      </c>
      <c r="R45" s="122">
        <f t="shared" si="10"/>
        <v>92.91607272727272</v>
      </c>
      <c r="S45" s="24"/>
      <c r="T45" s="6"/>
    </row>
    <row r="46" spans="1:20" ht="14.25">
      <c r="A46" s="44"/>
      <c r="B46" s="408" t="s">
        <v>146</v>
      </c>
      <c r="C46" s="408"/>
      <c r="D46" s="55">
        <f t="shared" si="2"/>
        <v>59670000</v>
      </c>
      <c r="E46" s="59">
        <v>66300000</v>
      </c>
      <c r="F46" s="59">
        <v>224479000</v>
      </c>
      <c r="G46" s="59">
        <v>449800000</v>
      </c>
      <c r="H46" s="59">
        <v>80000000</v>
      </c>
      <c r="I46" s="55">
        <f t="shared" si="3"/>
        <v>58121100</v>
      </c>
      <c r="J46" s="59">
        <v>64579000</v>
      </c>
      <c r="K46" s="59">
        <v>218446150</v>
      </c>
      <c r="L46" s="59">
        <v>430808500</v>
      </c>
      <c r="M46" s="59">
        <v>79750000</v>
      </c>
      <c r="N46" s="123">
        <f t="shared" si="4"/>
        <v>97.40422322775264</v>
      </c>
      <c r="O46" s="121">
        <f t="shared" si="7"/>
        <v>97.40422322775264</v>
      </c>
      <c r="P46" s="121">
        <f t="shared" si="8"/>
        <v>97.31251030163179</v>
      </c>
      <c r="Q46" s="121">
        <f t="shared" si="9"/>
        <v>95.7777901289462</v>
      </c>
      <c r="R46" s="121">
        <f t="shared" si="10"/>
        <v>99.6875</v>
      </c>
      <c r="S46" s="24"/>
      <c r="T46" s="6"/>
    </row>
    <row r="47" spans="1:20" ht="14.25">
      <c r="A47" s="44"/>
      <c r="B47" s="407" t="s">
        <v>151</v>
      </c>
      <c r="C47" s="407"/>
      <c r="D47" s="55">
        <f t="shared" si="2"/>
        <v>27000000</v>
      </c>
      <c r="E47" s="59">
        <v>30000000</v>
      </c>
      <c r="F47" s="59">
        <v>51600000</v>
      </c>
      <c r="G47" s="59">
        <v>45000000</v>
      </c>
      <c r="H47" s="59">
        <v>155000000</v>
      </c>
      <c r="I47" s="55">
        <f t="shared" si="3"/>
        <v>26946000</v>
      </c>
      <c r="J47" s="59">
        <v>29940000</v>
      </c>
      <c r="K47" s="59">
        <v>51515000</v>
      </c>
      <c r="L47" s="59">
        <v>40895900</v>
      </c>
      <c r="M47" s="59">
        <v>136038600</v>
      </c>
      <c r="N47" s="123">
        <f t="shared" si="4"/>
        <v>99.8</v>
      </c>
      <c r="O47" s="121">
        <f t="shared" si="7"/>
        <v>99.8</v>
      </c>
      <c r="P47" s="121">
        <f t="shared" si="8"/>
        <v>99.83527131782945</v>
      </c>
      <c r="Q47" s="121">
        <f t="shared" si="9"/>
        <v>90.87977777777778</v>
      </c>
      <c r="R47" s="121">
        <f t="shared" si="10"/>
        <v>87.76683870967742</v>
      </c>
      <c r="S47" s="24"/>
      <c r="T47" s="6"/>
    </row>
    <row r="48" spans="1:20" ht="14.25">
      <c r="A48" s="44"/>
      <c r="B48" s="407" t="s">
        <v>153</v>
      </c>
      <c r="C48" s="407"/>
      <c r="D48" s="55">
        <f t="shared" si="2"/>
        <v>15300000</v>
      </c>
      <c r="E48" s="59">
        <v>17000000</v>
      </c>
      <c r="F48" s="59">
        <v>31220000</v>
      </c>
      <c r="G48" s="59">
        <v>40000000</v>
      </c>
      <c r="H48" s="59">
        <v>40000000</v>
      </c>
      <c r="I48" s="55">
        <f t="shared" si="3"/>
        <v>15273450</v>
      </c>
      <c r="J48" s="59">
        <v>16970500</v>
      </c>
      <c r="K48" s="59">
        <v>31040750</v>
      </c>
      <c r="L48" s="59">
        <v>39931700</v>
      </c>
      <c r="M48" s="59">
        <v>39730600</v>
      </c>
      <c r="N48" s="123">
        <f t="shared" si="4"/>
        <v>99.8264705882353</v>
      </c>
      <c r="O48" s="121">
        <f t="shared" si="7"/>
        <v>99.8264705882353</v>
      </c>
      <c r="P48" s="121">
        <f t="shared" si="8"/>
        <v>99.42584881486228</v>
      </c>
      <c r="Q48" s="121">
        <f t="shared" si="9"/>
        <v>99.82925</v>
      </c>
      <c r="R48" s="121">
        <f t="shared" si="10"/>
        <v>99.3265</v>
      </c>
      <c r="S48" s="24"/>
      <c r="T48" s="6"/>
    </row>
    <row r="49" spans="1:20" ht="14.25">
      <c r="A49" s="48">
        <v>7</v>
      </c>
      <c r="B49" s="405" t="s">
        <v>155</v>
      </c>
      <c r="C49" s="405"/>
      <c r="D49" s="60">
        <f t="shared" si="2"/>
        <v>168750000</v>
      </c>
      <c r="E49" s="119">
        <f>SUM(E50)</f>
        <v>187500000</v>
      </c>
      <c r="F49" s="119">
        <f>SUM(F50)</f>
        <v>218500000</v>
      </c>
      <c r="G49" s="119">
        <f>SUM(G50)</f>
        <v>250000000</v>
      </c>
      <c r="H49" s="86">
        <f aca="true" t="shared" si="11" ref="H49:M49">SUM(H50)</f>
        <v>196825000</v>
      </c>
      <c r="I49" s="60">
        <f t="shared" si="3"/>
        <v>168052500</v>
      </c>
      <c r="J49" s="86">
        <f t="shared" si="11"/>
        <v>186725000</v>
      </c>
      <c r="K49" s="86">
        <f t="shared" si="11"/>
        <v>212840700</v>
      </c>
      <c r="L49" s="86">
        <f t="shared" si="11"/>
        <v>240675000</v>
      </c>
      <c r="M49" s="86">
        <f t="shared" si="11"/>
        <v>196324500</v>
      </c>
      <c r="N49" s="122">
        <f t="shared" si="4"/>
        <v>99.58666666666667</v>
      </c>
      <c r="O49" s="122">
        <f t="shared" si="7"/>
        <v>99.58666666666667</v>
      </c>
      <c r="P49" s="122">
        <f t="shared" si="8"/>
        <v>97.40993135011442</v>
      </c>
      <c r="Q49" s="122">
        <f t="shared" si="9"/>
        <v>96.27</v>
      </c>
      <c r="R49" s="122">
        <f t="shared" si="10"/>
        <v>99.74571319700242</v>
      </c>
      <c r="S49" s="24"/>
      <c r="T49" s="6"/>
    </row>
    <row r="50" spans="1:20" ht="14.25">
      <c r="A50" s="44"/>
      <c r="B50" s="406" t="s">
        <v>157</v>
      </c>
      <c r="C50" s="406"/>
      <c r="D50" s="55">
        <f t="shared" si="2"/>
        <v>168750000</v>
      </c>
      <c r="E50" s="59">
        <v>187500000</v>
      </c>
      <c r="F50" s="59">
        <v>218500000</v>
      </c>
      <c r="G50" s="59">
        <v>250000000</v>
      </c>
      <c r="H50" s="59">
        <v>196825000</v>
      </c>
      <c r="I50" s="55">
        <f t="shared" si="3"/>
        <v>168052500</v>
      </c>
      <c r="J50" s="59">
        <v>186725000</v>
      </c>
      <c r="K50" s="59">
        <v>212840700</v>
      </c>
      <c r="L50" s="59">
        <v>240675000</v>
      </c>
      <c r="M50" s="59">
        <v>196324500</v>
      </c>
      <c r="N50" s="123">
        <f t="shared" si="4"/>
        <v>99.58666666666667</v>
      </c>
      <c r="O50" s="121">
        <f t="shared" si="7"/>
        <v>99.58666666666667</v>
      </c>
      <c r="P50" s="121">
        <f t="shared" si="8"/>
        <v>97.40993135011442</v>
      </c>
      <c r="Q50" s="121">
        <f t="shared" si="9"/>
        <v>96.27</v>
      </c>
      <c r="R50" s="121">
        <f t="shared" si="10"/>
        <v>99.74571319700242</v>
      </c>
      <c r="S50" s="24"/>
      <c r="T50" s="6"/>
    </row>
    <row r="51" spans="1:20" ht="14.25">
      <c r="A51" s="48">
        <v>8</v>
      </c>
      <c r="B51" s="405" t="s">
        <v>162</v>
      </c>
      <c r="C51" s="405"/>
      <c r="D51" s="60">
        <f t="shared" si="2"/>
        <v>47700000</v>
      </c>
      <c r="E51" s="119">
        <f>SUM(E52:E54)</f>
        <v>53000000</v>
      </c>
      <c r="F51" s="119">
        <f>SUM(F52:F54)</f>
        <v>27000000</v>
      </c>
      <c r="G51" s="119">
        <f>SUM(G52:G54)</f>
        <v>53050000</v>
      </c>
      <c r="H51" s="86">
        <f>SUM(H52:H54)</f>
        <v>10400000</v>
      </c>
      <c r="I51" s="60">
        <f t="shared" si="3"/>
        <v>44991000</v>
      </c>
      <c r="J51" s="86">
        <f>SUM(J52:J54)</f>
        <v>49990000</v>
      </c>
      <c r="K51" s="86">
        <f>SUM(K52:K54)</f>
        <v>24775000</v>
      </c>
      <c r="L51" s="86">
        <f>SUM(L52:L54)</f>
        <v>47822000</v>
      </c>
      <c r="M51" s="86">
        <v>10400000</v>
      </c>
      <c r="N51" s="122">
        <f t="shared" si="4"/>
        <v>94.32075471698114</v>
      </c>
      <c r="O51" s="122">
        <f t="shared" si="7"/>
        <v>94.32075471698114</v>
      </c>
      <c r="P51" s="122">
        <f t="shared" si="8"/>
        <v>91.75925925925927</v>
      </c>
      <c r="Q51" s="122">
        <f t="shared" si="9"/>
        <v>90.14514608859567</v>
      </c>
      <c r="R51" s="122">
        <f t="shared" si="10"/>
        <v>100</v>
      </c>
      <c r="S51" s="24"/>
      <c r="T51" s="6"/>
    </row>
    <row r="52" spans="1:20" ht="14.25">
      <c r="A52" s="44"/>
      <c r="B52" s="406" t="s">
        <v>164</v>
      </c>
      <c r="C52" s="406"/>
      <c r="D52" s="55">
        <f t="shared" si="2"/>
        <v>13500000</v>
      </c>
      <c r="E52" s="59">
        <v>15000000</v>
      </c>
      <c r="F52" s="59">
        <v>10000000</v>
      </c>
      <c r="G52" s="59">
        <v>15000000</v>
      </c>
      <c r="H52" s="59">
        <v>6000000</v>
      </c>
      <c r="I52" s="55">
        <f t="shared" si="3"/>
        <v>13500000</v>
      </c>
      <c r="J52" s="59">
        <v>15000000</v>
      </c>
      <c r="K52" s="59">
        <v>10000000</v>
      </c>
      <c r="L52" s="59">
        <v>14801500</v>
      </c>
      <c r="M52" s="59">
        <v>6000000</v>
      </c>
      <c r="N52" s="123">
        <f t="shared" si="4"/>
        <v>100</v>
      </c>
      <c r="O52" s="121">
        <f t="shared" si="7"/>
        <v>100</v>
      </c>
      <c r="P52" s="121">
        <f t="shared" si="8"/>
        <v>100</v>
      </c>
      <c r="Q52" s="121">
        <f t="shared" si="9"/>
        <v>98.67666666666666</v>
      </c>
      <c r="R52" s="121">
        <f t="shared" si="10"/>
        <v>100</v>
      </c>
      <c r="S52" s="24"/>
      <c r="T52" s="6"/>
    </row>
    <row r="53" spans="1:20" ht="14.25">
      <c r="A53" s="44"/>
      <c r="B53" s="404" t="s">
        <v>167</v>
      </c>
      <c r="C53" s="404"/>
      <c r="D53" s="55">
        <f t="shared" si="2"/>
        <v>1800000</v>
      </c>
      <c r="E53" s="59">
        <v>2000000</v>
      </c>
      <c r="F53" s="59">
        <v>2000000</v>
      </c>
      <c r="G53" s="59">
        <v>25000000</v>
      </c>
      <c r="H53" s="59">
        <v>4400000</v>
      </c>
      <c r="I53" s="55">
        <f t="shared" si="3"/>
        <v>1800000</v>
      </c>
      <c r="J53" s="59">
        <v>2000000</v>
      </c>
      <c r="K53" s="59">
        <v>2000000</v>
      </c>
      <c r="L53" s="59">
        <v>24970500</v>
      </c>
      <c r="M53" s="59">
        <v>4400000</v>
      </c>
      <c r="N53" s="123">
        <f t="shared" si="4"/>
        <v>100</v>
      </c>
      <c r="O53" s="121">
        <f t="shared" si="7"/>
        <v>100</v>
      </c>
      <c r="P53" s="121">
        <f t="shared" si="8"/>
        <v>100</v>
      </c>
      <c r="Q53" s="121">
        <f t="shared" si="9"/>
        <v>99.882</v>
      </c>
      <c r="R53" s="121">
        <f t="shared" si="10"/>
        <v>100</v>
      </c>
      <c r="S53" s="24"/>
      <c r="T53" s="6"/>
    </row>
    <row r="54" spans="1:20" ht="14.25">
      <c r="A54" s="44"/>
      <c r="B54" s="404" t="s">
        <v>169</v>
      </c>
      <c r="C54" s="404"/>
      <c r="D54" s="55">
        <f t="shared" si="2"/>
        <v>32400000</v>
      </c>
      <c r="E54" s="59">
        <v>36000000</v>
      </c>
      <c r="F54" s="59">
        <v>15000000</v>
      </c>
      <c r="G54" s="59">
        <v>13050000</v>
      </c>
      <c r="H54" s="59">
        <v>0</v>
      </c>
      <c r="I54" s="55">
        <f t="shared" si="3"/>
        <v>29691000</v>
      </c>
      <c r="J54" s="59">
        <v>32990000</v>
      </c>
      <c r="K54" s="59">
        <v>12775000</v>
      </c>
      <c r="L54" s="59">
        <v>8050000</v>
      </c>
      <c r="M54" s="59">
        <v>0</v>
      </c>
      <c r="N54" s="123">
        <f t="shared" si="4"/>
        <v>91.63888888888889</v>
      </c>
      <c r="O54" s="121">
        <f t="shared" si="7"/>
        <v>91.63888888888889</v>
      </c>
      <c r="P54" s="121">
        <f t="shared" si="8"/>
        <v>85.16666666666667</v>
      </c>
      <c r="Q54" s="121">
        <f t="shared" si="9"/>
        <v>61.68582375478927</v>
      </c>
      <c r="R54" s="121">
        <v>0</v>
      </c>
      <c r="S54" s="24"/>
      <c r="T54" s="6"/>
    </row>
    <row r="55" spans="1:20" ht="14.25">
      <c r="A55" s="48">
        <v>9</v>
      </c>
      <c r="B55" s="405" t="s">
        <v>173</v>
      </c>
      <c r="C55" s="405"/>
      <c r="D55" s="60">
        <f t="shared" si="2"/>
        <v>133200000</v>
      </c>
      <c r="E55" s="119">
        <f>SUM(E56:E59)</f>
        <v>148000000</v>
      </c>
      <c r="F55" s="119">
        <f>SUM(F56:F59)</f>
        <v>460500000</v>
      </c>
      <c r="G55" s="119">
        <f>SUM(G56:G59)</f>
        <v>539050000</v>
      </c>
      <c r="H55" s="86">
        <f>SUM(H56:H59)</f>
        <v>754900000</v>
      </c>
      <c r="I55" s="60">
        <f t="shared" si="3"/>
        <v>125386650</v>
      </c>
      <c r="J55" s="86">
        <f>SUM(J56:J59)</f>
        <v>139318500</v>
      </c>
      <c r="K55" s="86">
        <f>SUM(K56:K59)</f>
        <v>455897700</v>
      </c>
      <c r="L55" s="86">
        <f>SUM(L56:L59)</f>
        <v>504781250</v>
      </c>
      <c r="M55" s="86">
        <v>685667878</v>
      </c>
      <c r="N55" s="122">
        <f t="shared" si="4"/>
        <v>94.13412162162163</v>
      </c>
      <c r="O55" s="122">
        <f t="shared" si="7"/>
        <v>94.13412162162163</v>
      </c>
      <c r="P55" s="122">
        <f t="shared" si="8"/>
        <v>99.00058631921824</v>
      </c>
      <c r="Q55" s="122">
        <f t="shared" si="9"/>
        <v>93.64275113625823</v>
      </c>
      <c r="R55" s="122">
        <f t="shared" si="10"/>
        <v>90.82896781030601</v>
      </c>
      <c r="S55" s="24"/>
      <c r="T55" s="6"/>
    </row>
    <row r="56" spans="1:20" ht="14.25">
      <c r="A56" s="44"/>
      <c r="B56" s="406" t="s">
        <v>175</v>
      </c>
      <c r="C56" s="406"/>
      <c r="D56" s="55">
        <f t="shared" si="2"/>
        <v>33300000</v>
      </c>
      <c r="E56" s="59">
        <v>37000000</v>
      </c>
      <c r="F56" s="59">
        <v>8500000</v>
      </c>
      <c r="G56" s="59">
        <v>10500000</v>
      </c>
      <c r="H56" s="59">
        <v>131000000</v>
      </c>
      <c r="I56" s="55">
        <f t="shared" si="3"/>
        <v>29902050</v>
      </c>
      <c r="J56" s="59">
        <v>33224500</v>
      </c>
      <c r="K56" s="59">
        <v>8500000</v>
      </c>
      <c r="L56" s="59">
        <v>4475000</v>
      </c>
      <c r="M56" s="59">
        <v>76015000</v>
      </c>
      <c r="N56" s="123">
        <f t="shared" si="4"/>
        <v>89.79594594594595</v>
      </c>
      <c r="O56" s="121">
        <f t="shared" si="7"/>
        <v>89.79594594594595</v>
      </c>
      <c r="P56" s="121">
        <f t="shared" si="8"/>
        <v>100</v>
      </c>
      <c r="Q56" s="121">
        <f t="shared" si="9"/>
        <v>42.61904761904762</v>
      </c>
      <c r="R56" s="121">
        <f t="shared" si="10"/>
        <v>58.02671755725191</v>
      </c>
      <c r="S56" s="24"/>
      <c r="T56" s="6"/>
    </row>
    <row r="57" spans="1:20" ht="14.25">
      <c r="A57" s="44"/>
      <c r="B57" s="404" t="s">
        <v>178</v>
      </c>
      <c r="C57" s="404"/>
      <c r="D57" s="55">
        <f t="shared" si="2"/>
        <v>99900000</v>
      </c>
      <c r="E57" s="59">
        <v>111000000</v>
      </c>
      <c r="F57" s="59">
        <v>88000000</v>
      </c>
      <c r="G57" s="59">
        <v>241275000</v>
      </c>
      <c r="H57" s="59">
        <v>493900000</v>
      </c>
      <c r="I57" s="55">
        <f t="shared" si="3"/>
        <v>95484600</v>
      </c>
      <c r="J57" s="59">
        <v>106094000</v>
      </c>
      <c r="K57" s="59">
        <v>88000000</v>
      </c>
      <c r="L57" s="59">
        <v>230275000</v>
      </c>
      <c r="M57" s="59">
        <v>486382878</v>
      </c>
      <c r="N57" s="123">
        <f t="shared" si="4"/>
        <v>95.58018018018018</v>
      </c>
      <c r="O57" s="121">
        <f t="shared" si="7"/>
        <v>95.58018018018018</v>
      </c>
      <c r="P57" s="121">
        <f t="shared" si="8"/>
        <v>100</v>
      </c>
      <c r="Q57" s="121">
        <f t="shared" si="9"/>
        <v>95.44088695471972</v>
      </c>
      <c r="R57" s="121">
        <f t="shared" si="10"/>
        <v>98.47800728892489</v>
      </c>
      <c r="S57" s="24"/>
      <c r="T57" s="6"/>
    </row>
    <row r="58" spans="1:20" ht="14.25">
      <c r="A58" s="44"/>
      <c r="B58" s="404" t="s">
        <v>185</v>
      </c>
      <c r="C58" s="404"/>
      <c r="D58" s="55">
        <f t="shared" si="2"/>
        <v>0</v>
      </c>
      <c r="E58" s="59">
        <v>0</v>
      </c>
      <c r="F58" s="59">
        <v>364000000</v>
      </c>
      <c r="G58" s="59">
        <v>287275000</v>
      </c>
      <c r="H58" s="59">
        <v>80000000</v>
      </c>
      <c r="I58" s="55">
        <f t="shared" si="3"/>
        <v>0</v>
      </c>
      <c r="J58" s="59">
        <v>0</v>
      </c>
      <c r="K58" s="59">
        <v>359397700</v>
      </c>
      <c r="L58" s="59">
        <v>270031250</v>
      </c>
      <c r="M58" s="59">
        <v>80000000</v>
      </c>
      <c r="N58" s="123">
        <v>0</v>
      </c>
      <c r="O58" s="121">
        <v>0</v>
      </c>
      <c r="P58" s="121">
        <f t="shared" si="8"/>
        <v>98.73563186813186</v>
      </c>
      <c r="Q58" s="121">
        <f t="shared" si="9"/>
        <v>93.99747628578888</v>
      </c>
      <c r="R58" s="121">
        <f t="shared" si="10"/>
        <v>100</v>
      </c>
      <c r="S58" s="6"/>
      <c r="T58" s="6"/>
    </row>
    <row r="59" spans="1:20" ht="14.25">
      <c r="A59" s="83"/>
      <c r="B59" s="365" t="s">
        <v>262</v>
      </c>
      <c r="C59" s="366"/>
      <c r="D59" s="55">
        <f t="shared" si="2"/>
        <v>0</v>
      </c>
      <c r="E59" s="59">
        <v>0</v>
      </c>
      <c r="F59" s="59">
        <v>0</v>
      </c>
      <c r="G59" s="59">
        <v>0</v>
      </c>
      <c r="H59" s="59">
        <v>50000000</v>
      </c>
      <c r="I59" s="55">
        <f t="shared" si="3"/>
        <v>0</v>
      </c>
      <c r="J59" s="59">
        <v>0</v>
      </c>
      <c r="K59" s="59">
        <v>0</v>
      </c>
      <c r="L59" s="59">
        <v>0</v>
      </c>
      <c r="M59" s="59">
        <v>43270000</v>
      </c>
      <c r="N59" s="123">
        <v>0</v>
      </c>
      <c r="O59" s="121">
        <v>0</v>
      </c>
      <c r="P59" s="121">
        <v>0</v>
      </c>
      <c r="Q59" s="121">
        <v>0</v>
      </c>
      <c r="R59" s="121">
        <f t="shared" si="10"/>
        <v>86.53999999999999</v>
      </c>
      <c r="S59" s="6"/>
      <c r="T59" s="6"/>
    </row>
    <row r="60" spans="1:20" ht="14.25">
      <c r="A60" s="83"/>
      <c r="B60" s="84"/>
      <c r="C60" s="85" t="s">
        <v>186</v>
      </c>
      <c r="D60" s="55">
        <f t="shared" si="2"/>
        <v>1251666900</v>
      </c>
      <c r="E60" s="120">
        <f>E55+E51+E49+E45+E42+E34+E30+E20+E6</f>
        <v>1390741000</v>
      </c>
      <c r="F60" s="120">
        <f>F55+F51+F49+F45+F42+F34+F30+F20+F6</f>
        <v>2004704000</v>
      </c>
      <c r="G60" s="120">
        <f>G55+G51+G49+G45+G42+G34+G30+G20+G6</f>
        <v>2628525000</v>
      </c>
      <c r="H60" s="120">
        <f aca="true" t="shared" si="12" ref="H60:M60">H55+H51+H49+H45+H42+H34+H30+H20+H6</f>
        <v>2424305000</v>
      </c>
      <c r="I60" s="55">
        <f t="shared" si="3"/>
        <v>1222722693</v>
      </c>
      <c r="J60" s="120">
        <f t="shared" si="12"/>
        <v>1358580770</v>
      </c>
      <c r="K60" s="120">
        <f t="shared" si="12"/>
        <v>1910722553</v>
      </c>
      <c r="L60" s="120">
        <f t="shared" si="12"/>
        <v>2397600855</v>
      </c>
      <c r="M60" s="120">
        <f t="shared" si="12"/>
        <v>2226477335</v>
      </c>
      <c r="N60" s="122">
        <f t="shared" si="4"/>
        <v>97.68754714213502</v>
      </c>
      <c r="O60" s="121">
        <f t="shared" si="7"/>
        <v>97.68754714213502</v>
      </c>
      <c r="P60" s="121">
        <f>K60/F60*100</f>
        <v>95.31195393434642</v>
      </c>
      <c r="Q60" s="121">
        <f>L60/G60*100</f>
        <v>91.21468713441949</v>
      </c>
      <c r="R60" s="121">
        <f t="shared" si="10"/>
        <v>91.83981945341036</v>
      </c>
      <c r="S60" s="6"/>
      <c r="T60" s="6"/>
    </row>
    <row r="61" spans="8:13" ht="14.25">
      <c r="H61" s="51"/>
      <c r="I61" s="51"/>
      <c r="J61" s="51"/>
      <c r="K61" s="51"/>
      <c r="L61" s="51"/>
      <c r="M61" s="51"/>
    </row>
    <row r="62" spans="8:13" ht="14.25">
      <c r="H62" s="51"/>
      <c r="I62" s="51"/>
      <c r="J62" s="51"/>
      <c r="K62" s="51"/>
      <c r="L62" s="51"/>
      <c r="M62" s="51"/>
    </row>
  </sheetData>
  <sheetProtection/>
  <mergeCells count="61">
    <mergeCell ref="N3:R3"/>
    <mergeCell ref="S3:T3"/>
    <mergeCell ref="D3:H3"/>
    <mergeCell ref="I3:M3"/>
    <mergeCell ref="B6:C6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33:C33"/>
    <mergeCell ref="B17:C17"/>
    <mergeCell ref="B18:C18"/>
    <mergeCell ref="B19:C19"/>
    <mergeCell ref="B20:C20"/>
    <mergeCell ref="B21:C21"/>
    <mergeCell ref="B34:C34"/>
    <mergeCell ref="B35:C35"/>
    <mergeCell ref="B26:C26"/>
    <mergeCell ref="B28:C28"/>
    <mergeCell ref="B29:C29"/>
    <mergeCell ref="B30:C30"/>
    <mergeCell ref="B31:C31"/>
    <mergeCell ref="B46:C46"/>
    <mergeCell ref="B44:C44"/>
    <mergeCell ref="B45:C45"/>
    <mergeCell ref="B42:C42"/>
    <mergeCell ref="B43:C43"/>
    <mergeCell ref="B36:C36"/>
    <mergeCell ref="B37:C37"/>
    <mergeCell ref="B39:C39"/>
    <mergeCell ref="B40:C40"/>
    <mergeCell ref="B41:C41"/>
    <mergeCell ref="B56:C56"/>
    <mergeCell ref="B52:C52"/>
    <mergeCell ref="B53:C53"/>
    <mergeCell ref="B54:C54"/>
    <mergeCell ref="B47:C47"/>
    <mergeCell ref="B48:C48"/>
    <mergeCell ref="B49:C49"/>
    <mergeCell ref="B50:C50"/>
    <mergeCell ref="B51:C51"/>
    <mergeCell ref="B59:C59"/>
    <mergeCell ref="B38:C38"/>
    <mergeCell ref="B27:C27"/>
    <mergeCell ref="B32:C32"/>
    <mergeCell ref="A3:A4"/>
    <mergeCell ref="B3:C4"/>
    <mergeCell ref="B5:C5"/>
    <mergeCell ref="B58:C58"/>
    <mergeCell ref="B57:C57"/>
    <mergeCell ref="B55:C55"/>
  </mergeCells>
  <printOptions/>
  <pageMargins left="0.25" right="0.21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4"/>
  <sheetViews>
    <sheetView zoomScale="85" zoomScaleNormal="85" zoomScalePageLayoutView="0" workbookViewId="0" topLeftCell="A8">
      <selection activeCell="D34" sqref="D34:D37"/>
    </sheetView>
  </sheetViews>
  <sheetFormatPr defaultColWidth="9.140625" defaultRowHeight="15"/>
  <cols>
    <col min="1" max="1" width="9.140625" style="5" customWidth="1"/>
    <col min="2" max="2" width="7.140625" style="5" customWidth="1"/>
    <col min="3" max="3" width="57.8515625" style="5" customWidth="1"/>
    <col min="4" max="4" width="13.00390625" style="5" customWidth="1"/>
    <col min="5" max="5" width="11.00390625" style="5" customWidth="1"/>
    <col min="6" max="11" width="12.28125" style="5" customWidth="1"/>
    <col min="12" max="16384" width="9.140625" style="5" customWidth="1"/>
  </cols>
  <sheetData>
    <row r="2" spans="2:11" ht="14.25">
      <c r="B2" s="421" t="s">
        <v>62</v>
      </c>
      <c r="C2" s="421"/>
      <c r="D2" s="421"/>
      <c r="E2" s="421"/>
      <c r="F2" s="421"/>
      <c r="G2" s="421"/>
      <c r="H2" s="421"/>
      <c r="I2" s="421"/>
      <c r="J2" s="421"/>
      <c r="K2" s="421"/>
    </row>
    <row r="3" spans="2:11" ht="14.25">
      <c r="B3" s="421" t="s">
        <v>66</v>
      </c>
      <c r="C3" s="421"/>
      <c r="D3" s="421"/>
      <c r="E3" s="421"/>
      <c r="F3" s="421"/>
      <c r="G3" s="421"/>
      <c r="H3" s="421"/>
      <c r="I3" s="421"/>
      <c r="J3" s="421"/>
      <c r="K3" s="421"/>
    </row>
    <row r="4" spans="2:11" ht="14.25">
      <c r="B4" s="421" t="s">
        <v>255</v>
      </c>
      <c r="C4" s="421"/>
      <c r="D4" s="421"/>
      <c r="E4" s="421"/>
      <c r="F4" s="421"/>
      <c r="G4" s="421"/>
      <c r="H4" s="421"/>
      <c r="I4" s="421"/>
      <c r="J4" s="421"/>
      <c r="K4" s="421"/>
    </row>
    <row r="5" ht="14.25">
      <c r="B5" s="14"/>
    </row>
    <row r="6" spans="2:11" ht="15.75" customHeight="1">
      <c r="B6" s="418" t="s">
        <v>4</v>
      </c>
      <c r="C6" s="418" t="s">
        <v>48</v>
      </c>
      <c r="D6" s="418" t="s">
        <v>67</v>
      </c>
      <c r="E6" s="418" t="s">
        <v>63</v>
      </c>
      <c r="F6" s="420" t="s">
        <v>64</v>
      </c>
      <c r="G6" s="420"/>
      <c r="H6" s="420"/>
      <c r="I6" s="420"/>
      <c r="J6" s="420"/>
      <c r="K6" s="420"/>
    </row>
    <row r="7" spans="2:11" ht="38.25" customHeight="1">
      <c r="B7" s="419"/>
      <c r="C7" s="419"/>
      <c r="D7" s="419"/>
      <c r="E7" s="419"/>
      <c r="F7" s="17" t="s">
        <v>57</v>
      </c>
      <c r="G7" s="17" t="s">
        <v>58</v>
      </c>
      <c r="H7" s="17" t="s">
        <v>59</v>
      </c>
      <c r="I7" s="17" t="s">
        <v>60</v>
      </c>
      <c r="J7" s="17" t="s">
        <v>61</v>
      </c>
      <c r="K7" s="18" t="s">
        <v>65</v>
      </c>
    </row>
    <row r="8" spans="2:11" ht="15" customHeight="1">
      <c r="B8" s="19">
        <v>1</v>
      </c>
      <c r="C8" s="19">
        <v>2</v>
      </c>
      <c r="D8" s="19"/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</row>
    <row r="9" spans="2:11" ht="14.25">
      <c r="B9" s="15"/>
      <c r="C9" s="62"/>
      <c r="D9" s="77"/>
      <c r="E9" s="76"/>
      <c r="F9" s="76"/>
      <c r="G9" s="76"/>
      <c r="H9" s="76"/>
      <c r="I9" s="76"/>
      <c r="J9" s="76"/>
      <c r="K9" s="78"/>
    </row>
    <row r="10" spans="2:11" ht="14.25">
      <c r="B10" s="15"/>
      <c r="C10" s="67" t="s">
        <v>226</v>
      </c>
      <c r="D10" s="71" t="s">
        <v>273</v>
      </c>
      <c r="E10" s="15"/>
      <c r="F10" s="15"/>
      <c r="G10" s="15"/>
      <c r="H10" s="15"/>
      <c r="I10" s="15"/>
      <c r="J10" s="15"/>
      <c r="K10" s="16"/>
    </row>
    <row r="11" spans="2:11" ht="16.5" customHeight="1">
      <c r="B11" s="15"/>
      <c r="C11" s="65" t="s">
        <v>227</v>
      </c>
      <c r="D11" s="72" t="s">
        <v>225</v>
      </c>
      <c r="E11" s="15"/>
      <c r="F11" s="15"/>
      <c r="G11" s="15"/>
      <c r="H11" s="15"/>
      <c r="I11" s="15"/>
      <c r="J11" s="15"/>
      <c r="K11" s="16"/>
    </row>
    <row r="12" spans="2:11" ht="14.25">
      <c r="B12" s="6"/>
      <c r="C12" s="62"/>
      <c r="D12" s="75"/>
      <c r="E12" s="76"/>
      <c r="F12" s="76"/>
      <c r="G12" s="76"/>
      <c r="H12" s="76"/>
      <c r="I12" s="76"/>
      <c r="J12" s="76"/>
      <c r="K12" s="78"/>
    </row>
    <row r="13" spans="2:11" ht="14.25">
      <c r="B13" s="6"/>
      <c r="C13" s="65" t="s">
        <v>228</v>
      </c>
      <c r="D13" s="72" t="s">
        <v>220</v>
      </c>
      <c r="E13" s="6"/>
      <c r="F13" s="6"/>
      <c r="G13" s="6"/>
      <c r="H13" s="6"/>
      <c r="I13" s="6"/>
      <c r="J13" s="6"/>
      <c r="K13" s="6"/>
    </row>
    <row r="14" spans="2:11" ht="14.25">
      <c r="B14" s="6"/>
      <c r="C14" s="65" t="s">
        <v>229</v>
      </c>
      <c r="D14" s="71" t="s">
        <v>221</v>
      </c>
      <c r="E14" s="6"/>
      <c r="F14" s="6"/>
      <c r="G14" s="6"/>
      <c r="H14" s="6"/>
      <c r="I14" s="6"/>
      <c r="J14" s="6"/>
      <c r="K14" s="6"/>
    </row>
    <row r="15" spans="2:11" ht="14.25">
      <c r="B15" s="6"/>
      <c r="C15" s="69" t="s">
        <v>230</v>
      </c>
      <c r="D15" s="72" t="s">
        <v>208</v>
      </c>
      <c r="E15" s="6"/>
      <c r="F15" s="6"/>
      <c r="G15" s="6"/>
      <c r="H15" s="6"/>
      <c r="I15" s="6"/>
      <c r="J15" s="6"/>
      <c r="K15" s="6"/>
    </row>
    <row r="16" spans="2:11" ht="14.25">
      <c r="B16" s="6"/>
      <c r="C16" s="69" t="s">
        <v>231</v>
      </c>
      <c r="D16" s="71" t="s">
        <v>224</v>
      </c>
      <c r="E16" s="6"/>
      <c r="F16" s="6"/>
      <c r="G16" s="6"/>
      <c r="H16" s="6"/>
      <c r="I16" s="6"/>
      <c r="J16" s="6"/>
      <c r="K16" s="6"/>
    </row>
    <row r="17" spans="2:11" ht="28.5">
      <c r="B17" s="6"/>
      <c r="C17" s="69" t="s">
        <v>232</v>
      </c>
      <c r="D17" s="72" t="s">
        <v>223</v>
      </c>
      <c r="E17" s="6"/>
      <c r="F17" s="6"/>
      <c r="G17" s="6"/>
      <c r="H17" s="6"/>
      <c r="I17" s="6"/>
      <c r="J17" s="6"/>
      <c r="K17" s="6"/>
    </row>
    <row r="18" spans="2:11" ht="14.25">
      <c r="B18" s="6"/>
      <c r="C18" s="62"/>
      <c r="D18" s="75"/>
      <c r="E18" s="76"/>
      <c r="F18" s="76"/>
      <c r="G18" s="76"/>
      <c r="H18" s="76"/>
      <c r="I18" s="76"/>
      <c r="J18" s="76"/>
      <c r="K18" s="78"/>
    </row>
    <row r="19" spans="2:11" ht="14.25">
      <c r="B19" s="6"/>
      <c r="C19" s="64" t="s">
        <v>233</v>
      </c>
      <c r="D19" s="72" t="s">
        <v>220</v>
      </c>
      <c r="E19" s="6"/>
      <c r="F19" s="6"/>
      <c r="G19" s="6"/>
      <c r="H19" s="6"/>
      <c r="I19" s="6"/>
      <c r="J19" s="6"/>
      <c r="K19" s="6"/>
    </row>
    <row r="20" spans="2:11" ht="14.25">
      <c r="B20" s="6"/>
      <c r="C20" s="64" t="s">
        <v>234</v>
      </c>
      <c r="D20" s="72" t="s">
        <v>220</v>
      </c>
      <c r="E20" s="6"/>
      <c r="F20" s="6"/>
      <c r="G20" s="6"/>
      <c r="H20" s="6"/>
      <c r="I20" s="6"/>
      <c r="J20" s="6"/>
      <c r="K20" s="6"/>
    </row>
    <row r="21" spans="2:11" ht="14.25">
      <c r="B21" s="6"/>
      <c r="C21" s="62"/>
      <c r="D21" s="75"/>
      <c r="E21" s="76"/>
      <c r="F21" s="76"/>
      <c r="G21" s="76"/>
      <c r="H21" s="76"/>
      <c r="I21" s="76"/>
      <c r="J21" s="76"/>
      <c r="K21" s="78"/>
    </row>
    <row r="22" spans="2:11" ht="14.25">
      <c r="B22" s="6"/>
      <c r="C22" s="74" t="s">
        <v>235</v>
      </c>
      <c r="D22" s="71" t="s">
        <v>236</v>
      </c>
      <c r="E22" s="6"/>
      <c r="F22" s="6"/>
      <c r="G22" s="6"/>
      <c r="H22" s="6"/>
      <c r="I22" s="6"/>
      <c r="J22" s="6"/>
      <c r="K22" s="6"/>
    </row>
    <row r="23" spans="2:11" ht="14.25">
      <c r="B23" s="6"/>
      <c r="C23" s="67" t="s">
        <v>237</v>
      </c>
      <c r="D23" s="72" t="s">
        <v>225</v>
      </c>
      <c r="E23" s="6"/>
      <c r="F23" s="6"/>
      <c r="G23" s="6"/>
      <c r="H23" s="6"/>
      <c r="I23" s="6"/>
      <c r="J23" s="6"/>
      <c r="K23" s="6"/>
    </row>
    <row r="24" spans="2:11" ht="14.25">
      <c r="B24" s="6"/>
      <c r="C24" s="6"/>
      <c r="D24" s="70"/>
      <c r="E24" s="6"/>
      <c r="F24" s="6"/>
      <c r="G24" s="6"/>
      <c r="H24" s="6"/>
      <c r="I24" s="6"/>
      <c r="J24" s="6"/>
      <c r="K24" s="6"/>
    </row>
    <row r="25" spans="2:11" ht="14.25">
      <c r="B25" s="79"/>
      <c r="C25" s="79"/>
      <c r="D25" s="80"/>
      <c r="E25" s="79"/>
      <c r="F25" s="79"/>
      <c r="G25" s="79"/>
      <c r="H25" s="79"/>
      <c r="I25" s="79"/>
      <c r="J25" s="79"/>
      <c r="K25" s="79"/>
    </row>
    <row r="26" spans="2:11" ht="14.25">
      <c r="B26" s="6"/>
      <c r="C26" s="6"/>
      <c r="D26" s="70"/>
      <c r="E26" s="6"/>
      <c r="F26" s="6"/>
      <c r="G26" s="6"/>
      <c r="H26" s="6"/>
      <c r="I26" s="6"/>
      <c r="J26" s="6"/>
      <c r="K26" s="6"/>
    </row>
    <row r="27" spans="2:11" ht="14.25">
      <c r="B27" s="6"/>
      <c r="C27" s="63"/>
      <c r="D27" s="81"/>
      <c r="E27" s="63"/>
      <c r="F27" s="63"/>
      <c r="G27" s="63"/>
      <c r="H27" s="63"/>
      <c r="I27" s="63"/>
      <c r="J27" s="63"/>
      <c r="K27" s="63"/>
    </row>
    <row r="28" spans="2:11" ht="14.25">
      <c r="B28" s="6"/>
      <c r="C28" s="67" t="s">
        <v>238</v>
      </c>
      <c r="D28" s="73" t="s">
        <v>198</v>
      </c>
      <c r="E28" s="6"/>
      <c r="F28" s="6"/>
      <c r="G28" s="6"/>
      <c r="H28" s="6"/>
      <c r="I28" s="6"/>
      <c r="J28" s="6"/>
      <c r="K28" s="6"/>
    </row>
    <row r="29" spans="2:11" ht="14.25">
      <c r="B29" s="6"/>
      <c r="C29" s="66" t="s">
        <v>239</v>
      </c>
      <c r="D29" s="72" t="s">
        <v>214</v>
      </c>
      <c r="E29" s="6"/>
      <c r="F29" s="6"/>
      <c r="G29" s="6"/>
      <c r="H29" s="6"/>
      <c r="I29" s="6"/>
      <c r="J29" s="6"/>
      <c r="K29" s="6"/>
    </row>
    <row r="30" spans="2:11" ht="14.25">
      <c r="B30" s="6"/>
      <c r="C30" s="66" t="s">
        <v>240</v>
      </c>
      <c r="D30" s="71" t="s">
        <v>198</v>
      </c>
      <c r="E30" s="6"/>
      <c r="F30" s="6"/>
      <c r="G30" s="6"/>
      <c r="H30" s="6"/>
      <c r="I30" s="6"/>
      <c r="J30" s="6"/>
      <c r="K30" s="6"/>
    </row>
    <row r="31" spans="2:11" ht="14.25">
      <c r="B31" s="6"/>
      <c r="C31" s="6"/>
      <c r="D31" s="70"/>
      <c r="E31" s="6"/>
      <c r="F31" s="6"/>
      <c r="G31" s="6"/>
      <c r="H31" s="6"/>
      <c r="I31" s="6"/>
      <c r="J31" s="6"/>
      <c r="K31" s="6"/>
    </row>
    <row r="32" spans="2:11" ht="14.25">
      <c r="B32" s="6"/>
      <c r="C32" s="63"/>
      <c r="D32" s="81"/>
      <c r="E32" s="63"/>
      <c r="F32" s="63"/>
      <c r="G32" s="63"/>
      <c r="H32" s="63"/>
      <c r="I32" s="63"/>
      <c r="J32" s="63"/>
      <c r="K32" s="63"/>
    </row>
    <row r="33" spans="2:11" ht="14.25">
      <c r="B33" s="6"/>
      <c r="C33" s="67" t="s">
        <v>241</v>
      </c>
      <c r="D33" s="71" t="s">
        <v>242</v>
      </c>
      <c r="E33" s="6"/>
      <c r="F33" s="6"/>
      <c r="G33" s="6"/>
      <c r="H33" s="6"/>
      <c r="I33" s="6"/>
      <c r="J33" s="6"/>
      <c r="K33" s="6"/>
    </row>
    <row r="34" spans="2:11" ht="14.25">
      <c r="B34" s="6"/>
      <c r="C34" s="68" t="s">
        <v>243</v>
      </c>
      <c r="D34" s="71" t="s">
        <v>209</v>
      </c>
      <c r="E34" s="6"/>
      <c r="F34" s="6"/>
      <c r="G34" s="6"/>
      <c r="H34" s="6"/>
      <c r="I34" s="6"/>
      <c r="J34" s="6"/>
      <c r="K34" s="6"/>
    </row>
    <row r="35" spans="2:11" ht="14.25">
      <c r="B35" s="6"/>
      <c r="C35" s="67" t="s">
        <v>238</v>
      </c>
      <c r="D35" s="71" t="s">
        <v>198</v>
      </c>
      <c r="E35" s="6"/>
      <c r="F35" s="6"/>
      <c r="G35" s="6"/>
      <c r="H35" s="6"/>
      <c r="I35" s="6"/>
      <c r="J35" s="6"/>
      <c r="K35" s="6"/>
    </row>
    <row r="36" spans="2:11" ht="14.25">
      <c r="B36" s="6"/>
      <c r="C36" s="6"/>
      <c r="D36" s="70"/>
      <c r="E36" s="6"/>
      <c r="F36" s="6"/>
      <c r="G36" s="6"/>
      <c r="H36" s="6"/>
      <c r="I36" s="6"/>
      <c r="J36" s="6"/>
      <c r="K36" s="6"/>
    </row>
    <row r="37" spans="2:11" ht="14.25">
      <c r="B37" s="6"/>
      <c r="C37" s="63"/>
      <c r="D37" s="81"/>
      <c r="E37" s="63"/>
      <c r="F37" s="63"/>
      <c r="G37" s="63"/>
      <c r="H37" s="63"/>
      <c r="I37" s="63"/>
      <c r="J37" s="63"/>
      <c r="K37" s="63"/>
    </row>
    <row r="38" spans="2:11" ht="14.25">
      <c r="B38" s="6"/>
      <c r="C38" s="67" t="s">
        <v>244</v>
      </c>
      <c r="D38" s="71" t="s">
        <v>222</v>
      </c>
      <c r="E38" s="6"/>
      <c r="F38" s="6"/>
      <c r="G38" s="6"/>
      <c r="H38" s="6"/>
      <c r="I38" s="6"/>
      <c r="J38" s="6"/>
      <c r="K38" s="6"/>
    </row>
    <row r="39" spans="2:11" ht="14.25">
      <c r="B39" s="6"/>
      <c r="C39" s="74" t="s">
        <v>245</v>
      </c>
      <c r="D39" s="70" t="s">
        <v>253</v>
      </c>
      <c r="E39" s="6"/>
      <c r="F39" s="6"/>
      <c r="G39" s="6"/>
      <c r="H39" s="6"/>
      <c r="I39" s="6"/>
      <c r="J39" s="6"/>
      <c r="K39" s="6"/>
    </row>
    <row r="40" spans="2:11" ht="14.25">
      <c r="B40" s="6"/>
      <c r="C40" s="67" t="s">
        <v>246</v>
      </c>
      <c r="D40" s="71" t="s">
        <v>225</v>
      </c>
      <c r="E40" s="6"/>
      <c r="F40" s="6"/>
      <c r="G40" s="6"/>
      <c r="H40" s="6"/>
      <c r="I40" s="6"/>
      <c r="J40" s="6"/>
      <c r="K40" s="6"/>
    </row>
    <row r="41" spans="2:11" ht="14.25">
      <c r="B41" s="6"/>
      <c r="C41" s="66" t="s">
        <v>247</v>
      </c>
      <c r="D41" s="72" t="s">
        <v>194</v>
      </c>
      <c r="E41" s="6"/>
      <c r="F41" s="6"/>
      <c r="G41" s="6"/>
      <c r="H41" s="6"/>
      <c r="I41" s="6"/>
      <c r="J41" s="6"/>
      <c r="K41" s="6"/>
    </row>
    <row r="42" spans="2:11" ht="28.5">
      <c r="B42" s="6"/>
      <c r="C42" s="67" t="s">
        <v>248</v>
      </c>
      <c r="D42" s="72" t="s">
        <v>220</v>
      </c>
      <c r="E42" s="6"/>
      <c r="F42" s="6"/>
      <c r="G42" s="6"/>
      <c r="H42" s="6"/>
      <c r="I42" s="6"/>
      <c r="J42" s="6"/>
      <c r="K42" s="6"/>
    </row>
    <row r="43" spans="2:11" ht="42.75">
      <c r="B43" s="6"/>
      <c r="C43" s="66" t="s">
        <v>250</v>
      </c>
      <c r="D43" s="71" t="s">
        <v>249</v>
      </c>
      <c r="E43" s="6"/>
      <c r="F43" s="6"/>
      <c r="G43" s="6"/>
      <c r="H43" s="6"/>
      <c r="I43" s="6"/>
      <c r="J43" s="6"/>
      <c r="K43" s="6"/>
    </row>
    <row r="44" spans="2:11" ht="28.5">
      <c r="B44" s="6"/>
      <c r="C44" s="67" t="s">
        <v>251</v>
      </c>
      <c r="D44" s="72" t="s">
        <v>225</v>
      </c>
      <c r="E44" s="6"/>
      <c r="F44" s="6"/>
      <c r="G44" s="6"/>
      <c r="H44" s="6"/>
      <c r="I44" s="6"/>
      <c r="J44" s="6"/>
      <c r="K44" s="6"/>
    </row>
  </sheetData>
  <sheetProtection/>
  <mergeCells count="8">
    <mergeCell ref="B6:B7"/>
    <mergeCell ref="C6:C7"/>
    <mergeCell ref="E6:E7"/>
    <mergeCell ref="F6:K6"/>
    <mergeCell ref="B2:K2"/>
    <mergeCell ref="B3:K3"/>
    <mergeCell ref="B4:K4"/>
    <mergeCell ref="D6:D7"/>
  </mergeCells>
  <printOptions/>
  <pageMargins left="0.2362204724409449" right="0.1968503937007874" top="0.7480314960629921" bottom="0.7480314960629921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90"/>
  <sheetViews>
    <sheetView tabSelected="1" zoomScale="80" zoomScaleNormal="80" zoomScalePageLayoutView="0" workbookViewId="0" topLeftCell="A8">
      <pane ySplit="1590" topLeftCell="A1" activePane="bottomLeft" state="split"/>
      <selection pane="topLeft" activeCell="J7" sqref="J7:K8"/>
      <selection pane="bottomLeft" activeCell="I12" sqref="I12"/>
    </sheetView>
  </sheetViews>
  <sheetFormatPr defaultColWidth="9.140625" defaultRowHeight="15"/>
  <cols>
    <col min="1" max="1" width="1.8515625" style="126" customWidth="1"/>
    <col min="2" max="2" width="10.00390625" style="126" customWidth="1"/>
    <col min="3" max="4" width="9.140625" style="126" customWidth="1"/>
    <col min="5" max="5" width="8.8515625" style="126" customWidth="1"/>
    <col min="6" max="6" width="3.140625" style="126" customWidth="1"/>
    <col min="7" max="7" width="13.140625" style="126" customWidth="1"/>
    <col min="8" max="8" width="12.8515625" style="126" customWidth="1"/>
    <col min="9" max="9" width="5.8515625" style="126" customWidth="1"/>
    <col min="10" max="11" width="9.57421875" style="126" customWidth="1"/>
    <col min="12" max="12" width="9.7109375" style="126" customWidth="1"/>
    <col min="13" max="13" width="13.421875" style="126" customWidth="1"/>
    <col min="14" max="14" width="10.140625" style="126" customWidth="1"/>
    <col min="15" max="15" width="13.140625" style="126" customWidth="1"/>
    <col min="16" max="16" width="11.28125" style="126" customWidth="1"/>
    <col min="17" max="17" width="13.421875" style="126" customWidth="1"/>
    <col min="18" max="18" width="10.28125" style="126" customWidth="1"/>
    <col min="19" max="19" width="13.00390625" style="126" customWidth="1"/>
    <col min="20" max="20" width="10.28125" style="126" customWidth="1"/>
    <col min="21" max="21" width="13.140625" style="126" customWidth="1"/>
    <col min="22" max="22" width="9.57421875" style="126" customWidth="1"/>
    <col min="23" max="23" width="13.28125" style="126" customWidth="1"/>
    <col min="24" max="24" width="9.140625" style="126" customWidth="1"/>
    <col min="25" max="25" width="8.8515625" style="126" customWidth="1"/>
    <col min="26" max="16384" width="9.140625" style="126" customWidth="1"/>
  </cols>
  <sheetData>
    <row r="2" spans="2:25" ht="12.75">
      <c r="B2" s="464" t="s">
        <v>508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</row>
    <row r="3" spans="2:25" ht="12.75">
      <c r="B3" s="464" t="s">
        <v>285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</row>
    <row r="4" spans="2:25" ht="12.75">
      <c r="B4" s="464" t="s">
        <v>358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</row>
    <row r="5" spans="2:25" ht="15" customHeight="1">
      <c r="B5" s="464" t="s">
        <v>286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</row>
    <row r="6" ht="10.5">
      <c r="B6" s="127"/>
    </row>
    <row r="7" spans="2:25" ht="15.75" customHeight="1">
      <c r="B7" s="455" t="s">
        <v>42</v>
      </c>
      <c r="C7" s="455" t="s">
        <v>43</v>
      </c>
      <c r="D7" s="455" t="s">
        <v>44</v>
      </c>
      <c r="E7" s="460" t="s">
        <v>46</v>
      </c>
      <c r="F7" s="465"/>
      <c r="G7" s="455" t="s">
        <v>47</v>
      </c>
      <c r="H7" s="455" t="s">
        <v>56</v>
      </c>
      <c r="I7" s="455" t="s">
        <v>15</v>
      </c>
      <c r="J7" s="460" t="s">
        <v>49</v>
      </c>
      <c r="K7" s="461"/>
      <c r="L7" s="453" t="s">
        <v>50</v>
      </c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54"/>
      <c r="X7" s="455" t="s">
        <v>51</v>
      </c>
      <c r="Y7" s="455" t="s">
        <v>52</v>
      </c>
    </row>
    <row r="8" spans="2:25" ht="51" customHeight="1">
      <c r="B8" s="456"/>
      <c r="C8" s="456"/>
      <c r="D8" s="456"/>
      <c r="E8" s="462"/>
      <c r="F8" s="466"/>
      <c r="G8" s="456"/>
      <c r="H8" s="456"/>
      <c r="I8" s="456"/>
      <c r="J8" s="462"/>
      <c r="K8" s="463"/>
      <c r="L8" s="453" t="s">
        <v>58</v>
      </c>
      <c r="M8" s="454"/>
      <c r="N8" s="453" t="s">
        <v>59</v>
      </c>
      <c r="O8" s="454"/>
      <c r="P8" s="453" t="s">
        <v>60</v>
      </c>
      <c r="Q8" s="454"/>
      <c r="R8" s="453" t="s">
        <v>61</v>
      </c>
      <c r="S8" s="454"/>
      <c r="T8" s="453" t="s">
        <v>68</v>
      </c>
      <c r="U8" s="454"/>
      <c r="V8" s="453" t="s">
        <v>53</v>
      </c>
      <c r="W8" s="454"/>
      <c r="X8" s="456"/>
      <c r="Y8" s="456"/>
    </row>
    <row r="9" spans="2:25" ht="33.75" customHeight="1">
      <c r="B9" s="457"/>
      <c r="C9" s="457"/>
      <c r="D9" s="457"/>
      <c r="E9" s="467"/>
      <c r="F9" s="468"/>
      <c r="G9" s="457"/>
      <c r="H9" s="457"/>
      <c r="I9" s="457"/>
      <c r="J9" s="128">
        <v>2015</v>
      </c>
      <c r="K9" s="128">
        <v>2016</v>
      </c>
      <c r="L9" s="128" t="s">
        <v>54</v>
      </c>
      <c r="M9" s="128" t="s">
        <v>55</v>
      </c>
      <c r="N9" s="128" t="s">
        <v>54</v>
      </c>
      <c r="O9" s="128" t="s">
        <v>55</v>
      </c>
      <c r="P9" s="128" t="s">
        <v>54</v>
      </c>
      <c r="Q9" s="128" t="s">
        <v>55</v>
      </c>
      <c r="R9" s="128" t="s">
        <v>54</v>
      </c>
      <c r="S9" s="128" t="s">
        <v>55</v>
      </c>
      <c r="T9" s="128" t="s">
        <v>54</v>
      </c>
      <c r="U9" s="128" t="s">
        <v>55</v>
      </c>
      <c r="V9" s="128" t="s">
        <v>54</v>
      </c>
      <c r="W9" s="128" t="s">
        <v>55</v>
      </c>
      <c r="X9" s="457"/>
      <c r="Y9" s="457"/>
    </row>
    <row r="10" spans="2:25" ht="15" customHeight="1">
      <c r="B10" s="129">
        <v>1</v>
      </c>
      <c r="C10" s="129">
        <v>2</v>
      </c>
      <c r="D10" s="129">
        <v>3</v>
      </c>
      <c r="E10" s="458">
        <v>4</v>
      </c>
      <c r="F10" s="459"/>
      <c r="G10" s="129">
        <v>5</v>
      </c>
      <c r="H10" s="129">
        <v>6</v>
      </c>
      <c r="I10" s="129"/>
      <c r="J10" s="129">
        <v>7</v>
      </c>
      <c r="K10" s="129"/>
      <c r="L10" s="129">
        <v>8</v>
      </c>
      <c r="M10" s="129">
        <v>9</v>
      </c>
      <c r="N10" s="129">
        <v>10</v>
      </c>
      <c r="O10" s="129">
        <v>11</v>
      </c>
      <c r="P10" s="129">
        <v>12</v>
      </c>
      <c r="Q10" s="129">
        <v>13</v>
      </c>
      <c r="R10" s="129">
        <v>14</v>
      </c>
      <c r="S10" s="129">
        <v>15</v>
      </c>
      <c r="T10" s="129">
        <v>16</v>
      </c>
      <c r="U10" s="129">
        <v>17</v>
      </c>
      <c r="V10" s="129">
        <v>18</v>
      </c>
      <c r="W10" s="129">
        <v>19</v>
      </c>
      <c r="X10" s="129">
        <v>20</v>
      </c>
      <c r="Y10" s="129">
        <v>21</v>
      </c>
    </row>
    <row r="11" spans="2:25" ht="15" customHeight="1">
      <c r="B11" s="129"/>
      <c r="C11" s="129"/>
      <c r="D11" s="129"/>
      <c r="E11" s="132"/>
      <c r="F11" s="133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</row>
    <row r="12" spans="2:25" ht="15" customHeight="1">
      <c r="B12" s="129"/>
      <c r="C12" s="129"/>
      <c r="D12" s="129"/>
      <c r="E12" s="132"/>
      <c r="F12" s="133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ht="63.75" customHeight="1">
      <c r="B13" s="470" t="s">
        <v>275</v>
      </c>
      <c r="C13" s="473" t="s">
        <v>280</v>
      </c>
      <c r="D13" s="470" t="s">
        <v>281</v>
      </c>
      <c r="E13" s="260" t="s">
        <v>294</v>
      </c>
      <c r="F13" s="261"/>
      <c r="G13" s="262" t="s">
        <v>82</v>
      </c>
      <c r="H13" s="263" t="s">
        <v>83</v>
      </c>
      <c r="I13" s="239"/>
      <c r="J13" s="342">
        <v>12</v>
      </c>
      <c r="K13" s="342">
        <v>12</v>
      </c>
      <c r="L13" s="342">
        <v>12</v>
      </c>
      <c r="M13" s="186">
        <f>SUM(M14:M25)</f>
        <v>493028000</v>
      </c>
      <c r="N13" s="342">
        <v>12</v>
      </c>
      <c r="O13" s="264">
        <f>SUM(O14:O25)</f>
        <v>591633600</v>
      </c>
      <c r="P13" s="342">
        <v>12</v>
      </c>
      <c r="Q13" s="186">
        <f>SUM(Q14:Q25)</f>
        <v>709960320</v>
      </c>
      <c r="R13" s="342">
        <v>12</v>
      </c>
      <c r="S13" s="186">
        <f>SUM(S14:S25)</f>
        <v>851952384</v>
      </c>
      <c r="T13" s="342">
        <v>12</v>
      </c>
      <c r="U13" s="348">
        <f>SUM(U14:U25)</f>
        <v>1022342860.8</v>
      </c>
      <c r="V13" s="342">
        <v>12</v>
      </c>
      <c r="W13" s="348">
        <f>SUM(W14:W25)</f>
        <v>1022342860.8</v>
      </c>
      <c r="X13" s="476" t="s">
        <v>287</v>
      </c>
      <c r="Y13" s="189" t="s">
        <v>344</v>
      </c>
    </row>
    <row r="14" spans="2:25" ht="99.75" customHeight="1">
      <c r="B14" s="471"/>
      <c r="C14" s="474"/>
      <c r="D14" s="471"/>
      <c r="E14" s="227" t="s">
        <v>294</v>
      </c>
      <c r="F14" s="228">
        <v>1</v>
      </c>
      <c r="G14" s="229" t="s">
        <v>84</v>
      </c>
      <c r="H14" s="344" t="s">
        <v>288</v>
      </c>
      <c r="I14" s="230"/>
      <c r="J14" s="343">
        <v>12</v>
      </c>
      <c r="K14" s="343">
        <v>12</v>
      </c>
      <c r="L14" s="343">
        <v>12</v>
      </c>
      <c r="M14" s="187">
        <v>3000000</v>
      </c>
      <c r="N14" s="343">
        <v>12</v>
      </c>
      <c r="O14" s="188">
        <f aca="true" t="shared" si="0" ref="O14:O25">M14+(M14*20%)</f>
        <v>3600000</v>
      </c>
      <c r="P14" s="343">
        <v>12</v>
      </c>
      <c r="Q14" s="188">
        <f aca="true" t="shared" si="1" ref="Q14:Q25">O14+(O14*20%)</f>
        <v>4320000</v>
      </c>
      <c r="R14" s="343">
        <v>12</v>
      </c>
      <c r="S14" s="188">
        <f aca="true" t="shared" si="2" ref="S14:S25">Q14+(Q14*20%)</f>
        <v>5184000</v>
      </c>
      <c r="T14" s="343">
        <v>12</v>
      </c>
      <c r="U14" s="188">
        <f aca="true" t="shared" si="3" ref="U14:U25">S14+(S14*20%)</f>
        <v>6220800</v>
      </c>
      <c r="V14" s="343">
        <v>12</v>
      </c>
      <c r="W14" s="188">
        <f>U14</f>
        <v>6220800</v>
      </c>
      <c r="X14" s="441"/>
      <c r="Y14" s="343" t="s">
        <v>344</v>
      </c>
    </row>
    <row r="15" spans="2:25" ht="72" customHeight="1">
      <c r="B15" s="471"/>
      <c r="C15" s="474"/>
      <c r="D15" s="471"/>
      <c r="E15" s="227" t="s">
        <v>294</v>
      </c>
      <c r="F15" s="228">
        <v>2</v>
      </c>
      <c r="G15" s="231" t="s">
        <v>86</v>
      </c>
      <c r="H15" s="344" t="s">
        <v>289</v>
      </c>
      <c r="I15" s="230"/>
      <c r="J15" s="343">
        <v>12</v>
      </c>
      <c r="K15" s="343">
        <v>12</v>
      </c>
      <c r="L15" s="343">
        <v>12</v>
      </c>
      <c r="M15" s="187">
        <v>75000000</v>
      </c>
      <c r="N15" s="343">
        <v>12</v>
      </c>
      <c r="O15" s="188">
        <f t="shared" si="0"/>
        <v>90000000</v>
      </c>
      <c r="P15" s="343">
        <v>12</v>
      </c>
      <c r="Q15" s="188">
        <f t="shared" si="1"/>
        <v>108000000</v>
      </c>
      <c r="R15" s="343">
        <v>12</v>
      </c>
      <c r="S15" s="188">
        <f t="shared" si="2"/>
        <v>129600000</v>
      </c>
      <c r="T15" s="343">
        <v>12</v>
      </c>
      <c r="U15" s="188">
        <f t="shared" si="3"/>
        <v>155520000</v>
      </c>
      <c r="V15" s="343">
        <v>12</v>
      </c>
      <c r="W15" s="188">
        <f>U15</f>
        <v>155520000</v>
      </c>
      <c r="X15" s="441"/>
      <c r="Y15" s="343" t="s">
        <v>344</v>
      </c>
    </row>
    <row r="16" spans="2:25" ht="59.25" customHeight="1">
      <c r="B16" s="471"/>
      <c r="C16" s="474"/>
      <c r="D16" s="471"/>
      <c r="E16" s="227" t="s">
        <v>294</v>
      </c>
      <c r="F16" s="228">
        <v>7</v>
      </c>
      <c r="G16" s="229" t="s">
        <v>88</v>
      </c>
      <c r="H16" s="344" t="s">
        <v>290</v>
      </c>
      <c r="I16" s="230"/>
      <c r="J16" s="343">
        <v>12</v>
      </c>
      <c r="K16" s="343">
        <v>12</v>
      </c>
      <c r="L16" s="343">
        <v>12</v>
      </c>
      <c r="M16" s="187">
        <v>32625000</v>
      </c>
      <c r="N16" s="343">
        <v>12</v>
      </c>
      <c r="O16" s="188">
        <f t="shared" si="0"/>
        <v>39150000</v>
      </c>
      <c r="P16" s="343">
        <v>12</v>
      </c>
      <c r="Q16" s="188">
        <f t="shared" si="1"/>
        <v>46980000</v>
      </c>
      <c r="R16" s="343">
        <v>12</v>
      </c>
      <c r="S16" s="188">
        <f t="shared" si="2"/>
        <v>56376000</v>
      </c>
      <c r="T16" s="343">
        <v>12</v>
      </c>
      <c r="U16" s="188">
        <f t="shared" si="3"/>
        <v>67651200</v>
      </c>
      <c r="V16" s="343">
        <v>12</v>
      </c>
      <c r="W16" s="188">
        <f aca="true" t="shared" si="4" ref="W16:W25">U16</f>
        <v>67651200</v>
      </c>
      <c r="X16" s="441"/>
      <c r="Y16" s="343" t="s">
        <v>344</v>
      </c>
    </row>
    <row r="17" spans="2:25" ht="60" customHeight="1">
      <c r="B17" s="471"/>
      <c r="C17" s="474"/>
      <c r="D17" s="471"/>
      <c r="E17" s="227" t="s">
        <v>294</v>
      </c>
      <c r="F17" s="228">
        <v>10</v>
      </c>
      <c r="G17" s="229" t="s">
        <v>90</v>
      </c>
      <c r="H17" s="344" t="s">
        <v>291</v>
      </c>
      <c r="I17" s="230"/>
      <c r="J17" s="343">
        <v>12</v>
      </c>
      <c r="K17" s="343">
        <v>12</v>
      </c>
      <c r="L17" s="343">
        <v>12</v>
      </c>
      <c r="M17" s="187">
        <v>24775000</v>
      </c>
      <c r="N17" s="343">
        <v>12</v>
      </c>
      <c r="O17" s="188">
        <f t="shared" si="0"/>
        <v>29730000</v>
      </c>
      <c r="P17" s="343">
        <v>12</v>
      </c>
      <c r="Q17" s="188">
        <f t="shared" si="1"/>
        <v>35676000</v>
      </c>
      <c r="R17" s="343">
        <v>12</v>
      </c>
      <c r="S17" s="188">
        <f t="shared" si="2"/>
        <v>42811200</v>
      </c>
      <c r="T17" s="343">
        <v>12</v>
      </c>
      <c r="U17" s="188">
        <f t="shared" si="3"/>
        <v>51373440</v>
      </c>
      <c r="V17" s="343">
        <v>12</v>
      </c>
      <c r="W17" s="188">
        <f t="shared" si="4"/>
        <v>51373440</v>
      </c>
      <c r="X17" s="441"/>
      <c r="Y17" s="343" t="s">
        <v>344</v>
      </c>
    </row>
    <row r="18" spans="2:25" ht="70.5" customHeight="1">
      <c r="B18" s="471"/>
      <c r="C18" s="474"/>
      <c r="D18" s="471"/>
      <c r="E18" s="227" t="s">
        <v>294</v>
      </c>
      <c r="F18" s="228">
        <v>11</v>
      </c>
      <c r="G18" s="344" t="s">
        <v>92</v>
      </c>
      <c r="H18" s="344" t="s">
        <v>292</v>
      </c>
      <c r="I18" s="230"/>
      <c r="J18" s="343">
        <v>12</v>
      </c>
      <c r="K18" s="343">
        <v>12</v>
      </c>
      <c r="L18" s="343">
        <v>12</v>
      </c>
      <c r="M18" s="187">
        <v>45000000</v>
      </c>
      <c r="N18" s="343">
        <v>12</v>
      </c>
      <c r="O18" s="188">
        <f t="shared" si="0"/>
        <v>54000000</v>
      </c>
      <c r="P18" s="343">
        <v>12</v>
      </c>
      <c r="Q18" s="188">
        <f t="shared" si="1"/>
        <v>64800000</v>
      </c>
      <c r="R18" s="343">
        <v>12</v>
      </c>
      <c r="S18" s="188">
        <f t="shared" si="2"/>
        <v>77760000</v>
      </c>
      <c r="T18" s="343">
        <v>12</v>
      </c>
      <c r="U18" s="188">
        <f t="shared" si="3"/>
        <v>93312000</v>
      </c>
      <c r="V18" s="343">
        <v>12</v>
      </c>
      <c r="W18" s="188">
        <f t="shared" si="4"/>
        <v>93312000</v>
      </c>
      <c r="X18" s="441"/>
      <c r="Y18" s="343" t="s">
        <v>344</v>
      </c>
    </row>
    <row r="19" spans="2:25" ht="94.5" customHeight="1">
      <c r="B19" s="471"/>
      <c r="C19" s="474"/>
      <c r="D19" s="471"/>
      <c r="E19" s="227" t="s">
        <v>294</v>
      </c>
      <c r="F19" s="228">
        <v>12</v>
      </c>
      <c r="G19" s="344" t="s">
        <v>94</v>
      </c>
      <c r="H19" s="344" t="s">
        <v>293</v>
      </c>
      <c r="I19" s="230"/>
      <c r="J19" s="343">
        <v>12</v>
      </c>
      <c r="K19" s="343">
        <v>12</v>
      </c>
      <c r="L19" s="343">
        <v>12</v>
      </c>
      <c r="M19" s="187">
        <v>15000000</v>
      </c>
      <c r="N19" s="343">
        <v>12</v>
      </c>
      <c r="O19" s="188">
        <f t="shared" si="0"/>
        <v>18000000</v>
      </c>
      <c r="P19" s="343">
        <v>12</v>
      </c>
      <c r="Q19" s="188">
        <f t="shared" si="1"/>
        <v>21600000</v>
      </c>
      <c r="R19" s="343">
        <v>12</v>
      </c>
      <c r="S19" s="188">
        <f t="shared" si="2"/>
        <v>25920000</v>
      </c>
      <c r="T19" s="343">
        <v>12</v>
      </c>
      <c r="U19" s="188">
        <f t="shared" si="3"/>
        <v>31104000</v>
      </c>
      <c r="V19" s="343">
        <v>12</v>
      </c>
      <c r="W19" s="188">
        <f t="shared" si="4"/>
        <v>31104000</v>
      </c>
      <c r="X19" s="441"/>
      <c r="Y19" s="343" t="s">
        <v>344</v>
      </c>
    </row>
    <row r="20" spans="2:25" ht="54.75" customHeight="1">
      <c r="B20" s="471"/>
      <c r="C20" s="474"/>
      <c r="D20" s="471"/>
      <c r="E20" s="227" t="s">
        <v>294</v>
      </c>
      <c r="F20" s="228">
        <v>13</v>
      </c>
      <c r="G20" s="344" t="s">
        <v>261</v>
      </c>
      <c r="H20" s="344" t="s">
        <v>297</v>
      </c>
      <c r="I20" s="230"/>
      <c r="J20" s="343">
        <v>12</v>
      </c>
      <c r="K20" s="343">
        <v>12</v>
      </c>
      <c r="L20" s="343">
        <v>12</v>
      </c>
      <c r="M20" s="187">
        <v>12400000</v>
      </c>
      <c r="N20" s="343">
        <v>12</v>
      </c>
      <c r="O20" s="188">
        <f t="shared" si="0"/>
        <v>14880000</v>
      </c>
      <c r="P20" s="343">
        <v>12</v>
      </c>
      <c r="Q20" s="188">
        <f t="shared" si="1"/>
        <v>17856000</v>
      </c>
      <c r="R20" s="343">
        <v>12</v>
      </c>
      <c r="S20" s="188">
        <f t="shared" si="2"/>
        <v>21427200</v>
      </c>
      <c r="T20" s="343">
        <v>12</v>
      </c>
      <c r="U20" s="188">
        <f t="shared" si="3"/>
        <v>25712640</v>
      </c>
      <c r="V20" s="343">
        <v>12</v>
      </c>
      <c r="W20" s="188">
        <f t="shared" si="4"/>
        <v>25712640</v>
      </c>
      <c r="X20" s="441"/>
      <c r="Y20" s="343" t="s">
        <v>344</v>
      </c>
    </row>
    <row r="21" spans="2:25" ht="69.75" customHeight="1">
      <c r="B21" s="471"/>
      <c r="C21" s="474"/>
      <c r="D21" s="471"/>
      <c r="E21" s="232" t="s">
        <v>294</v>
      </c>
      <c r="F21" s="233">
        <v>15</v>
      </c>
      <c r="G21" s="234" t="s">
        <v>98</v>
      </c>
      <c r="H21" s="234" t="s">
        <v>295</v>
      </c>
      <c r="I21" s="235"/>
      <c r="J21" s="189">
        <v>12</v>
      </c>
      <c r="K21" s="189">
        <v>12</v>
      </c>
      <c r="L21" s="189">
        <v>12</v>
      </c>
      <c r="M21" s="190">
        <v>6000000</v>
      </c>
      <c r="N21" s="189">
        <v>12</v>
      </c>
      <c r="O21" s="188">
        <f t="shared" si="0"/>
        <v>7200000</v>
      </c>
      <c r="P21" s="189">
        <v>12</v>
      </c>
      <c r="Q21" s="188">
        <f t="shared" si="1"/>
        <v>8640000</v>
      </c>
      <c r="R21" s="189">
        <v>12</v>
      </c>
      <c r="S21" s="188">
        <f t="shared" si="2"/>
        <v>10368000</v>
      </c>
      <c r="T21" s="189">
        <v>12</v>
      </c>
      <c r="U21" s="188">
        <f t="shared" si="3"/>
        <v>12441600</v>
      </c>
      <c r="V21" s="189">
        <v>12</v>
      </c>
      <c r="W21" s="188">
        <f t="shared" si="4"/>
        <v>12441600</v>
      </c>
      <c r="X21" s="441"/>
      <c r="Y21" s="189" t="s">
        <v>344</v>
      </c>
    </row>
    <row r="22" spans="2:25" ht="73.5" customHeight="1">
      <c r="B22" s="471"/>
      <c r="C22" s="474"/>
      <c r="D22" s="471"/>
      <c r="E22" s="232" t="s">
        <v>294</v>
      </c>
      <c r="F22" s="233">
        <v>16</v>
      </c>
      <c r="G22" s="234" t="s">
        <v>337</v>
      </c>
      <c r="H22" s="234" t="s">
        <v>338</v>
      </c>
      <c r="I22" s="235"/>
      <c r="J22" s="189">
        <v>12</v>
      </c>
      <c r="K22" s="189">
        <v>12</v>
      </c>
      <c r="L22" s="189">
        <v>12</v>
      </c>
      <c r="M22" s="190">
        <v>10000000</v>
      </c>
      <c r="N22" s="189">
        <v>12</v>
      </c>
      <c r="O22" s="191">
        <f t="shared" si="0"/>
        <v>12000000</v>
      </c>
      <c r="P22" s="189">
        <v>12</v>
      </c>
      <c r="Q22" s="191">
        <f t="shared" si="1"/>
        <v>14400000</v>
      </c>
      <c r="R22" s="189">
        <v>12</v>
      </c>
      <c r="S22" s="191">
        <f t="shared" si="2"/>
        <v>17280000</v>
      </c>
      <c r="T22" s="189">
        <v>12</v>
      </c>
      <c r="U22" s="191">
        <f t="shared" si="3"/>
        <v>20736000</v>
      </c>
      <c r="V22" s="189">
        <v>12</v>
      </c>
      <c r="W22" s="191">
        <f t="shared" si="4"/>
        <v>20736000</v>
      </c>
      <c r="X22" s="441"/>
      <c r="Y22" s="189" t="s">
        <v>344</v>
      </c>
    </row>
    <row r="23" spans="2:25" ht="71.25" customHeight="1">
      <c r="B23" s="471"/>
      <c r="C23" s="474"/>
      <c r="D23" s="471"/>
      <c r="E23" s="232" t="s">
        <v>294</v>
      </c>
      <c r="F23" s="233">
        <v>17</v>
      </c>
      <c r="G23" s="234" t="s">
        <v>102</v>
      </c>
      <c r="H23" s="234" t="s">
        <v>296</v>
      </c>
      <c r="I23" s="235"/>
      <c r="J23" s="189">
        <v>12</v>
      </c>
      <c r="K23" s="189">
        <v>12</v>
      </c>
      <c r="L23" s="189">
        <v>12</v>
      </c>
      <c r="M23" s="190">
        <v>25000000</v>
      </c>
      <c r="N23" s="189">
        <v>12</v>
      </c>
      <c r="O23" s="191">
        <f t="shared" si="0"/>
        <v>30000000</v>
      </c>
      <c r="P23" s="189">
        <v>12</v>
      </c>
      <c r="Q23" s="191">
        <f t="shared" si="1"/>
        <v>36000000</v>
      </c>
      <c r="R23" s="189">
        <v>12</v>
      </c>
      <c r="S23" s="191">
        <f t="shared" si="2"/>
        <v>43200000</v>
      </c>
      <c r="T23" s="189">
        <v>12</v>
      </c>
      <c r="U23" s="191">
        <f t="shared" si="3"/>
        <v>51840000</v>
      </c>
      <c r="V23" s="189">
        <v>12</v>
      </c>
      <c r="W23" s="191">
        <f t="shared" si="4"/>
        <v>51840000</v>
      </c>
      <c r="X23" s="441"/>
      <c r="Y23" s="343" t="s">
        <v>344</v>
      </c>
    </row>
    <row r="24" spans="2:25" ht="57" customHeight="1">
      <c r="B24" s="471"/>
      <c r="C24" s="474"/>
      <c r="D24" s="471"/>
      <c r="E24" s="232" t="s">
        <v>294</v>
      </c>
      <c r="F24" s="233">
        <v>18</v>
      </c>
      <c r="G24" s="234" t="s">
        <v>104</v>
      </c>
      <c r="H24" s="234" t="s">
        <v>362</v>
      </c>
      <c r="I24" s="235"/>
      <c r="J24" s="189">
        <v>12</v>
      </c>
      <c r="K24" s="189">
        <v>12</v>
      </c>
      <c r="L24" s="189">
        <v>12</v>
      </c>
      <c r="M24" s="226">
        <v>100000000</v>
      </c>
      <c r="N24" s="189">
        <v>12</v>
      </c>
      <c r="O24" s="191">
        <f t="shared" si="0"/>
        <v>120000000</v>
      </c>
      <c r="P24" s="189">
        <v>12</v>
      </c>
      <c r="Q24" s="191">
        <f t="shared" si="1"/>
        <v>144000000</v>
      </c>
      <c r="R24" s="189">
        <v>12</v>
      </c>
      <c r="S24" s="191">
        <f t="shared" si="2"/>
        <v>172800000</v>
      </c>
      <c r="T24" s="189">
        <v>12</v>
      </c>
      <c r="U24" s="191">
        <f t="shared" si="3"/>
        <v>207360000</v>
      </c>
      <c r="V24" s="189">
        <v>12</v>
      </c>
      <c r="W24" s="191">
        <f t="shared" si="4"/>
        <v>207360000</v>
      </c>
      <c r="X24" s="441"/>
      <c r="Y24" s="343" t="s">
        <v>344</v>
      </c>
    </row>
    <row r="25" spans="2:25" ht="76.5" customHeight="1">
      <c r="B25" s="471"/>
      <c r="C25" s="474"/>
      <c r="D25" s="471"/>
      <c r="E25" s="232" t="s">
        <v>294</v>
      </c>
      <c r="F25" s="233">
        <v>20</v>
      </c>
      <c r="G25" s="236" t="s">
        <v>276</v>
      </c>
      <c r="H25" s="234" t="s">
        <v>506</v>
      </c>
      <c r="I25" s="235"/>
      <c r="J25" s="189">
        <v>12</v>
      </c>
      <c r="K25" s="189">
        <v>12</v>
      </c>
      <c r="L25" s="189">
        <v>12</v>
      </c>
      <c r="M25" s="190">
        <v>144228000</v>
      </c>
      <c r="N25" s="189">
        <v>12</v>
      </c>
      <c r="O25" s="191">
        <f t="shared" si="0"/>
        <v>173073600</v>
      </c>
      <c r="P25" s="189">
        <v>12</v>
      </c>
      <c r="Q25" s="191">
        <f t="shared" si="1"/>
        <v>207688320</v>
      </c>
      <c r="R25" s="189">
        <v>12</v>
      </c>
      <c r="S25" s="191">
        <f t="shared" si="2"/>
        <v>249225984</v>
      </c>
      <c r="T25" s="189">
        <v>12</v>
      </c>
      <c r="U25" s="191">
        <f t="shared" si="3"/>
        <v>299071180.8</v>
      </c>
      <c r="V25" s="189">
        <v>12</v>
      </c>
      <c r="W25" s="191">
        <f t="shared" si="4"/>
        <v>299071180.8</v>
      </c>
      <c r="X25" s="441"/>
      <c r="Y25" s="343" t="s">
        <v>344</v>
      </c>
    </row>
    <row r="26" spans="2:25" ht="27" customHeight="1">
      <c r="B26" s="471"/>
      <c r="C26" s="474"/>
      <c r="D26" s="471"/>
      <c r="E26" s="505" t="s">
        <v>298</v>
      </c>
      <c r="F26" s="507"/>
      <c r="G26" s="509" t="s">
        <v>108</v>
      </c>
      <c r="H26" s="511" t="s">
        <v>299</v>
      </c>
      <c r="I26" s="513"/>
      <c r="J26" s="450">
        <v>12</v>
      </c>
      <c r="K26" s="514">
        <v>12</v>
      </c>
      <c r="L26" s="515">
        <v>12</v>
      </c>
      <c r="M26" s="516">
        <f>SUM(M27:M31)</f>
        <v>345000000</v>
      </c>
      <c r="N26" s="450">
        <v>12</v>
      </c>
      <c r="O26" s="524">
        <f>SUM(O27:O31)</f>
        <v>414000000</v>
      </c>
      <c r="P26" s="515">
        <v>12</v>
      </c>
      <c r="Q26" s="525">
        <f>SUM(Q27:Q31)</f>
        <v>496800000</v>
      </c>
      <c r="R26" s="450">
        <v>12</v>
      </c>
      <c r="S26" s="514">
        <f>SUM(S27:S31)</f>
        <v>596160000</v>
      </c>
      <c r="T26" s="515">
        <v>12</v>
      </c>
      <c r="U26" s="521">
        <f>SUM(U27:U31)</f>
        <v>715392000</v>
      </c>
      <c r="V26" s="522">
        <v>12</v>
      </c>
      <c r="W26" s="517">
        <f>SUM(W27:W31)</f>
        <v>715392000</v>
      </c>
      <c r="X26" s="441"/>
      <c r="Y26" s="476" t="s">
        <v>344</v>
      </c>
    </row>
    <row r="27" spans="2:25" ht="53.25" customHeight="1">
      <c r="B27" s="471"/>
      <c r="C27" s="474"/>
      <c r="D27" s="471"/>
      <c r="E27" s="506"/>
      <c r="F27" s="508"/>
      <c r="G27" s="510"/>
      <c r="H27" s="512"/>
      <c r="I27" s="513"/>
      <c r="J27" s="450"/>
      <c r="K27" s="514"/>
      <c r="L27" s="515"/>
      <c r="M27" s="516"/>
      <c r="N27" s="450"/>
      <c r="O27" s="524"/>
      <c r="P27" s="515"/>
      <c r="Q27" s="525"/>
      <c r="R27" s="450"/>
      <c r="S27" s="514"/>
      <c r="T27" s="515"/>
      <c r="U27" s="521"/>
      <c r="V27" s="523"/>
      <c r="W27" s="518"/>
      <c r="X27" s="441"/>
      <c r="Y27" s="477"/>
    </row>
    <row r="28" spans="2:25" ht="171.75" customHeight="1">
      <c r="B28" s="471"/>
      <c r="C28" s="474"/>
      <c r="D28" s="471"/>
      <c r="E28" s="227" t="s">
        <v>298</v>
      </c>
      <c r="F28" s="228">
        <v>7</v>
      </c>
      <c r="G28" s="344" t="s">
        <v>277</v>
      </c>
      <c r="H28" s="344" t="s">
        <v>371</v>
      </c>
      <c r="I28" s="230"/>
      <c r="J28" s="343">
        <v>12</v>
      </c>
      <c r="K28" s="343">
        <v>12</v>
      </c>
      <c r="L28" s="343">
        <v>12</v>
      </c>
      <c r="M28" s="187">
        <v>150000000</v>
      </c>
      <c r="N28" s="343">
        <v>12</v>
      </c>
      <c r="O28" s="188">
        <f>M28+(M28*20%)</f>
        <v>180000000</v>
      </c>
      <c r="P28" s="343">
        <v>12</v>
      </c>
      <c r="Q28" s="188">
        <f>O28+(O28*20%)</f>
        <v>216000000</v>
      </c>
      <c r="R28" s="343">
        <v>12</v>
      </c>
      <c r="S28" s="188">
        <f>Q28+(Q28*20%)</f>
        <v>259200000</v>
      </c>
      <c r="T28" s="343">
        <v>12</v>
      </c>
      <c r="U28" s="188">
        <f>S28+(S28*20%)</f>
        <v>311040000</v>
      </c>
      <c r="V28" s="343">
        <v>12</v>
      </c>
      <c r="W28" s="188">
        <f>U28</f>
        <v>311040000</v>
      </c>
      <c r="X28" s="441"/>
      <c r="Y28" s="343" t="s">
        <v>344</v>
      </c>
    </row>
    <row r="29" spans="2:25" ht="56.25" customHeight="1">
      <c r="B29" s="471"/>
      <c r="C29" s="474"/>
      <c r="D29" s="471"/>
      <c r="E29" s="227" t="s">
        <v>298</v>
      </c>
      <c r="F29" s="228">
        <v>22</v>
      </c>
      <c r="G29" s="237" t="s">
        <v>110</v>
      </c>
      <c r="H29" s="344" t="s">
        <v>370</v>
      </c>
      <c r="I29" s="230"/>
      <c r="J29" s="343">
        <v>12</v>
      </c>
      <c r="K29" s="343">
        <v>12</v>
      </c>
      <c r="L29" s="343">
        <v>12</v>
      </c>
      <c r="M29" s="187">
        <v>145000000</v>
      </c>
      <c r="N29" s="343">
        <v>12</v>
      </c>
      <c r="O29" s="188">
        <f>M29+(M29*20%)</f>
        <v>174000000</v>
      </c>
      <c r="P29" s="343">
        <v>12</v>
      </c>
      <c r="Q29" s="188">
        <f>O29+(O29*20%)</f>
        <v>208800000</v>
      </c>
      <c r="R29" s="343">
        <v>12</v>
      </c>
      <c r="S29" s="188">
        <f>Q29+(Q29*20%)</f>
        <v>250560000</v>
      </c>
      <c r="T29" s="343">
        <v>12</v>
      </c>
      <c r="U29" s="188">
        <f>S29+(S29*20%)</f>
        <v>300672000</v>
      </c>
      <c r="V29" s="343">
        <v>12</v>
      </c>
      <c r="W29" s="188">
        <f>U29</f>
        <v>300672000</v>
      </c>
      <c r="X29" s="441"/>
      <c r="Y29" s="343" t="s">
        <v>344</v>
      </c>
    </row>
    <row r="30" spans="2:25" ht="88.5" customHeight="1">
      <c r="B30" s="471"/>
      <c r="C30" s="474"/>
      <c r="D30" s="471"/>
      <c r="E30" s="227" t="s">
        <v>298</v>
      </c>
      <c r="F30" s="228">
        <v>24</v>
      </c>
      <c r="G30" s="344" t="s">
        <v>279</v>
      </c>
      <c r="H30" s="344" t="s">
        <v>301</v>
      </c>
      <c r="I30" s="230"/>
      <c r="J30" s="343">
        <v>12</v>
      </c>
      <c r="K30" s="343">
        <v>12</v>
      </c>
      <c r="L30" s="343">
        <v>12</v>
      </c>
      <c r="M30" s="187">
        <v>35000000</v>
      </c>
      <c r="N30" s="343">
        <v>12</v>
      </c>
      <c r="O30" s="188">
        <f>M30+(M30*20%)</f>
        <v>42000000</v>
      </c>
      <c r="P30" s="343">
        <v>12</v>
      </c>
      <c r="Q30" s="188">
        <f>O30+(O30*20%)</f>
        <v>50400000</v>
      </c>
      <c r="R30" s="343">
        <v>12</v>
      </c>
      <c r="S30" s="188">
        <f>Q30+(Q30*20%)</f>
        <v>60480000</v>
      </c>
      <c r="T30" s="343">
        <v>12</v>
      </c>
      <c r="U30" s="188">
        <f>S30+(S30*20%)</f>
        <v>72576000</v>
      </c>
      <c r="V30" s="343">
        <v>12</v>
      </c>
      <c r="W30" s="188">
        <f>U30</f>
        <v>72576000</v>
      </c>
      <c r="X30" s="441"/>
      <c r="Y30" s="343" t="s">
        <v>344</v>
      </c>
    </row>
    <row r="31" spans="2:25" ht="85.5" customHeight="1">
      <c r="B31" s="471"/>
      <c r="C31" s="474"/>
      <c r="D31" s="471"/>
      <c r="E31" s="227" t="s">
        <v>298</v>
      </c>
      <c r="F31" s="228">
        <v>28</v>
      </c>
      <c r="G31" s="344" t="s">
        <v>339</v>
      </c>
      <c r="H31" s="344" t="s">
        <v>369</v>
      </c>
      <c r="I31" s="230"/>
      <c r="J31" s="343">
        <v>12</v>
      </c>
      <c r="K31" s="343">
        <v>12</v>
      </c>
      <c r="L31" s="343">
        <v>12</v>
      </c>
      <c r="M31" s="187">
        <v>15000000</v>
      </c>
      <c r="N31" s="343">
        <v>12</v>
      </c>
      <c r="O31" s="188">
        <f>M31+(M31*20%)</f>
        <v>18000000</v>
      </c>
      <c r="P31" s="343">
        <v>12</v>
      </c>
      <c r="Q31" s="188">
        <f>O31+(O31*20%)</f>
        <v>21600000</v>
      </c>
      <c r="R31" s="343">
        <v>12</v>
      </c>
      <c r="S31" s="188">
        <f>Q31+(Q31*20%)</f>
        <v>25920000</v>
      </c>
      <c r="T31" s="343">
        <v>12</v>
      </c>
      <c r="U31" s="188">
        <f>S31+(S31*20%)</f>
        <v>31104000</v>
      </c>
      <c r="V31" s="343">
        <v>12</v>
      </c>
      <c r="W31" s="188">
        <f>U31</f>
        <v>31104000</v>
      </c>
      <c r="X31" s="441"/>
      <c r="Y31" s="343" t="s">
        <v>344</v>
      </c>
    </row>
    <row r="32" spans="2:25" ht="63" customHeight="1">
      <c r="B32" s="471"/>
      <c r="C32" s="474"/>
      <c r="D32" s="471"/>
      <c r="E32" s="232" t="s">
        <v>300</v>
      </c>
      <c r="F32" s="233"/>
      <c r="G32" s="238" t="s">
        <v>119</v>
      </c>
      <c r="H32" s="238" t="s">
        <v>302</v>
      </c>
      <c r="I32" s="239"/>
      <c r="J32" s="342">
        <v>12</v>
      </c>
      <c r="K32" s="342">
        <v>12</v>
      </c>
      <c r="L32" s="342">
        <v>12</v>
      </c>
      <c r="M32" s="341">
        <f>SUM(M33:M34)</f>
        <v>150000000</v>
      </c>
      <c r="N32" s="342">
        <v>12</v>
      </c>
      <c r="O32" s="186">
        <f>SUM(O33:O34)</f>
        <v>180000000</v>
      </c>
      <c r="P32" s="342">
        <v>12</v>
      </c>
      <c r="Q32" s="186">
        <f>SUM(Q33:Q34)</f>
        <v>216000000</v>
      </c>
      <c r="R32" s="342">
        <v>12</v>
      </c>
      <c r="S32" s="186">
        <f>SUM(S33:S34)</f>
        <v>259200000</v>
      </c>
      <c r="T32" s="342">
        <v>12</v>
      </c>
      <c r="U32" s="186">
        <f>SUM(U33:U34)</f>
        <v>311040000</v>
      </c>
      <c r="V32" s="342">
        <v>12</v>
      </c>
      <c r="W32" s="186">
        <f>SUM(W33:W34)</f>
        <v>311040000</v>
      </c>
      <c r="X32" s="441"/>
      <c r="Y32" s="189" t="s">
        <v>344</v>
      </c>
    </row>
    <row r="33" spans="2:25" ht="42" customHeight="1">
      <c r="B33" s="471"/>
      <c r="C33" s="474"/>
      <c r="D33" s="471"/>
      <c r="E33" s="470" t="s">
        <v>300</v>
      </c>
      <c r="F33" s="470">
        <v>1</v>
      </c>
      <c r="G33" s="470" t="s">
        <v>278</v>
      </c>
      <c r="H33" s="470" t="s">
        <v>303</v>
      </c>
      <c r="I33" s="478"/>
      <c r="J33" s="476">
        <v>12</v>
      </c>
      <c r="K33" s="476">
        <v>12</v>
      </c>
      <c r="L33" s="476">
        <v>12</v>
      </c>
      <c r="M33" s="519">
        <v>150000000</v>
      </c>
      <c r="N33" s="476">
        <v>12</v>
      </c>
      <c r="O33" s="519">
        <f>M33+(M33*20%)</f>
        <v>180000000</v>
      </c>
      <c r="P33" s="476">
        <v>12</v>
      </c>
      <c r="Q33" s="519">
        <f>O33+(O33*20%)</f>
        <v>216000000</v>
      </c>
      <c r="R33" s="476">
        <v>12</v>
      </c>
      <c r="S33" s="519">
        <f>Q33+(Q33*20%)</f>
        <v>259200000</v>
      </c>
      <c r="T33" s="476">
        <v>12</v>
      </c>
      <c r="U33" s="519">
        <f>S33+(S33*20%)</f>
        <v>311040000</v>
      </c>
      <c r="V33" s="476">
        <v>12</v>
      </c>
      <c r="W33" s="519">
        <f>U33</f>
        <v>311040000</v>
      </c>
      <c r="X33" s="441"/>
      <c r="Y33" s="476" t="s">
        <v>344</v>
      </c>
    </row>
    <row r="34" spans="2:25" ht="31.5" customHeight="1">
      <c r="B34" s="472"/>
      <c r="C34" s="475"/>
      <c r="D34" s="472"/>
      <c r="E34" s="472"/>
      <c r="F34" s="472"/>
      <c r="G34" s="472"/>
      <c r="H34" s="472"/>
      <c r="I34" s="479"/>
      <c r="J34" s="477"/>
      <c r="K34" s="477"/>
      <c r="L34" s="477"/>
      <c r="M34" s="520"/>
      <c r="N34" s="477"/>
      <c r="O34" s="520"/>
      <c r="P34" s="477"/>
      <c r="Q34" s="520"/>
      <c r="R34" s="477"/>
      <c r="S34" s="520"/>
      <c r="T34" s="477"/>
      <c r="U34" s="520"/>
      <c r="V34" s="477"/>
      <c r="W34" s="520"/>
      <c r="X34" s="477"/>
      <c r="Y34" s="477"/>
    </row>
    <row r="35" spans="2:25" s="130" customFormat="1" ht="21" customHeight="1">
      <c r="B35" s="500" t="s">
        <v>199</v>
      </c>
      <c r="C35" s="501"/>
      <c r="D35" s="502"/>
      <c r="E35" s="480">
        <v>20420401</v>
      </c>
      <c r="F35" s="481"/>
      <c r="G35" s="240"/>
      <c r="H35" s="240"/>
      <c r="I35" s="241"/>
      <c r="J35" s="192"/>
      <c r="K35" s="192"/>
      <c r="L35" s="192"/>
      <c r="M35" s="195">
        <f>M37+M43+M52</f>
        <v>3040000000</v>
      </c>
      <c r="N35" s="195"/>
      <c r="O35" s="195">
        <f>O37+O43+O52</f>
        <v>2388000000</v>
      </c>
      <c r="P35" s="195"/>
      <c r="Q35" s="195">
        <f>Q37+Q43+Q52</f>
        <v>2865600000</v>
      </c>
      <c r="R35" s="195"/>
      <c r="S35" s="195">
        <f>S37+S43+S52</f>
        <v>3438720000</v>
      </c>
      <c r="T35" s="195"/>
      <c r="U35" s="195">
        <f>U37+U43+U52</f>
        <v>4136464000</v>
      </c>
      <c r="V35" s="347"/>
      <c r="W35" s="195">
        <f>W37+W43+W52</f>
        <v>4335113600</v>
      </c>
      <c r="X35" s="194"/>
      <c r="Y35" s="192"/>
    </row>
    <row r="36" spans="2:25" s="130" customFormat="1" ht="17.25" customHeight="1">
      <c r="B36" s="491" t="s">
        <v>507</v>
      </c>
      <c r="C36" s="425" t="s">
        <v>200</v>
      </c>
      <c r="D36" s="426"/>
      <c r="E36" s="451"/>
      <c r="F36" s="452"/>
      <c r="G36" s="242"/>
      <c r="H36" s="242"/>
      <c r="I36" s="241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3"/>
      <c r="W36" s="193"/>
      <c r="X36" s="194"/>
      <c r="Y36" s="192"/>
    </row>
    <row r="37" spans="2:25" s="135" customFormat="1" ht="42" customHeight="1">
      <c r="B37" s="492"/>
      <c r="C37" s="422" t="s">
        <v>487</v>
      </c>
      <c r="D37" s="498"/>
      <c r="E37" s="482" t="s">
        <v>476</v>
      </c>
      <c r="F37" s="483"/>
      <c r="G37" s="503" t="s">
        <v>216</v>
      </c>
      <c r="H37" s="240" t="s">
        <v>495</v>
      </c>
      <c r="I37" s="241" t="s">
        <v>198</v>
      </c>
      <c r="J37" s="221">
        <v>1430000</v>
      </c>
      <c r="K37" s="221">
        <v>1480000</v>
      </c>
      <c r="L37" s="221">
        <v>1490000</v>
      </c>
      <c r="M37" s="494">
        <f>SUM(M39:M41)</f>
        <v>350000000</v>
      </c>
      <c r="N37" s="219">
        <v>1900000</v>
      </c>
      <c r="O37" s="494">
        <f>SUM(O39:O41)</f>
        <v>720000000</v>
      </c>
      <c r="P37" s="219">
        <v>2000000</v>
      </c>
      <c r="Q37" s="494">
        <f>SUM(Q39:Q41)</f>
        <v>804000000</v>
      </c>
      <c r="R37" s="219">
        <v>2100000</v>
      </c>
      <c r="S37" s="494">
        <f>SUM(S39:S41)</f>
        <v>904800000</v>
      </c>
      <c r="T37" s="352">
        <v>2200000</v>
      </c>
      <c r="U37" s="496">
        <f>SUM(U39:U41)</f>
        <v>1025760000</v>
      </c>
      <c r="V37" s="352">
        <v>2200000</v>
      </c>
      <c r="W37" s="496">
        <f>SUM(W39:W41)</f>
        <v>1025760000</v>
      </c>
      <c r="X37" s="194"/>
      <c r="Y37" s="192"/>
    </row>
    <row r="38" spans="2:25" s="135" customFormat="1" ht="49.5" customHeight="1">
      <c r="B38" s="492"/>
      <c r="C38" s="423"/>
      <c r="D38" s="499"/>
      <c r="E38" s="484"/>
      <c r="F38" s="485"/>
      <c r="G38" s="504"/>
      <c r="H38" s="242" t="s">
        <v>283</v>
      </c>
      <c r="I38" s="241" t="s">
        <v>267</v>
      </c>
      <c r="J38" s="220" t="s">
        <v>364</v>
      </c>
      <c r="K38" s="220" t="s">
        <v>365</v>
      </c>
      <c r="L38" s="220" t="s">
        <v>366</v>
      </c>
      <c r="M38" s="495"/>
      <c r="N38" s="220" t="s">
        <v>499</v>
      </c>
      <c r="O38" s="495"/>
      <c r="P38" s="220" t="s">
        <v>503</v>
      </c>
      <c r="Q38" s="495"/>
      <c r="R38" s="220" t="s">
        <v>504</v>
      </c>
      <c r="S38" s="495"/>
      <c r="T38" s="220" t="s">
        <v>505</v>
      </c>
      <c r="U38" s="497"/>
      <c r="V38" s="220" t="s">
        <v>505</v>
      </c>
      <c r="W38" s="497"/>
      <c r="X38" s="194"/>
      <c r="Y38" s="192"/>
    </row>
    <row r="39" spans="2:25" s="135" customFormat="1" ht="88.5" customHeight="1">
      <c r="B39" s="492"/>
      <c r="C39" s="423"/>
      <c r="D39" s="247" t="s">
        <v>259</v>
      </c>
      <c r="E39" s="243" t="s">
        <v>476</v>
      </c>
      <c r="F39" s="243" t="s">
        <v>480</v>
      </c>
      <c r="G39" s="244" t="s">
        <v>127</v>
      </c>
      <c r="H39" s="244" t="s">
        <v>496</v>
      </c>
      <c r="I39" s="245" t="s">
        <v>198</v>
      </c>
      <c r="J39" s="223"/>
      <c r="K39" s="337">
        <v>10000</v>
      </c>
      <c r="L39" s="337">
        <v>10000</v>
      </c>
      <c r="M39" s="196">
        <v>250000000</v>
      </c>
      <c r="N39" s="337">
        <v>10000</v>
      </c>
      <c r="O39" s="191">
        <v>600000000</v>
      </c>
      <c r="P39" s="339"/>
      <c r="Q39" s="191">
        <v>660000000</v>
      </c>
      <c r="R39" s="340">
        <v>10000</v>
      </c>
      <c r="S39" s="191">
        <v>732000000</v>
      </c>
      <c r="T39" s="340">
        <v>90000</v>
      </c>
      <c r="U39" s="191">
        <v>818400000</v>
      </c>
      <c r="V39" s="340">
        <v>90000</v>
      </c>
      <c r="W39" s="191">
        <f>U39</f>
        <v>818400000</v>
      </c>
      <c r="X39" s="211"/>
      <c r="Y39" s="189" t="s">
        <v>344</v>
      </c>
    </row>
    <row r="40" spans="2:25" s="135" customFormat="1" ht="102.75" customHeight="1">
      <c r="B40" s="492"/>
      <c r="C40" s="423"/>
      <c r="D40" s="299" t="s">
        <v>427</v>
      </c>
      <c r="E40" s="243" t="s">
        <v>476</v>
      </c>
      <c r="F40" s="243" t="s">
        <v>482</v>
      </c>
      <c r="G40" s="246" t="s">
        <v>368</v>
      </c>
      <c r="H40" s="246" t="s">
        <v>475</v>
      </c>
      <c r="I40" s="245" t="s">
        <v>375</v>
      </c>
      <c r="J40" s="222">
        <v>1</v>
      </c>
      <c r="K40" s="338">
        <v>1</v>
      </c>
      <c r="L40" s="338">
        <v>2</v>
      </c>
      <c r="M40" s="196">
        <v>60800000</v>
      </c>
      <c r="N40" s="338">
        <v>3</v>
      </c>
      <c r="O40" s="191">
        <f>M40+(M40*20%)</f>
        <v>72960000</v>
      </c>
      <c r="P40" s="338">
        <v>4</v>
      </c>
      <c r="Q40" s="191">
        <f>O40+(O40*20%)</f>
        <v>87552000</v>
      </c>
      <c r="R40" s="338">
        <v>5</v>
      </c>
      <c r="S40" s="191">
        <f>Q40+(Q40*20%)</f>
        <v>105062400</v>
      </c>
      <c r="T40" s="338">
        <v>6</v>
      </c>
      <c r="U40" s="191">
        <f>S40+(S40*20%)</f>
        <v>126074880</v>
      </c>
      <c r="V40" s="338">
        <v>6</v>
      </c>
      <c r="W40" s="191">
        <f>U40</f>
        <v>126074880</v>
      </c>
      <c r="X40" s="199"/>
      <c r="Y40" s="224" t="s">
        <v>344</v>
      </c>
    </row>
    <row r="41" spans="2:25" s="135" customFormat="1" ht="159" customHeight="1">
      <c r="B41" s="492"/>
      <c r="C41" s="424"/>
      <c r="D41" s="300"/>
      <c r="E41" s="243" t="s">
        <v>476</v>
      </c>
      <c r="F41" s="243" t="s">
        <v>485</v>
      </c>
      <c r="G41" s="247" t="s">
        <v>373</v>
      </c>
      <c r="H41" s="247" t="s">
        <v>374</v>
      </c>
      <c r="I41" s="245" t="s">
        <v>372</v>
      </c>
      <c r="J41" s="200">
        <v>0</v>
      </c>
      <c r="K41" s="338">
        <v>20</v>
      </c>
      <c r="L41" s="338">
        <v>96</v>
      </c>
      <c r="M41" s="201">
        <v>39200000</v>
      </c>
      <c r="N41" s="338">
        <v>100</v>
      </c>
      <c r="O41" s="188">
        <f>M41+(M41*20%)</f>
        <v>47040000</v>
      </c>
      <c r="P41" s="338">
        <v>102</v>
      </c>
      <c r="Q41" s="188">
        <f>O41+(O41*20%)</f>
        <v>56448000</v>
      </c>
      <c r="R41" s="338">
        <v>104</v>
      </c>
      <c r="S41" s="188">
        <f>Q41+(Q41*20%)</f>
        <v>67737600</v>
      </c>
      <c r="T41" s="338">
        <v>105</v>
      </c>
      <c r="U41" s="188">
        <f>S41+(S41*20%)</f>
        <v>81285120</v>
      </c>
      <c r="V41" s="338">
        <v>105</v>
      </c>
      <c r="W41" s="188">
        <f>U41</f>
        <v>81285120</v>
      </c>
      <c r="X41" s="225"/>
      <c r="Y41" s="224" t="s">
        <v>344</v>
      </c>
    </row>
    <row r="42" spans="2:25" s="135" customFormat="1" ht="18.75" customHeight="1">
      <c r="B42" s="492"/>
      <c r="C42" s="427" t="s">
        <v>201</v>
      </c>
      <c r="D42" s="428"/>
      <c r="E42" s="451"/>
      <c r="F42" s="452"/>
      <c r="G42" s="248"/>
      <c r="H42" s="248"/>
      <c r="I42" s="249"/>
      <c r="J42" s="203"/>
      <c r="K42" s="203"/>
      <c r="L42" s="204"/>
      <c r="M42" s="205"/>
      <c r="N42" s="204"/>
      <c r="O42" s="206"/>
      <c r="P42" s="207"/>
      <c r="Q42" s="206"/>
      <c r="R42" s="207"/>
      <c r="S42" s="206"/>
      <c r="T42" s="207"/>
      <c r="U42" s="206"/>
      <c r="V42" s="207"/>
      <c r="W42" s="206"/>
      <c r="X42" s="194"/>
      <c r="Y42" s="202"/>
    </row>
    <row r="43" spans="2:25" s="135" customFormat="1" ht="52.5" customHeight="1">
      <c r="B43" s="492"/>
      <c r="C43" s="429" t="s">
        <v>488</v>
      </c>
      <c r="D43" s="355"/>
      <c r="E43" s="482" t="s">
        <v>477</v>
      </c>
      <c r="F43" s="483"/>
      <c r="G43" s="250" t="s">
        <v>284</v>
      </c>
      <c r="H43" s="250" t="s">
        <v>258</v>
      </c>
      <c r="I43" s="251" t="s">
        <v>209</v>
      </c>
      <c r="J43" s="208">
        <v>6</v>
      </c>
      <c r="K43" s="208">
        <v>6</v>
      </c>
      <c r="L43" s="208">
        <v>6</v>
      </c>
      <c r="M43" s="351">
        <f>SUM(M44:M50)</f>
        <v>2480000000</v>
      </c>
      <c r="N43" s="208">
        <v>6</v>
      </c>
      <c r="O43" s="351">
        <f>SUM(O44:O50)</f>
        <v>1416000000</v>
      </c>
      <c r="P43" s="208">
        <v>7</v>
      </c>
      <c r="Q43" s="351">
        <f>SUM(Q44:Q50)</f>
        <v>1759200000</v>
      </c>
      <c r="R43" s="208">
        <v>7</v>
      </c>
      <c r="S43" s="351">
        <f>SUM(S44:S50)</f>
        <v>2171040000</v>
      </c>
      <c r="T43" s="208">
        <v>8</v>
      </c>
      <c r="U43" s="351">
        <f>SUM(U44:U50)</f>
        <v>2675248000</v>
      </c>
      <c r="V43" s="208">
        <v>8</v>
      </c>
      <c r="W43" s="351">
        <f>SUM(W44:W50)</f>
        <v>2812105600</v>
      </c>
      <c r="X43" s="194"/>
      <c r="Y43" s="202"/>
    </row>
    <row r="44" spans="2:25" s="135" customFormat="1" ht="108.75" customHeight="1">
      <c r="B44" s="492"/>
      <c r="C44" s="430"/>
      <c r="D44" s="354" t="s">
        <v>489</v>
      </c>
      <c r="E44" s="243" t="s">
        <v>477</v>
      </c>
      <c r="F44" s="243" t="s">
        <v>482</v>
      </c>
      <c r="G44" s="247" t="s">
        <v>307</v>
      </c>
      <c r="H44" s="247" t="s">
        <v>376</v>
      </c>
      <c r="I44" s="253" t="s">
        <v>209</v>
      </c>
      <c r="J44" s="210">
        <v>6</v>
      </c>
      <c r="K44" s="210">
        <v>6</v>
      </c>
      <c r="L44" s="189">
        <v>2</v>
      </c>
      <c r="M44" s="201">
        <v>300000000</v>
      </c>
      <c r="N44" s="189">
        <v>3</v>
      </c>
      <c r="O44" s="191">
        <f>M44+(M44*20%)</f>
        <v>360000000</v>
      </c>
      <c r="P44" s="210">
        <v>5</v>
      </c>
      <c r="Q44" s="191">
        <f>O44+(O44*20%)</f>
        <v>432000000</v>
      </c>
      <c r="R44" s="210">
        <v>6</v>
      </c>
      <c r="S44" s="191">
        <f>Q44+(Q44*20%)</f>
        <v>518400000</v>
      </c>
      <c r="T44" s="210">
        <v>8</v>
      </c>
      <c r="U44" s="191">
        <f>S44+(S44*20%)</f>
        <v>622080000</v>
      </c>
      <c r="V44" s="210">
        <v>8</v>
      </c>
      <c r="W44" s="201">
        <f>U44</f>
        <v>622080000</v>
      </c>
      <c r="X44" s="345"/>
      <c r="Y44" s="189" t="s">
        <v>344</v>
      </c>
    </row>
    <row r="45" spans="2:25" s="135" customFormat="1" ht="123" customHeight="1">
      <c r="B45" s="492"/>
      <c r="C45" s="430"/>
      <c r="D45" s="429" t="s">
        <v>490</v>
      </c>
      <c r="E45" s="442" t="s">
        <v>477</v>
      </c>
      <c r="F45" s="442" t="s">
        <v>483</v>
      </c>
      <c r="G45" s="429" t="s">
        <v>311</v>
      </c>
      <c r="H45" s="429" t="s">
        <v>413</v>
      </c>
      <c r="I45" s="438" t="s">
        <v>209</v>
      </c>
      <c r="J45" s="434">
        <v>0</v>
      </c>
      <c r="K45" s="434">
        <v>0</v>
      </c>
      <c r="L45" s="434">
        <v>1</v>
      </c>
      <c r="M45" s="444">
        <v>1050000000</v>
      </c>
      <c r="N45" s="434">
        <v>0</v>
      </c>
      <c r="O45" s="444">
        <v>0</v>
      </c>
      <c r="P45" s="434">
        <v>1</v>
      </c>
      <c r="Q45" s="444">
        <f>O45+(O45*20%)</f>
        <v>0</v>
      </c>
      <c r="R45" s="434">
        <v>0</v>
      </c>
      <c r="S45" s="444">
        <f>Q45+(Q45*20%)</f>
        <v>0</v>
      </c>
      <c r="T45" s="434">
        <v>1</v>
      </c>
      <c r="U45" s="444">
        <f>S45+(S45*20%)</f>
        <v>0</v>
      </c>
      <c r="V45" s="448">
        <v>2</v>
      </c>
      <c r="W45" s="444">
        <v>0</v>
      </c>
      <c r="X45" s="211"/>
      <c r="Y45" s="189" t="s">
        <v>344</v>
      </c>
    </row>
    <row r="46" spans="2:25" s="135" customFormat="1" ht="64.5" customHeight="1">
      <c r="B46" s="492"/>
      <c r="C46" s="430"/>
      <c r="D46" s="431"/>
      <c r="E46" s="443"/>
      <c r="F46" s="443"/>
      <c r="G46" s="431"/>
      <c r="H46" s="431"/>
      <c r="I46" s="439"/>
      <c r="J46" s="435"/>
      <c r="K46" s="435"/>
      <c r="L46" s="435"/>
      <c r="M46" s="445"/>
      <c r="N46" s="435"/>
      <c r="O46" s="445"/>
      <c r="P46" s="435"/>
      <c r="Q46" s="445"/>
      <c r="R46" s="435"/>
      <c r="S46" s="445"/>
      <c r="T46" s="435"/>
      <c r="U46" s="445"/>
      <c r="V46" s="449"/>
      <c r="W46" s="445"/>
      <c r="X46" s="225"/>
      <c r="Y46" s="343" t="s">
        <v>344</v>
      </c>
    </row>
    <row r="47" spans="2:25" s="135" customFormat="1" ht="100.5" customHeight="1">
      <c r="B47" s="492"/>
      <c r="C47" s="430"/>
      <c r="D47" s="422" t="s">
        <v>491</v>
      </c>
      <c r="E47" s="243" t="s">
        <v>477</v>
      </c>
      <c r="F47" s="243" t="s">
        <v>484</v>
      </c>
      <c r="G47" s="247" t="s">
        <v>308</v>
      </c>
      <c r="H47" s="247" t="s">
        <v>363</v>
      </c>
      <c r="I47" s="253" t="s">
        <v>367</v>
      </c>
      <c r="J47" s="210">
        <v>8</v>
      </c>
      <c r="K47" s="210">
        <v>8</v>
      </c>
      <c r="L47" s="210">
        <v>9</v>
      </c>
      <c r="M47" s="201">
        <v>800000000</v>
      </c>
      <c r="N47" s="210">
        <v>9</v>
      </c>
      <c r="O47" s="191">
        <v>660000000</v>
      </c>
      <c r="P47" s="210">
        <v>10</v>
      </c>
      <c r="Q47" s="191">
        <v>852000000</v>
      </c>
      <c r="R47" s="210">
        <v>11</v>
      </c>
      <c r="S47" s="191">
        <v>1082400000</v>
      </c>
      <c r="T47" s="210">
        <v>11</v>
      </c>
      <c r="U47" s="191">
        <v>1368880000</v>
      </c>
      <c r="V47" s="210">
        <v>11</v>
      </c>
      <c r="W47" s="201">
        <f>U47</f>
        <v>1368880000</v>
      </c>
      <c r="X47" s="211"/>
      <c r="Y47" s="189" t="s">
        <v>344</v>
      </c>
    </row>
    <row r="48" spans="2:25" s="135" customFormat="1" ht="125.25" customHeight="1">
      <c r="B48" s="492"/>
      <c r="C48" s="430"/>
      <c r="D48" s="423"/>
      <c r="E48" s="489" t="s">
        <v>477</v>
      </c>
      <c r="F48" s="442" t="s">
        <v>481</v>
      </c>
      <c r="G48" s="429" t="s">
        <v>313</v>
      </c>
      <c r="H48" s="429" t="s">
        <v>474</v>
      </c>
      <c r="I48" s="438" t="s">
        <v>367</v>
      </c>
      <c r="J48" s="436">
        <v>2</v>
      </c>
      <c r="K48" s="436">
        <v>3</v>
      </c>
      <c r="L48" s="436">
        <v>3</v>
      </c>
      <c r="M48" s="432">
        <v>330000000</v>
      </c>
      <c r="N48" s="436">
        <v>3</v>
      </c>
      <c r="O48" s="432">
        <f>M48+(M48*20%)</f>
        <v>396000000</v>
      </c>
      <c r="P48" s="436">
        <v>3</v>
      </c>
      <c r="Q48" s="432">
        <f>O48+(O48*20%)</f>
        <v>475200000</v>
      </c>
      <c r="R48" s="436">
        <v>3</v>
      </c>
      <c r="S48" s="432">
        <f>Q48+(Q48*20%)</f>
        <v>570240000</v>
      </c>
      <c r="T48" s="436">
        <v>3</v>
      </c>
      <c r="U48" s="432">
        <f>S48+(S48*20%)</f>
        <v>684288000</v>
      </c>
      <c r="V48" s="436">
        <v>3</v>
      </c>
      <c r="W48" s="432">
        <f>U48+(U48*20%)</f>
        <v>821145600</v>
      </c>
      <c r="X48" s="441"/>
      <c r="Y48" s="434" t="s">
        <v>344</v>
      </c>
    </row>
    <row r="49" spans="2:25" s="135" customFormat="1" ht="48" customHeight="1">
      <c r="B49" s="492"/>
      <c r="C49" s="430"/>
      <c r="D49" s="423"/>
      <c r="E49" s="446"/>
      <c r="F49" s="446"/>
      <c r="G49" s="430"/>
      <c r="H49" s="430"/>
      <c r="I49" s="447"/>
      <c r="J49" s="437"/>
      <c r="K49" s="437"/>
      <c r="L49" s="437"/>
      <c r="M49" s="433"/>
      <c r="N49" s="437"/>
      <c r="O49" s="433"/>
      <c r="P49" s="437"/>
      <c r="Q49" s="433"/>
      <c r="R49" s="437"/>
      <c r="S49" s="433"/>
      <c r="T49" s="437"/>
      <c r="U49" s="433"/>
      <c r="V49" s="437"/>
      <c r="W49" s="433"/>
      <c r="X49" s="441"/>
      <c r="Y49" s="440"/>
    </row>
    <row r="50" spans="2:25" s="135" customFormat="1" ht="74.25" customHeight="1">
      <c r="B50" s="492"/>
      <c r="C50" s="431"/>
      <c r="D50" s="424"/>
      <c r="E50" s="446"/>
      <c r="F50" s="446"/>
      <c r="G50" s="430"/>
      <c r="H50" s="430"/>
      <c r="I50" s="447"/>
      <c r="J50" s="437"/>
      <c r="K50" s="437"/>
      <c r="L50" s="437"/>
      <c r="M50" s="433"/>
      <c r="N50" s="437"/>
      <c r="O50" s="433"/>
      <c r="P50" s="437"/>
      <c r="Q50" s="433"/>
      <c r="R50" s="437"/>
      <c r="S50" s="433"/>
      <c r="T50" s="437"/>
      <c r="U50" s="433"/>
      <c r="V50" s="437"/>
      <c r="W50" s="433"/>
      <c r="X50" s="441"/>
      <c r="Y50" s="440"/>
    </row>
    <row r="51" spans="2:25" s="135" customFormat="1" ht="27" customHeight="1">
      <c r="B51" s="492"/>
      <c r="C51" s="427" t="s">
        <v>202</v>
      </c>
      <c r="D51" s="428"/>
      <c r="E51" s="451"/>
      <c r="F51" s="452"/>
      <c r="G51" s="242"/>
      <c r="H51" s="242"/>
      <c r="I51" s="241"/>
      <c r="J51" s="192"/>
      <c r="K51" s="192"/>
      <c r="L51" s="212"/>
      <c r="M51" s="202"/>
      <c r="N51" s="202"/>
      <c r="O51" s="213"/>
      <c r="P51" s="202"/>
      <c r="Q51" s="214"/>
      <c r="R51" s="202"/>
      <c r="S51" s="214"/>
      <c r="T51" s="202"/>
      <c r="U51" s="214"/>
      <c r="V51" s="202"/>
      <c r="W51" s="215"/>
      <c r="X51" s="194"/>
      <c r="Y51" s="192"/>
    </row>
    <row r="52" spans="2:25" s="135" customFormat="1" ht="90" customHeight="1">
      <c r="B52" s="492"/>
      <c r="C52" s="422" t="s">
        <v>497</v>
      </c>
      <c r="D52" s="356"/>
      <c r="E52" s="486" t="s">
        <v>478</v>
      </c>
      <c r="F52" s="481"/>
      <c r="G52" s="346" t="s">
        <v>144</v>
      </c>
      <c r="H52" s="252" t="s">
        <v>448</v>
      </c>
      <c r="I52" s="254" t="s">
        <v>500</v>
      </c>
      <c r="J52" s="204">
        <v>2</v>
      </c>
      <c r="K52" s="204">
        <v>3</v>
      </c>
      <c r="L52" s="204">
        <v>3</v>
      </c>
      <c r="M52" s="219">
        <f>SUM(M53:M54)</f>
        <v>210000000</v>
      </c>
      <c r="N52" s="203">
        <v>4</v>
      </c>
      <c r="O52" s="219">
        <f>SUM(O53:O54)</f>
        <v>252000000</v>
      </c>
      <c r="P52" s="206">
        <v>4</v>
      </c>
      <c r="Q52" s="219">
        <f>SUM(Q53:Q54)</f>
        <v>302400000</v>
      </c>
      <c r="R52" s="206">
        <v>5</v>
      </c>
      <c r="S52" s="219">
        <f>SUM(S53:S54)</f>
        <v>362880000</v>
      </c>
      <c r="T52" s="206">
        <v>5</v>
      </c>
      <c r="U52" s="219">
        <f>SUM(U53:U54)</f>
        <v>435456000</v>
      </c>
      <c r="V52" s="206">
        <v>5</v>
      </c>
      <c r="W52" s="219">
        <f>SUM(W53:W54)</f>
        <v>497248000</v>
      </c>
      <c r="X52" s="194"/>
      <c r="Y52" s="209"/>
    </row>
    <row r="53" spans="2:25" s="135" customFormat="1" ht="188.25" customHeight="1">
      <c r="B53" s="492"/>
      <c r="C53" s="423"/>
      <c r="D53" s="353" t="s">
        <v>498</v>
      </c>
      <c r="E53" s="256" t="s">
        <v>478</v>
      </c>
      <c r="F53" s="350" t="s">
        <v>480</v>
      </c>
      <c r="G53" s="255" t="s">
        <v>486</v>
      </c>
      <c r="H53" s="247" t="s">
        <v>501</v>
      </c>
      <c r="I53" s="257" t="s">
        <v>502</v>
      </c>
      <c r="J53" s="200">
        <v>2</v>
      </c>
      <c r="K53" s="200">
        <v>3</v>
      </c>
      <c r="L53" s="200">
        <v>4</v>
      </c>
      <c r="M53" s="196">
        <v>150000000</v>
      </c>
      <c r="N53" s="197">
        <v>4</v>
      </c>
      <c r="O53" s="198">
        <f>M53+(M53*20%)</f>
        <v>180000000</v>
      </c>
      <c r="P53" s="197">
        <v>4</v>
      </c>
      <c r="Q53" s="198">
        <f>O53+(O53*20%)</f>
        <v>216000000</v>
      </c>
      <c r="R53" s="197">
        <v>4</v>
      </c>
      <c r="S53" s="198">
        <f>Q53+(Q53*20%)</f>
        <v>259200000</v>
      </c>
      <c r="T53" s="197">
        <v>5</v>
      </c>
      <c r="U53" s="198">
        <f>S53+(S53*20%)</f>
        <v>311040000</v>
      </c>
      <c r="V53" s="197">
        <v>5</v>
      </c>
      <c r="W53" s="198">
        <f>U53+(U53*20%)</f>
        <v>373248000</v>
      </c>
      <c r="X53" s="476"/>
      <c r="Y53" s="189" t="s">
        <v>344</v>
      </c>
    </row>
    <row r="54" spans="2:25" ht="118.5" customHeight="1">
      <c r="B54" s="493"/>
      <c r="C54" s="424"/>
      <c r="D54" s="300"/>
      <c r="E54" s="256" t="s">
        <v>478</v>
      </c>
      <c r="F54" s="349" t="s">
        <v>479</v>
      </c>
      <c r="G54" s="258" t="s">
        <v>282</v>
      </c>
      <c r="H54" s="258" t="s">
        <v>377</v>
      </c>
      <c r="I54" s="259" t="s">
        <v>378</v>
      </c>
      <c r="J54" s="217">
        <v>5</v>
      </c>
      <c r="K54" s="217">
        <v>5</v>
      </c>
      <c r="L54" s="217">
        <v>5</v>
      </c>
      <c r="M54" s="218">
        <v>60000000</v>
      </c>
      <c r="N54" s="343">
        <v>5</v>
      </c>
      <c r="O54" s="198">
        <f>M54+(M54*20%)</f>
        <v>72000000</v>
      </c>
      <c r="P54" s="343">
        <v>5</v>
      </c>
      <c r="Q54" s="198">
        <f>O54+(O54*20%)</f>
        <v>86400000</v>
      </c>
      <c r="R54" s="343">
        <v>5</v>
      </c>
      <c r="S54" s="198">
        <f>Q54+(Q54*20%)</f>
        <v>103680000</v>
      </c>
      <c r="T54" s="343">
        <v>6</v>
      </c>
      <c r="U54" s="198">
        <f>S54+(S54*20%)</f>
        <v>124416000</v>
      </c>
      <c r="V54" s="343">
        <v>6</v>
      </c>
      <c r="W54" s="187">
        <v>124000000</v>
      </c>
      <c r="X54" s="477"/>
      <c r="Y54" s="216"/>
    </row>
    <row r="55" spans="2:25" ht="12.75">
      <c r="B55" s="265"/>
      <c r="C55" s="265"/>
      <c r="D55" s="265"/>
      <c r="E55" s="266"/>
      <c r="F55" s="267"/>
      <c r="G55" s="267"/>
      <c r="H55" s="267"/>
      <c r="I55" s="268"/>
      <c r="J55" s="269"/>
      <c r="K55" s="269"/>
      <c r="L55" s="269"/>
      <c r="M55" s="270"/>
      <c r="N55" s="271"/>
      <c r="O55" s="272"/>
      <c r="P55" s="271"/>
      <c r="Q55" s="272"/>
      <c r="R55" s="271"/>
      <c r="S55" s="272"/>
      <c r="T55" s="271"/>
      <c r="U55" s="272"/>
      <c r="V55" s="271"/>
      <c r="W55" s="273"/>
      <c r="X55" s="274"/>
      <c r="Y55" s="275"/>
    </row>
    <row r="56" spans="2:25" ht="12.75">
      <c r="B56" s="265"/>
      <c r="C56" s="265"/>
      <c r="D56" s="265"/>
      <c r="E56" s="266"/>
      <c r="F56" s="267"/>
      <c r="G56" s="267"/>
      <c r="H56" s="267"/>
      <c r="I56" s="268"/>
      <c r="J56" s="269"/>
      <c r="K56" s="269"/>
      <c r="L56" s="269"/>
      <c r="M56" s="270"/>
      <c r="N56" s="271"/>
      <c r="O56" s="272"/>
      <c r="P56" s="271"/>
      <c r="Q56" s="272"/>
      <c r="R56" s="271"/>
      <c r="S56" s="272"/>
      <c r="T56" s="271"/>
      <c r="U56" s="272"/>
      <c r="V56" s="271"/>
      <c r="W56" s="273"/>
      <c r="X56" s="274"/>
      <c r="Y56" s="275"/>
    </row>
    <row r="57" spans="2:25" ht="14.25">
      <c r="B57" s="265"/>
      <c r="C57" s="265"/>
      <c r="D57" s="265"/>
      <c r="E57" s="266"/>
      <c r="F57" s="267"/>
      <c r="G57" s="267"/>
      <c r="H57" s="267"/>
      <c r="I57" s="268"/>
      <c r="J57" s="269"/>
      <c r="K57" s="269"/>
      <c r="L57" s="269"/>
      <c r="M57" s="270"/>
      <c r="N57" s="271"/>
      <c r="O57" s="272"/>
      <c r="P57" s="271"/>
      <c r="Q57" s="272"/>
      <c r="R57" s="271"/>
      <c r="S57" s="272"/>
      <c r="T57" s="271"/>
      <c r="U57" s="530" t="s">
        <v>414</v>
      </c>
      <c r="V57" s="530"/>
      <c r="W57" s="530"/>
      <c r="X57" s="125"/>
      <c r="Y57" s="275"/>
    </row>
    <row r="58" spans="2:25" ht="14.25">
      <c r="B58" s="265"/>
      <c r="C58" s="265"/>
      <c r="D58" s="265"/>
      <c r="E58" s="266"/>
      <c r="F58" s="267"/>
      <c r="G58" s="267"/>
      <c r="H58" s="267"/>
      <c r="I58" s="268"/>
      <c r="J58" s="269"/>
      <c r="K58" s="269"/>
      <c r="L58" s="269"/>
      <c r="M58" s="270"/>
      <c r="N58" s="271"/>
      <c r="O58" s="272"/>
      <c r="P58" s="271"/>
      <c r="Q58" s="272"/>
      <c r="R58" s="271"/>
      <c r="S58" s="272"/>
      <c r="T58" s="271"/>
      <c r="U58" s="98"/>
      <c r="V58" s="98"/>
      <c r="W58" s="98"/>
      <c r="X58" s="98"/>
      <c r="Y58" s="275"/>
    </row>
    <row r="59" spans="2:25" ht="14.25">
      <c r="B59" s="265"/>
      <c r="C59" s="265"/>
      <c r="D59" s="265"/>
      <c r="E59" s="266"/>
      <c r="F59" s="267"/>
      <c r="G59" s="267"/>
      <c r="H59" s="267"/>
      <c r="I59" s="268"/>
      <c r="J59" s="269"/>
      <c r="K59" s="269"/>
      <c r="L59" s="269"/>
      <c r="M59" s="270"/>
      <c r="N59" s="271"/>
      <c r="O59" s="272"/>
      <c r="P59" s="271"/>
      <c r="Q59" s="272"/>
      <c r="R59" s="271"/>
      <c r="S59" s="272"/>
      <c r="T59" s="271"/>
      <c r="U59" s="490" t="s">
        <v>493</v>
      </c>
      <c r="V59" s="490"/>
      <c r="W59" s="490"/>
      <c r="X59" s="490"/>
      <c r="Y59" s="275"/>
    </row>
    <row r="60" spans="2:25" ht="14.25">
      <c r="B60" s="265"/>
      <c r="C60" s="265"/>
      <c r="D60" s="265"/>
      <c r="E60" s="266"/>
      <c r="F60" s="267"/>
      <c r="G60" s="267"/>
      <c r="H60" s="267"/>
      <c r="I60" s="268"/>
      <c r="J60" s="269"/>
      <c r="K60" s="269"/>
      <c r="L60" s="269"/>
      <c r="M60" s="270"/>
      <c r="N60" s="271"/>
      <c r="O60" s="272"/>
      <c r="P60" s="271"/>
      <c r="Q60" s="272"/>
      <c r="R60" s="271"/>
      <c r="S60" s="272"/>
      <c r="T60" s="271"/>
      <c r="U60" s="490" t="s">
        <v>494</v>
      </c>
      <c r="V60" s="490"/>
      <c r="W60" s="490"/>
      <c r="X60" s="490"/>
      <c r="Y60" s="275"/>
    </row>
    <row r="61" spans="2:25" ht="14.25">
      <c r="B61" s="265"/>
      <c r="C61" s="265"/>
      <c r="D61" s="265"/>
      <c r="E61" s="266"/>
      <c r="F61" s="267"/>
      <c r="G61" s="267"/>
      <c r="H61" s="267"/>
      <c r="I61" s="268"/>
      <c r="J61" s="269"/>
      <c r="K61" s="269"/>
      <c r="L61" s="269"/>
      <c r="M61" s="270"/>
      <c r="N61" s="271"/>
      <c r="O61" s="272"/>
      <c r="P61" s="271"/>
      <c r="Q61" s="272"/>
      <c r="R61" s="271"/>
      <c r="S61" s="272"/>
      <c r="T61" s="271"/>
      <c r="U61" s="280"/>
      <c r="V61" s="280"/>
      <c r="W61" s="280"/>
      <c r="X61" s="280"/>
      <c r="Y61" s="275"/>
    </row>
    <row r="62" spans="2:25" ht="14.25">
      <c r="B62" s="265"/>
      <c r="C62" s="265"/>
      <c r="D62" s="265"/>
      <c r="E62" s="266"/>
      <c r="F62" s="267"/>
      <c r="G62" s="267"/>
      <c r="H62" s="267"/>
      <c r="I62" s="268"/>
      <c r="J62" s="269"/>
      <c r="K62" s="269"/>
      <c r="L62" s="269"/>
      <c r="M62" s="270"/>
      <c r="N62" s="271"/>
      <c r="O62" s="272"/>
      <c r="P62" s="271"/>
      <c r="Q62" s="272"/>
      <c r="R62" s="271"/>
      <c r="S62" s="272"/>
      <c r="T62" s="271"/>
      <c r="U62" s="5"/>
      <c r="V62" s="5"/>
      <c r="W62" s="5"/>
      <c r="X62" s="5"/>
      <c r="Y62" s="275"/>
    </row>
    <row r="63" spans="2:25" ht="14.25">
      <c r="B63" s="265"/>
      <c r="C63" s="265"/>
      <c r="D63" s="265"/>
      <c r="E63" s="266"/>
      <c r="F63" s="267"/>
      <c r="G63" s="267"/>
      <c r="H63" s="267"/>
      <c r="I63" s="268"/>
      <c r="J63" s="269"/>
      <c r="K63" s="269"/>
      <c r="L63" s="269"/>
      <c r="M63" s="270"/>
      <c r="N63" s="271"/>
      <c r="O63" s="272"/>
      <c r="P63" s="271"/>
      <c r="Q63" s="272"/>
      <c r="R63" s="271"/>
      <c r="S63" s="272"/>
      <c r="T63" s="271"/>
      <c r="U63" s="5"/>
      <c r="V63" s="5"/>
      <c r="W63" s="5"/>
      <c r="X63" s="5"/>
      <c r="Y63" s="275"/>
    </row>
    <row r="64" spans="2:25" ht="15">
      <c r="B64" s="265"/>
      <c r="C64" s="265"/>
      <c r="D64" s="265"/>
      <c r="E64" s="266"/>
      <c r="F64" s="267"/>
      <c r="G64" s="267"/>
      <c r="H64" s="267"/>
      <c r="I64" s="268"/>
      <c r="J64" s="269"/>
      <c r="K64" s="269"/>
      <c r="L64" s="269"/>
      <c r="M64" s="270"/>
      <c r="N64" s="271"/>
      <c r="O64" s="272"/>
      <c r="P64" s="271"/>
      <c r="Q64" s="272"/>
      <c r="R64" s="271"/>
      <c r="S64" s="272"/>
      <c r="T64" s="271"/>
      <c r="U64" s="487" t="s">
        <v>269</v>
      </c>
      <c r="V64" s="487"/>
      <c r="W64" s="487"/>
      <c r="X64" s="487"/>
      <c r="Y64" s="275"/>
    </row>
    <row r="65" spans="2:25" ht="15">
      <c r="B65" s="265"/>
      <c r="C65" s="265"/>
      <c r="D65" s="265"/>
      <c r="E65" s="266"/>
      <c r="F65" s="267"/>
      <c r="G65" s="267"/>
      <c r="H65" s="267"/>
      <c r="I65" s="268"/>
      <c r="J65" s="269"/>
      <c r="K65" s="269"/>
      <c r="L65" s="269"/>
      <c r="M65" s="270"/>
      <c r="N65" s="271"/>
      <c r="O65" s="272"/>
      <c r="P65" s="271"/>
      <c r="Q65" s="272"/>
      <c r="R65" s="271"/>
      <c r="S65" s="272"/>
      <c r="T65" s="271"/>
      <c r="U65" s="488" t="s">
        <v>270</v>
      </c>
      <c r="V65" s="488"/>
      <c r="W65" s="488"/>
      <c r="X65" s="488"/>
      <c r="Y65" s="275"/>
    </row>
    <row r="66" spans="2:25" ht="15">
      <c r="B66" s="265"/>
      <c r="C66" s="265"/>
      <c r="D66" s="265"/>
      <c r="E66" s="266"/>
      <c r="F66" s="267"/>
      <c r="G66" s="267"/>
      <c r="H66" s="267"/>
      <c r="I66" s="268"/>
      <c r="J66" s="269"/>
      <c r="K66" s="269"/>
      <c r="L66" s="269"/>
      <c r="M66" s="270"/>
      <c r="N66" s="271"/>
      <c r="O66" s="272"/>
      <c r="P66" s="271"/>
      <c r="Q66" s="272"/>
      <c r="R66" s="271"/>
      <c r="S66" s="272"/>
      <c r="T66" s="271"/>
      <c r="U66" s="488" t="s">
        <v>492</v>
      </c>
      <c r="V66" s="488"/>
      <c r="W66" s="488"/>
      <c r="X66" s="488"/>
      <c r="Y66" s="275"/>
    </row>
    <row r="67" spans="2:25" ht="12.75">
      <c r="B67" s="265"/>
      <c r="C67" s="265"/>
      <c r="D67" s="265"/>
      <c r="E67" s="266"/>
      <c r="F67" s="267"/>
      <c r="G67" s="267"/>
      <c r="H67" s="267"/>
      <c r="I67" s="268"/>
      <c r="J67" s="269"/>
      <c r="K67" s="269"/>
      <c r="L67" s="269"/>
      <c r="M67" s="270"/>
      <c r="N67" s="271"/>
      <c r="O67" s="272"/>
      <c r="P67" s="271"/>
      <c r="Q67" s="272"/>
      <c r="R67" s="271"/>
      <c r="S67" s="272"/>
      <c r="T67" s="271"/>
      <c r="U67" s="272"/>
      <c r="V67" s="271"/>
      <c r="W67" s="273"/>
      <c r="X67" s="274"/>
      <c r="Y67" s="275"/>
    </row>
    <row r="68" spans="2:25" ht="12.75">
      <c r="B68" s="265"/>
      <c r="C68" s="265"/>
      <c r="D68" s="265"/>
      <c r="E68" s="266"/>
      <c r="F68" s="267"/>
      <c r="G68" s="267"/>
      <c r="H68" s="267"/>
      <c r="I68" s="268"/>
      <c r="J68" s="269"/>
      <c r="K68" s="269"/>
      <c r="L68" s="269"/>
      <c r="M68" s="270"/>
      <c r="N68" s="271"/>
      <c r="O68" s="272"/>
      <c r="P68" s="271"/>
      <c r="Q68" s="272"/>
      <c r="R68" s="271"/>
      <c r="S68" s="272"/>
      <c r="T68" s="271"/>
      <c r="U68" s="272"/>
      <c r="V68" s="271"/>
      <c r="W68" s="273"/>
      <c r="X68" s="274"/>
      <c r="Y68" s="275"/>
    </row>
    <row r="69" spans="2:25" ht="12.75">
      <c r="B69" s="265"/>
      <c r="C69" s="265"/>
      <c r="D69" s="265"/>
      <c r="E69" s="266"/>
      <c r="F69" s="267"/>
      <c r="G69" s="267"/>
      <c r="H69" s="267"/>
      <c r="I69" s="268"/>
      <c r="J69" s="269"/>
      <c r="K69" s="269"/>
      <c r="L69" s="269"/>
      <c r="M69" s="270"/>
      <c r="N69" s="271"/>
      <c r="O69" s="272"/>
      <c r="P69" s="271"/>
      <c r="Q69" s="272"/>
      <c r="R69" s="271"/>
      <c r="S69" s="272"/>
      <c r="T69" s="271"/>
      <c r="U69" s="272"/>
      <c r="V69" s="271"/>
      <c r="W69" s="273"/>
      <c r="X69" s="274"/>
      <c r="Y69" s="275"/>
    </row>
    <row r="70" spans="2:25" ht="12.75">
      <c r="B70" s="265"/>
      <c r="C70" s="265"/>
      <c r="D70" s="265"/>
      <c r="E70" s="266"/>
      <c r="F70" s="267"/>
      <c r="G70" s="267"/>
      <c r="H70" s="267"/>
      <c r="I70" s="268"/>
      <c r="J70" s="269"/>
      <c r="K70" s="269"/>
      <c r="L70" s="269"/>
      <c r="M70" s="270"/>
      <c r="N70" s="271"/>
      <c r="O70" s="272"/>
      <c r="P70" s="271"/>
      <c r="Q70" s="272"/>
      <c r="R70" s="271"/>
      <c r="S70" s="272"/>
      <c r="T70" s="271"/>
      <c r="U70" s="272"/>
      <c r="V70" s="271"/>
      <c r="W70" s="273"/>
      <c r="X70" s="274"/>
      <c r="Y70" s="275"/>
    </row>
    <row r="71" spans="2:25" ht="12.75">
      <c r="B71" s="265"/>
      <c r="C71" s="265"/>
      <c r="D71" s="265"/>
      <c r="E71" s="266"/>
      <c r="F71" s="267"/>
      <c r="G71" s="267"/>
      <c r="H71" s="267"/>
      <c r="I71" s="268"/>
      <c r="J71" s="269"/>
      <c r="K71" s="269"/>
      <c r="L71" s="269"/>
      <c r="M71" s="270"/>
      <c r="N71" s="271"/>
      <c r="O71" s="272"/>
      <c r="P71" s="271"/>
      <c r="Q71" s="272"/>
      <c r="R71" s="271"/>
      <c r="S71" s="272"/>
      <c r="T71" s="271"/>
      <c r="U71" s="272"/>
      <c r="V71" s="271"/>
      <c r="W71" s="273"/>
      <c r="X71" s="274"/>
      <c r="Y71" s="275"/>
    </row>
    <row r="72" spans="2:25" ht="12.75">
      <c r="B72" s="265"/>
      <c r="C72" s="265"/>
      <c r="D72" s="265"/>
      <c r="E72" s="266"/>
      <c r="F72" s="267"/>
      <c r="G72" s="267"/>
      <c r="H72" s="267"/>
      <c r="I72" s="268"/>
      <c r="J72" s="269"/>
      <c r="K72" s="269"/>
      <c r="L72" s="269"/>
      <c r="M72" s="270"/>
      <c r="N72" s="271"/>
      <c r="O72" s="272"/>
      <c r="P72" s="271"/>
      <c r="Q72" s="272"/>
      <c r="R72" s="271"/>
      <c r="S72" s="272"/>
      <c r="T72" s="271"/>
      <c r="U72" s="272"/>
      <c r="V72" s="271"/>
      <c r="W72" s="273"/>
      <c r="X72" s="274"/>
      <c r="Y72" s="275"/>
    </row>
    <row r="73" spans="2:25" ht="12.75">
      <c r="B73" s="265"/>
      <c r="C73" s="265"/>
      <c r="D73" s="265"/>
      <c r="E73" s="266"/>
      <c r="F73" s="267"/>
      <c r="G73" s="267"/>
      <c r="H73" s="267"/>
      <c r="I73" s="268"/>
      <c r="J73" s="269"/>
      <c r="K73" s="269"/>
      <c r="L73" s="269"/>
      <c r="M73" s="270"/>
      <c r="N73" s="271"/>
      <c r="O73" s="272"/>
      <c r="P73" s="271"/>
      <c r="Q73" s="272"/>
      <c r="R73" s="271"/>
      <c r="S73" s="272"/>
      <c r="T73" s="271"/>
      <c r="U73" s="272"/>
      <c r="V73" s="271"/>
      <c r="W73" s="273"/>
      <c r="X73" s="274"/>
      <c r="Y73" s="275"/>
    </row>
    <row r="74" spans="2:25" ht="12.75">
      <c r="B74" s="265"/>
      <c r="C74" s="265"/>
      <c r="D74" s="265"/>
      <c r="E74" s="266"/>
      <c r="F74" s="267"/>
      <c r="G74" s="267"/>
      <c r="H74" s="267"/>
      <c r="I74" s="268"/>
      <c r="J74" s="269"/>
      <c r="K74" s="269"/>
      <c r="L74" s="269"/>
      <c r="M74" s="270"/>
      <c r="N74" s="271"/>
      <c r="O74" s="272"/>
      <c r="P74" s="271"/>
      <c r="Q74" s="272"/>
      <c r="R74" s="271"/>
      <c r="S74" s="272"/>
      <c r="T74" s="271"/>
      <c r="U74" s="272"/>
      <c r="V74" s="271"/>
      <c r="W74" s="273"/>
      <c r="X74" s="274"/>
      <c r="Y74" s="275"/>
    </row>
    <row r="75" spans="2:25" ht="12.75">
      <c r="B75" s="265"/>
      <c r="C75" s="265"/>
      <c r="D75" s="265"/>
      <c r="E75" s="266"/>
      <c r="F75" s="267"/>
      <c r="G75" s="267"/>
      <c r="H75" s="267"/>
      <c r="I75" s="268"/>
      <c r="J75" s="269"/>
      <c r="K75" s="269"/>
      <c r="L75" s="269"/>
      <c r="M75" s="270"/>
      <c r="N75" s="271"/>
      <c r="O75" s="272"/>
      <c r="P75" s="271"/>
      <c r="Q75" s="272"/>
      <c r="R75" s="271"/>
      <c r="S75" s="272"/>
      <c r="T75" s="271"/>
      <c r="U75" s="272"/>
      <c r="V75" s="271"/>
      <c r="W75" s="273"/>
      <c r="X75" s="274"/>
      <c r="Y75" s="275"/>
    </row>
    <row r="76" spans="2:25" ht="15">
      <c r="B76" s="278" t="s">
        <v>406</v>
      </c>
      <c r="C76" s="265"/>
      <c r="D76" s="265"/>
      <c r="E76" s="266"/>
      <c r="F76" s="267"/>
      <c r="G76" s="267"/>
      <c r="H76" s="267"/>
      <c r="I76" s="268"/>
      <c r="J76" s="269"/>
      <c r="K76" s="269"/>
      <c r="L76" s="269"/>
      <c r="M76" s="270"/>
      <c r="N76" s="271"/>
      <c r="O76" s="272"/>
      <c r="P76" s="271"/>
      <c r="Q76" s="272"/>
      <c r="R76" s="271"/>
      <c r="S76" s="272"/>
      <c r="T76" s="271"/>
      <c r="U76" s="272"/>
      <c r="V76" s="271"/>
      <c r="W76" s="273"/>
      <c r="X76" s="274"/>
      <c r="Y76" s="275"/>
    </row>
    <row r="77" spans="2:25" ht="15">
      <c r="B77" s="278" t="s">
        <v>411</v>
      </c>
      <c r="C77" s="265"/>
      <c r="D77" s="265"/>
      <c r="E77" s="266"/>
      <c r="F77" s="267"/>
      <c r="G77" s="267"/>
      <c r="H77" s="267"/>
      <c r="I77" s="268"/>
      <c r="J77" s="269"/>
      <c r="K77" s="269"/>
      <c r="L77" s="269"/>
      <c r="M77" s="270"/>
      <c r="N77" s="271"/>
      <c r="O77" s="272"/>
      <c r="P77" s="271"/>
      <c r="Q77" s="272"/>
      <c r="R77" s="271"/>
      <c r="S77" s="272"/>
      <c r="T77" s="271"/>
      <c r="U77" s="272"/>
      <c r="V77" s="271"/>
      <c r="W77" s="273"/>
      <c r="X77" s="274"/>
      <c r="Y77" s="275"/>
    </row>
    <row r="78" spans="2:25" ht="15">
      <c r="B78" s="278" t="s">
        <v>412</v>
      </c>
      <c r="C78" s="265"/>
      <c r="D78" s="265"/>
      <c r="E78" s="266"/>
      <c r="F78" s="267"/>
      <c r="G78" s="267"/>
      <c r="H78" s="267"/>
      <c r="I78" s="268"/>
      <c r="J78" s="269"/>
      <c r="K78" s="269"/>
      <c r="L78" s="269"/>
      <c r="M78" s="270"/>
      <c r="N78" s="271"/>
      <c r="O78" s="272"/>
      <c r="P78" s="271"/>
      <c r="Q78" s="272"/>
      <c r="R78" s="271"/>
      <c r="S78" s="272"/>
      <c r="T78" s="271"/>
      <c r="U78" s="272"/>
      <c r="V78" s="271"/>
      <c r="W78" s="273"/>
      <c r="X78" s="274"/>
      <c r="Y78" s="275"/>
    </row>
    <row r="79" spans="2:25" ht="12.75">
      <c r="B79" s="276"/>
      <c r="C79" s="265"/>
      <c r="D79" s="265"/>
      <c r="E79" s="266"/>
      <c r="F79" s="267"/>
      <c r="G79" s="267"/>
      <c r="H79" s="267"/>
      <c r="I79" s="268"/>
      <c r="J79" s="269"/>
      <c r="K79" s="269"/>
      <c r="L79" s="269"/>
      <c r="M79" s="270"/>
      <c r="N79" s="271"/>
      <c r="O79" s="272"/>
      <c r="P79" s="271"/>
      <c r="Q79" s="272"/>
      <c r="R79" s="271"/>
      <c r="S79" s="272"/>
      <c r="T79" s="271"/>
      <c r="U79" s="272"/>
      <c r="V79" s="271"/>
      <c r="W79" s="273"/>
      <c r="X79" s="274"/>
      <c r="Y79" s="275"/>
    </row>
    <row r="81" spans="2:24" ht="15" customHeight="1">
      <c r="B81" s="279" t="s">
        <v>405</v>
      </c>
      <c r="X81" s="125"/>
    </row>
    <row r="82" spans="21:24" ht="14.25">
      <c r="U82" s="98"/>
      <c r="V82" s="98"/>
      <c r="W82" s="98"/>
      <c r="X82" s="98"/>
    </row>
    <row r="83" spans="2:25" ht="14.25">
      <c r="B83" s="490" t="s">
        <v>268</v>
      </c>
      <c r="C83" s="490"/>
      <c r="D83" s="490"/>
      <c r="E83" s="490"/>
      <c r="G83" s="527" t="s">
        <v>388</v>
      </c>
      <c r="H83" s="527"/>
      <c r="I83" s="527" t="s">
        <v>382</v>
      </c>
      <c r="J83" s="527"/>
      <c r="K83" s="527"/>
      <c r="L83" s="277"/>
      <c r="M83" s="526" t="s">
        <v>389</v>
      </c>
      <c r="N83" s="526"/>
      <c r="O83" s="526" t="s">
        <v>407</v>
      </c>
      <c r="P83" s="526"/>
      <c r="Q83" s="526" t="s">
        <v>395</v>
      </c>
      <c r="R83" s="526"/>
      <c r="S83" s="526" t="s">
        <v>394</v>
      </c>
      <c r="T83" s="526"/>
      <c r="U83" s="526" t="s">
        <v>398</v>
      </c>
      <c r="V83" s="526"/>
      <c r="W83" s="527" t="s">
        <v>402</v>
      </c>
      <c r="X83" s="527"/>
      <c r="Y83" s="527"/>
    </row>
    <row r="84" spans="2:25" ht="14.25">
      <c r="B84" s="490" t="s">
        <v>317</v>
      </c>
      <c r="C84" s="490"/>
      <c r="D84" s="490"/>
      <c r="E84" s="490"/>
      <c r="G84" s="527" t="s">
        <v>200</v>
      </c>
      <c r="H84" s="527"/>
      <c r="I84" s="277"/>
      <c r="J84" s="277"/>
      <c r="K84" s="277"/>
      <c r="L84" s="277"/>
      <c r="M84" s="526" t="s">
        <v>390</v>
      </c>
      <c r="N84" s="526"/>
      <c r="O84" s="526" t="s">
        <v>408</v>
      </c>
      <c r="P84" s="526"/>
      <c r="Q84" s="22"/>
      <c r="R84" s="22"/>
      <c r="S84" s="22"/>
      <c r="T84" s="22"/>
      <c r="U84" s="526" t="s">
        <v>399</v>
      </c>
      <c r="V84" s="526"/>
      <c r="W84" s="277"/>
      <c r="X84" s="277"/>
      <c r="Y84" s="277"/>
    </row>
    <row r="85" spans="2:25" ht="14.25">
      <c r="B85" s="137"/>
      <c r="C85" s="137"/>
      <c r="D85" s="137"/>
      <c r="E85" s="137"/>
      <c r="G85" s="277"/>
      <c r="H85" s="277"/>
      <c r="I85" s="277"/>
      <c r="J85" s="277"/>
      <c r="K85" s="277"/>
      <c r="L85" s="277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77"/>
      <c r="X85" s="277"/>
      <c r="Y85" s="277"/>
    </row>
    <row r="86" spans="2:25" ht="14.25">
      <c r="B86" s="5"/>
      <c r="C86" s="5"/>
      <c r="D86" s="5"/>
      <c r="E86" s="5"/>
      <c r="G86" s="277"/>
      <c r="H86" s="277"/>
      <c r="I86" s="277"/>
      <c r="J86" s="277"/>
      <c r="K86" s="277"/>
      <c r="L86" s="277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77"/>
      <c r="X86" s="277"/>
      <c r="Y86" s="277"/>
    </row>
    <row r="87" spans="2:25" ht="14.25">
      <c r="B87" s="5"/>
      <c r="C87" s="5"/>
      <c r="D87" s="5"/>
      <c r="E87" s="5"/>
      <c r="G87" s="277"/>
      <c r="H87" s="277"/>
      <c r="I87" s="277"/>
      <c r="J87" s="277"/>
      <c r="K87" s="277"/>
      <c r="L87" s="277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77"/>
      <c r="X87" s="277"/>
      <c r="Y87" s="277"/>
    </row>
    <row r="88" spans="2:25" ht="15">
      <c r="B88" s="487" t="s">
        <v>359</v>
      </c>
      <c r="C88" s="487"/>
      <c r="D88" s="487"/>
      <c r="E88" s="487"/>
      <c r="G88" s="528" t="s">
        <v>379</v>
      </c>
      <c r="H88" s="528"/>
      <c r="I88" s="528" t="s">
        <v>383</v>
      </c>
      <c r="J88" s="528"/>
      <c r="K88" s="528"/>
      <c r="L88" s="277"/>
      <c r="M88" s="529" t="s">
        <v>385</v>
      </c>
      <c r="N88" s="529"/>
      <c r="O88" s="529" t="s">
        <v>409</v>
      </c>
      <c r="P88" s="529"/>
      <c r="Q88" s="529" t="s">
        <v>391</v>
      </c>
      <c r="R88" s="529"/>
      <c r="S88" s="529" t="s">
        <v>393</v>
      </c>
      <c r="T88" s="529"/>
      <c r="U88" s="526" t="s">
        <v>400</v>
      </c>
      <c r="V88" s="526"/>
      <c r="W88" s="528" t="s">
        <v>403</v>
      </c>
      <c r="X88" s="528"/>
      <c r="Y88" s="528"/>
    </row>
    <row r="89" spans="2:25" ht="15">
      <c r="B89" s="488" t="s">
        <v>360</v>
      </c>
      <c r="C89" s="488"/>
      <c r="D89" s="488"/>
      <c r="E89" s="488"/>
      <c r="G89" s="527" t="s">
        <v>380</v>
      </c>
      <c r="H89" s="527"/>
      <c r="I89" s="527" t="s">
        <v>380</v>
      </c>
      <c r="J89" s="527"/>
      <c r="K89" s="527"/>
      <c r="L89" s="277"/>
      <c r="M89" s="526" t="s">
        <v>386</v>
      </c>
      <c r="N89" s="526"/>
      <c r="O89" s="526" t="s">
        <v>396</v>
      </c>
      <c r="P89" s="526"/>
      <c r="Q89" s="526" t="s">
        <v>380</v>
      </c>
      <c r="R89" s="526"/>
      <c r="S89" s="526" t="s">
        <v>396</v>
      </c>
      <c r="T89" s="526"/>
      <c r="U89" s="526" t="s">
        <v>396</v>
      </c>
      <c r="V89" s="526"/>
      <c r="W89" s="527" t="s">
        <v>396</v>
      </c>
      <c r="X89" s="527"/>
      <c r="Y89" s="527"/>
    </row>
    <row r="90" spans="2:25" ht="15">
      <c r="B90" s="488" t="s">
        <v>361</v>
      </c>
      <c r="C90" s="488"/>
      <c r="D90" s="488"/>
      <c r="E90" s="488"/>
      <c r="G90" s="527" t="s">
        <v>381</v>
      </c>
      <c r="H90" s="527"/>
      <c r="I90" s="527" t="s">
        <v>384</v>
      </c>
      <c r="J90" s="527"/>
      <c r="K90" s="527"/>
      <c r="L90" s="277"/>
      <c r="M90" s="526" t="s">
        <v>387</v>
      </c>
      <c r="N90" s="526"/>
      <c r="O90" s="526" t="s">
        <v>410</v>
      </c>
      <c r="P90" s="526"/>
      <c r="Q90" s="526" t="s">
        <v>392</v>
      </c>
      <c r="R90" s="526"/>
      <c r="S90" s="526" t="s">
        <v>397</v>
      </c>
      <c r="T90" s="526"/>
      <c r="U90" s="526" t="s">
        <v>401</v>
      </c>
      <c r="V90" s="526"/>
      <c r="W90" s="527" t="s">
        <v>404</v>
      </c>
      <c r="X90" s="527"/>
      <c r="Y90" s="527"/>
    </row>
  </sheetData>
  <sheetProtection/>
  <mergeCells count="179">
    <mergeCell ref="U90:V90"/>
    <mergeCell ref="Q83:R83"/>
    <mergeCell ref="Q88:R88"/>
    <mergeCell ref="U57:W57"/>
    <mergeCell ref="U59:X59"/>
    <mergeCell ref="U60:X60"/>
    <mergeCell ref="S89:T89"/>
    <mergeCell ref="S90:T90"/>
    <mergeCell ref="U88:V88"/>
    <mergeCell ref="S88:T88"/>
    <mergeCell ref="O83:P83"/>
    <mergeCell ref="U64:X64"/>
    <mergeCell ref="U65:X65"/>
    <mergeCell ref="U66:X66"/>
    <mergeCell ref="U83:V83"/>
    <mergeCell ref="U84:V84"/>
    <mergeCell ref="O90:P90"/>
    <mergeCell ref="I88:K88"/>
    <mergeCell ref="I83:K83"/>
    <mergeCell ref="I89:K89"/>
    <mergeCell ref="U89:V89"/>
    <mergeCell ref="W90:Y90"/>
    <mergeCell ref="Q89:R89"/>
    <mergeCell ref="M89:N89"/>
    <mergeCell ref="Q90:R90"/>
    <mergeCell ref="S83:T83"/>
    <mergeCell ref="I90:K90"/>
    <mergeCell ref="W83:Y83"/>
    <mergeCell ref="W88:Y88"/>
    <mergeCell ref="W89:Y89"/>
    <mergeCell ref="M83:N83"/>
    <mergeCell ref="M84:N84"/>
    <mergeCell ref="M88:N88"/>
    <mergeCell ref="O84:P84"/>
    <mergeCell ref="O88:P88"/>
    <mergeCell ref="O89:P89"/>
    <mergeCell ref="P33:P34"/>
    <mergeCell ref="Q33:Q34"/>
    <mergeCell ref="R33:R34"/>
    <mergeCell ref="S33:S34"/>
    <mergeCell ref="M90:N90"/>
    <mergeCell ref="G84:H84"/>
    <mergeCell ref="G83:H83"/>
    <mergeCell ref="G88:H88"/>
    <mergeCell ref="G89:H89"/>
    <mergeCell ref="G90:H90"/>
    <mergeCell ref="M33:M34"/>
    <mergeCell ref="N33:N34"/>
    <mergeCell ref="O33:O34"/>
    <mergeCell ref="U26:U27"/>
    <mergeCell ref="V26:V27"/>
    <mergeCell ref="O26:O27"/>
    <mergeCell ref="P26:P27"/>
    <mergeCell ref="Q26:Q27"/>
    <mergeCell ref="R26:R27"/>
    <mergeCell ref="S26:S27"/>
    <mergeCell ref="W26:W27"/>
    <mergeCell ref="T26:T27"/>
    <mergeCell ref="Y26:Y27"/>
    <mergeCell ref="Y33:Y34"/>
    <mergeCell ref="W33:W34"/>
    <mergeCell ref="V33:V34"/>
    <mergeCell ref="U33:U34"/>
    <mergeCell ref="T33:T34"/>
    <mergeCell ref="X53:X54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L33:L34"/>
    <mergeCell ref="S37:S38"/>
    <mergeCell ref="U37:U38"/>
    <mergeCell ref="W37:W38"/>
    <mergeCell ref="D37:D38"/>
    <mergeCell ref="B35:D35"/>
    <mergeCell ref="M37:M38"/>
    <mergeCell ref="G37:G38"/>
    <mergeCell ref="O37:O38"/>
    <mergeCell ref="Q37:Q38"/>
    <mergeCell ref="B88:E88"/>
    <mergeCell ref="B89:E89"/>
    <mergeCell ref="B90:E90"/>
    <mergeCell ref="E48:E50"/>
    <mergeCell ref="E42:F42"/>
    <mergeCell ref="E51:F51"/>
    <mergeCell ref="B83:E83"/>
    <mergeCell ref="B84:E84"/>
    <mergeCell ref="B36:B54"/>
    <mergeCell ref="C37:C41"/>
    <mergeCell ref="B5:Y5"/>
    <mergeCell ref="E35:F35"/>
    <mergeCell ref="E37:F38"/>
    <mergeCell ref="E43:F43"/>
    <mergeCell ref="E52:F52"/>
    <mergeCell ref="X13:X34"/>
    <mergeCell ref="B7:B9"/>
    <mergeCell ref="C7:C9"/>
    <mergeCell ref="D7:D9"/>
    <mergeCell ref="I7:I9"/>
    <mergeCell ref="B13:B34"/>
    <mergeCell ref="C13:C34"/>
    <mergeCell ref="D13:D34"/>
    <mergeCell ref="K33:K34"/>
    <mergeCell ref="G33:G34"/>
    <mergeCell ref="H33:H34"/>
    <mergeCell ref="I33:I34"/>
    <mergeCell ref="J33:J34"/>
    <mergeCell ref="E33:E34"/>
    <mergeCell ref="F33:F34"/>
    <mergeCell ref="B2:Y2"/>
    <mergeCell ref="B3:Y3"/>
    <mergeCell ref="B4:Y4"/>
    <mergeCell ref="E7:F9"/>
    <mergeCell ref="G7:G9"/>
    <mergeCell ref="L7:W7"/>
    <mergeCell ref="X7:X9"/>
    <mergeCell ref="Y7:Y9"/>
    <mergeCell ref="L8:M8"/>
    <mergeCell ref="N8:O8"/>
    <mergeCell ref="V8:W8"/>
    <mergeCell ref="H7:H9"/>
    <mergeCell ref="E10:F10"/>
    <mergeCell ref="P8:Q8"/>
    <mergeCell ref="R8:S8"/>
    <mergeCell ref="T8:U8"/>
    <mergeCell ref="J7:K8"/>
    <mergeCell ref="W45:W46"/>
    <mergeCell ref="V45:V46"/>
    <mergeCell ref="U45:U46"/>
    <mergeCell ref="N26:N27"/>
    <mergeCell ref="E36:F36"/>
    <mergeCell ref="O45:O46"/>
    <mergeCell ref="T45:T46"/>
    <mergeCell ref="S45:S46"/>
    <mergeCell ref="P45:P46"/>
    <mergeCell ref="E45:E46"/>
    <mergeCell ref="V48:V50"/>
    <mergeCell ref="R45:R46"/>
    <mergeCell ref="G45:G46"/>
    <mergeCell ref="F45:F46"/>
    <mergeCell ref="Q45:Q46"/>
    <mergeCell ref="N45:N46"/>
    <mergeCell ref="M45:M46"/>
    <mergeCell ref="F48:F50"/>
    <mergeCell ref="I48:I50"/>
    <mergeCell ref="K45:K46"/>
    <mergeCell ref="S48:S50"/>
    <mergeCell ref="Y48:Y50"/>
    <mergeCell ref="X48:X50"/>
    <mergeCell ref="M48:M50"/>
    <mergeCell ref="N48:N50"/>
    <mergeCell ref="O48:O50"/>
    <mergeCell ref="P48:P50"/>
    <mergeCell ref="Q48:Q50"/>
    <mergeCell ref="T48:T50"/>
    <mergeCell ref="U48:U50"/>
    <mergeCell ref="J48:J50"/>
    <mergeCell ref="K48:K50"/>
    <mergeCell ref="D47:D50"/>
    <mergeCell ref="D45:D46"/>
    <mergeCell ref="L48:L50"/>
    <mergeCell ref="R48:R50"/>
    <mergeCell ref="J45:J46"/>
    <mergeCell ref="I45:I46"/>
    <mergeCell ref="C52:C54"/>
    <mergeCell ref="C36:D36"/>
    <mergeCell ref="C42:D42"/>
    <mergeCell ref="C51:D51"/>
    <mergeCell ref="C43:C50"/>
    <mergeCell ref="W48:W50"/>
    <mergeCell ref="H45:H46"/>
    <mergeCell ref="G48:G50"/>
    <mergeCell ref="L45:L46"/>
    <mergeCell ref="H48:H50"/>
  </mergeCells>
  <printOptions/>
  <pageMargins left="0.9055118110236221" right="0.1968503937007874" top="0.5511811023622047" bottom="0.35433070866141736" header="0.31496062992125984" footer="0.31496062992125984"/>
  <pageSetup horizontalDpi="300" verticalDpi="300" orientation="landscape" paperSize="5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Y38"/>
  <sheetViews>
    <sheetView zoomScale="90" zoomScaleNormal="90" zoomScalePageLayoutView="0" workbookViewId="0" topLeftCell="H1">
      <pane ySplit="6" topLeftCell="A10" activePane="bottomLeft" state="frozen"/>
      <selection pane="topLeft" activeCell="B1" sqref="B1"/>
      <selection pane="bottomLeft" activeCell="S10" sqref="S10:S14"/>
    </sheetView>
  </sheetViews>
  <sheetFormatPr defaultColWidth="9.140625" defaultRowHeight="15"/>
  <cols>
    <col min="1" max="2" width="3.57421875" style="98" customWidth="1"/>
    <col min="3" max="4" width="12.8515625" style="98" customWidth="1"/>
    <col min="5" max="5" width="10.7109375" style="98" customWidth="1"/>
    <col min="6" max="6" width="10.57421875" style="98" customWidth="1"/>
    <col min="7" max="8" width="10.00390625" style="98" customWidth="1"/>
    <col min="9" max="9" width="10.7109375" style="98" customWidth="1"/>
    <col min="10" max="10" width="5.421875" style="98" customWidth="1"/>
    <col min="11" max="13" width="11.7109375" style="98" bestFit="1" customWidth="1"/>
    <col min="14" max="14" width="14.00390625" style="98" bestFit="1" customWidth="1"/>
    <col min="15" max="17" width="11.7109375" style="98" bestFit="1" customWidth="1"/>
    <col min="18" max="18" width="11.421875" style="98" customWidth="1"/>
    <col min="19" max="19" width="11.28125" style="98" customWidth="1"/>
    <col min="20" max="20" width="13.140625" style="98" customWidth="1"/>
    <col min="21" max="21" width="11.28125" style="98" customWidth="1"/>
    <col min="22" max="22" width="12.421875" style="98" customWidth="1"/>
    <col min="23" max="23" width="6.00390625" style="98" customWidth="1"/>
    <col min="24" max="24" width="10.8515625" style="98" customWidth="1"/>
    <col min="25" max="25" width="13.00390625" style="98" customWidth="1"/>
    <col min="26" max="16384" width="9.140625" style="98" customWidth="1"/>
  </cols>
  <sheetData>
    <row r="2" ht="14.25">
      <c r="C2" s="99" t="s">
        <v>203</v>
      </c>
    </row>
    <row r="3" spans="3:6" ht="27.75" customHeight="1">
      <c r="C3" s="100" t="s">
        <v>320</v>
      </c>
      <c r="D3" s="100"/>
      <c r="E3" s="100"/>
      <c r="F3" s="100"/>
    </row>
    <row r="4" spans="2:25" ht="22.5" customHeight="1">
      <c r="B4" s="540"/>
      <c r="C4" s="541" t="s">
        <v>69</v>
      </c>
      <c r="D4" s="541" t="s">
        <v>70</v>
      </c>
      <c r="E4" s="541" t="s">
        <v>71</v>
      </c>
      <c r="F4" s="541" t="s">
        <v>72</v>
      </c>
      <c r="G4" s="541" t="s">
        <v>42</v>
      </c>
      <c r="H4" s="541" t="s">
        <v>43</v>
      </c>
      <c r="I4" s="541" t="s">
        <v>44</v>
      </c>
      <c r="J4" s="541" t="s">
        <v>15</v>
      </c>
      <c r="K4" s="544" t="s">
        <v>332</v>
      </c>
      <c r="L4" s="545"/>
      <c r="M4" s="544" t="s">
        <v>333</v>
      </c>
      <c r="N4" s="550"/>
      <c r="O4" s="550"/>
      <c r="P4" s="550"/>
      <c r="Q4" s="545"/>
      <c r="R4" s="541" t="s">
        <v>334</v>
      </c>
      <c r="S4" s="541" t="s">
        <v>45</v>
      </c>
      <c r="T4" s="541" t="s">
        <v>73</v>
      </c>
      <c r="U4" s="541" t="s">
        <v>74</v>
      </c>
      <c r="V4" s="541" t="s">
        <v>75</v>
      </c>
      <c r="W4" s="138" t="s">
        <v>15</v>
      </c>
      <c r="X4" s="543" t="s">
        <v>76</v>
      </c>
      <c r="Y4" s="541" t="s">
        <v>252</v>
      </c>
    </row>
    <row r="5" spans="2:25" ht="14.25">
      <c r="B5" s="540"/>
      <c r="C5" s="542"/>
      <c r="D5" s="542"/>
      <c r="E5" s="542"/>
      <c r="F5" s="542"/>
      <c r="G5" s="542"/>
      <c r="H5" s="542"/>
      <c r="I5" s="542"/>
      <c r="J5" s="542"/>
      <c r="K5" s="172">
        <v>2015</v>
      </c>
      <c r="L5" s="172">
        <v>2016</v>
      </c>
      <c r="M5" s="172">
        <v>2017</v>
      </c>
      <c r="N5" s="172">
        <v>2018</v>
      </c>
      <c r="O5" s="172">
        <v>2019</v>
      </c>
      <c r="P5" s="172">
        <v>2020</v>
      </c>
      <c r="Q5" s="172">
        <v>2021</v>
      </c>
      <c r="R5" s="542"/>
      <c r="S5" s="542"/>
      <c r="T5" s="542"/>
      <c r="U5" s="542"/>
      <c r="V5" s="542"/>
      <c r="W5" s="139"/>
      <c r="X5" s="543"/>
      <c r="Y5" s="542"/>
    </row>
    <row r="6" spans="3:25" ht="14.25" customHeight="1"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101">
        <v>8</v>
      </c>
      <c r="K6" s="101">
        <v>9</v>
      </c>
      <c r="L6" s="101">
        <v>10</v>
      </c>
      <c r="M6" s="101">
        <v>11</v>
      </c>
      <c r="N6" s="101">
        <v>12</v>
      </c>
      <c r="O6" s="101">
        <v>13</v>
      </c>
      <c r="P6" s="101">
        <v>14</v>
      </c>
      <c r="Q6" s="101">
        <v>15</v>
      </c>
      <c r="R6" s="101"/>
      <c r="S6" s="101">
        <v>16</v>
      </c>
      <c r="T6" s="101">
        <v>17</v>
      </c>
      <c r="U6" s="101">
        <v>18</v>
      </c>
      <c r="V6" s="101">
        <v>19</v>
      </c>
      <c r="W6" s="101"/>
      <c r="X6" s="101">
        <v>20</v>
      </c>
      <c r="Y6" s="102"/>
    </row>
    <row r="7" spans="3:25" ht="14.25">
      <c r="C7" s="103"/>
      <c r="D7" s="103"/>
      <c r="E7" s="104"/>
      <c r="F7" s="104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5"/>
    </row>
    <row r="8" spans="3:25" ht="14.25">
      <c r="C8" s="107" t="s">
        <v>199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3:25" s="162" customFormat="1" ht="11.25">
      <c r="C9" s="163" t="s">
        <v>305</v>
      </c>
      <c r="D9" s="164"/>
      <c r="E9" s="165"/>
      <c r="F9" s="140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</row>
    <row r="10" spans="3:25" s="162" customFormat="1" ht="93.75" customHeight="1">
      <c r="C10" s="531" t="s">
        <v>254</v>
      </c>
      <c r="D10" s="531" t="s">
        <v>254</v>
      </c>
      <c r="E10" s="531" t="s">
        <v>197</v>
      </c>
      <c r="F10" s="531" t="s">
        <v>316</v>
      </c>
      <c r="G10" s="531" t="s">
        <v>213</v>
      </c>
      <c r="H10" s="142" t="s">
        <v>420</v>
      </c>
      <c r="I10" s="142" t="s">
        <v>259</v>
      </c>
      <c r="J10" s="143" t="s">
        <v>267</v>
      </c>
      <c r="K10" s="174">
        <v>1430000000</v>
      </c>
      <c r="L10" s="174">
        <v>1480000000</v>
      </c>
      <c r="M10" s="174">
        <v>1490000000</v>
      </c>
      <c r="N10" s="174">
        <v>1500000000</v>
      </c>
      <c r="O10" s="174">
        <v>1500000000</v>
      </c>
      <c r="P10" s="174">
        <v>1510000000</v>
      </c>
      <c r="Q10" s="174">
        <v>1600000000</v>
      </c>
      <c r="R10" s="174">
        <v>1600000000</v>
      </c>
      <c r="S10" s="531" t="s">
        <v>215</v>
      </c>
      <c r="T10" s="531" t="s">
        <v>436</v>
      </c>
      <c r="U10" s="531" t="s">
        <v>216</v>
      </c>
      <c r="V10" s="142" t="s">
        <v>256</v>
      </c>
      <c r="W10" s="142" t="s">
        <v>267</v>
      </c>
      <c r="X10" s="144" t="s">
        <v>127</v>
      </c>
      <c r="Y10" s="145" t="s">
        <v>340</v>
      </c>
    </row>
    <row r="11" spans="3:25" s="162" customFormat="1" ht="66.75" customHeight="1">
      <c r="C11" s="535"/>
      <c r="D11" s="535"/>
      <c r="E11" s="535"/>
      <c r="F11" s="535"/>
      <c r="G11" s="535"/>
      <c r="H11" s="535" t="s">
        <v>452</v>
      </c>
      <c r="I11" s="146" t="s">
        <v>451</v>
      </c>
      <c r="J11" s="531" t="s">
        <v>214</v>
      </c>
      <c r="K11" s="546">
        <v>1430000</v>
      </c>
      <c r="L11" s="546">
        <v>1480000</v>
      </c>
      <c r="M11" s="546">
        <v>1490000</v>
      </c>
      <c r="N11" s="546">
        <v>1500000</v>
      </c>
      <c r="O11" s="546">
        <v>1500000</v>
      </c>
      <c r="P11" s="546">
        <v>1510000</v>
      </c>
      <c r="Q11" s="546">
        <v>1600000</v>
      </c>
      <c r="R11" s="546">
        <v>1600000</v>
      </c>
      <c r="S11" s="535"/>
      <c r="T11" s="535"/>
      <c r="U11" s="535"/>
      <c r="V11" s="142" t="s">
        <v>257</v>
      </c>
      <c r="W11" s="142" t="s">
        <v>214</v>
      </c>
      <c r="X11" s="142" t="s">
        <v>309</v>
      </c>
      <c r="Y11" s="531" t="s">
        <v>341</v>
      </c>
    </row>
    <row r="12" spans="3:25" s="162" customFormat="1" ht="29.25" customHeight="1">
      <c r="C12" s="535"/>
      <c r="D12" s="535"/>
      <c r="E12" s="535"/>
      <c r="F12" s="535"/>
      <c r="G12" s="535"/>
      <c r="H12" s="535"/>
      <c r="I12" s="548"/>
      <c r="J12" s="535"/>
      <c r="K12" s="547"/>
      <c r="L12" s="547"/>
      <c r="M12" s="547"/>
      <c r="N12" s="547"/>
      <c r="O12" s="547"/>
      <c r="P12" s="547"/>
      <c r="Q12" s="547"/>
      <c r="R12" s="547"/>
      <c r="S12" s="535"/>
      <c r="T12" s="535"/>
      <c r="U12" s="535"/>
      <c r="V12" s="147"/>
      <c r="W12" s="147"/>
      <c r="X12" s="147"/>
      <c r="Y12" s="532"/>
    </row>
    <row r="13" spans="3:25" s="162" customFormat="1" ht="54.75" customHeight="1">
      <c r="C13" s="535"/>
      <c r="D13" s="535"/>
      <c r="E13" s="535"/>
      <c r="F13" s="535"/>
      <c r="G13" s="535"/>
      <c r="H13" s="146"/>
      <c r="I13" s="548"/>
      <c r="J13" s="535"/>
      <c r="K13" s="546">
        <v>1430000</v>
      </c>
      <c r="L13" s="546">
        <v>1480000</v>
      </c>
      <c r="M13" s="546">
        <v>1490000</v>
      </c>
      <c r="N13" s="546">
        <v>1500000</v>
      </c>
      <c r="O13" s="546">
        <v>1500000</v>
      </c>
      <c r="P13" s="546">
        <v>1510000</v>
      </c>
      <c r="Q13" s="546">
        <v>1600000</v>
      </c>
      <c r="R13" s="546">
        <v>1600000</v>
      </c>
      <c r="S13" s="535"/>
      <c r="T13" s="535"/>
      <c r="U13" s="535"/>
      <c r="V13" s="531" t="s">
        <v>257</v>
      </c>
      <c r="W13" s="531" t="s">
        <v>198</v>
      </c>
      <c r="X13" s="555" t="s">
        <v>310</v>
      </c>
      <c r="Y13" s="538" t="s">
        <v>315</v>
      </c>
    </row>
    <row r="14" spans="3:25" s="162" customFormat="1" ht="54.75" customHeight="1">
      <c r="C14" s="535"/>
      <c r="D14" s="535"/>
      <c r="E14" s="148"/>
      <c r="F14" s="532"/>
      <c r="G14" s="535"/>
      <c r="H14" s="147"/>
      <c r="I14" s="549"/>
      <c r="J14" s="147"/>
      <c r="K14" s="547"/>
      <c r="L14" s="547"/>
      <c r="M14" s="547"/>
      <c r="N14" s="547"/>
      <c r="O14" s="547"/>
      <c r="P14" s="547"/>
      <c r="Q14" s="547"/>
      <c r="R14" s="547"/>
      <c r="S14" s="532"/>
      <c r="T14" s="532"/>
      <c r="U14" s="147"/>
      <c r="V14" s="532"/>
      <c r="W14" s="532"/>
      <c r="X14" s="556"/>
      <c r="Y14" s="539"/>
    </row>
    <row r="15" spans="3:25" s="162" customFormat="1" ht="14.25" customHeight="1">
      <c r="C15" s="551" t="s">
        <v>304</v>
      </c>
      <c r="D15" s="552"/>
      <c r="E15" s="552"/>
      <c r="F15" s="552"/>
      <c r="G15" s="553"/>
      <c r="H15" s="150"/>
      <c r="I15" s="150"/>
      <c r="J15" s="151"/>
      <c r="K15" s="151"/>
      <c r="L15" s="151"/>
      <c r="M15" s="151"/>
      <c r="N15" s="151"/>
      <c r="O15" s="151"/>
      <c r="P15" s="151"/>
      <c r="Q15" s="151"/>
      <c r="R15" s="151"/>
      <c r="S15" s="152"/>
      <c r="T15" s="152"/>
      <c r="U15" s="152"/>
      <c r="V15" s="150"/>
      <c r="W15" s="151"/>
      <c r="X15" s="150"/>
      <c r="Y15" s="141"/>
    </row>
    <row r="16" spans="3:25" s="162" customFormat="1" ht="86.25" customHeight="1">
      <c r="C16" s="531" t="s">
        <v>207</v>
      </c>
      <c r="D16" s="531" t="s">
        <v>204</v>
      </c>
      <c r="E16" s="148"/>
      <c r="F16" s="149"/>
      <c r="G16" s="531" t="s">
        <v>217</v>
      </c>
      <c r="H16" s="142" t="s">
        <v>450</v>
      </c>
      <c r="I16" s="531" t="s">
        <v>218</v>
      </c>
      <c r="J16" s="153" t="s">
        <v>209</v>
      </c>
      <c r="K16" s="533">
        <v>5</v>
      </c>
      <c r="L16" s="533">
        <v>5</v>
      </c>
      <c r="M16" s="533">
        <v>6</v>
      </c>
      <c r="N16" s="533">
        <v>6</v>
      </c>
      <c r="O16" s="533">
        <v>6</v>
      </c>
      <c r="P16" s="533">
        <v>7</v>
      </c>
      <c r="Q16" s="533">
        <v>7</v>
      </c>
      <c r="R16" s="533">
        <v>6</v>
      </c>
      <c r="S16" s="531" t="s">
        <v>469</v>
      </c>
      <c r="T16" s="531" t="s">
        <v>470</v>
      </c>
      <c r="U16" s="554" t="s">
        <v>284</v>
      </c>
      <c r="V16" s="142" t="s">
        <v>258</v>
      </c>
      <c r="W16" s="554" t="s">
        <v>209</v>
      </c>
      <c r="X16" s="531" t="s">
        <v>307</v>
      </c>
      <c r="Y16" s="538" t="s">
        <v>342</v>
      </c>
    </row>
    <row r="17" spans="3:25" s="162" customFormat="1" ht="48" customHeight="1">
      <c r="C17" s="532"/>
      <c r="D17" s="532"/>
      <c r="E17" s="148"/>
      <c r="F17" s="149"/>
      <c r="G17" s="532"/>
      <c r="H17" s="147"/>
      <c r="I17" s="532"/>
      <c r="J17" s="154"/>
      <c r="K17" s="534"/>
      <c r="L17" s="534"/>
      <c r="M17" s="534"/>
      <c r="N17" s="534"/>
      <c r="O17" s="534"/>
      <c r="P17" s="534"/>
      <c r="Q17" s="534"/>
      <c r="R17" s="534"/>
      <c r="S17" s="532"/>
      <c r="T17" s="532"/>
      <c r="U17" s="548"/>
      <c r="V17" s="147"/>
      <c r="W17" s="549"/>
      <c r="X17" s="532"/>
      <c r="Y17" s="539"/>
    </row>
    <row r="18" spans="3:25" s="162" customFormat="1" ht="93.75" customHeight="1">
      <c r="C18" s="144" t="s">
        <v>206</v>
      </c>
      <c r="D18" s="144" t="s">
        <v>205</v>
      </c>
      <c r="E18" s="148"/>
      <c r="F18" s="149"/>
      <c r="G18" s="144" t="s">
        <v>324</v>
      </c>
      <c r="H18" s="144" t="s">
        <v>421</v>
      </c>
      <c r="I18" s="531" t="s">
        <v>219</v>
      </c>
      <c r="J18" s="536" t="s">
        <v>209</v>
      </c>
      <c r="K18" s="168">
        <v>0</v>
      </c>
      <c r="L18" s="168">
        <v>0</v>
      </c>
      <c r="M18" s="168">
        <v>1</v>
      </c>
      <c r="N18" s="168">
        <v>0</v>
      </c>
      <c r="O18" s="168">
        <v>0</v>
      </c>
      <c r="P18" s="168">
        <v>0</v>
      </c>
      <c r="Q18" s="168">
        <v>0</v>
      </c>
      <c r="R18" s="168">
        <v>1</v>
      </c>
      <c r="S18" s="531" t="s">
        <v>468</v>
      </c>
      <c r="T18" s="531" t="s">
        <v>471</v>
      </c>
      <c r="U18" s="548"/>
      <c r="V18" s="147" t="s">
        <v>335</v>
      </c>
      <c r="W18" s="144" t="s">
        <v>209</v>
      </c>
      <c r="X18" s="144" t="s">
        <v>311</v>
      </c>
      <c r="Y18" s="144" t="s">
        <v>274</v>
      </c>
    </row>
    <row r="19" spans="3:25" s="162" customFormat="1" ht="15.75" customHeight="1" hidden="1">
      <c r="C19" s="147"/>
      <c r="D19" s="147"/>
      <c r="E19" s="148"/>
      <c r="F19" s="149"/>
      <c r="G19" s="147"/>
      <c r="H19" s="147"/>
      <c r="I19" s="532"/>
      <c r="J19" s="537"/>
      <c r="K19" s="173"/>
      <c r="L19" s="173"/>
      <c r="M19" s="173"/>
      <c r="N19" s="173"/>
      <c r="O19" s="173"/>
      <c r="P19" s="173"/>
      <c r="Q19" s="173"/>
      <c r="R19" s="173"/>
      <c r="S19" s="535"/>
      <c r="T19" s="535"/>
      <c r="U19" s="548"/>
      <c r="V19" s="146"/>
      <c r="W19" s="147"/>
      <c r="X19" s="147"/>
      <c r="Y19" s="147"/>
    </row>
    <row r="20" spans="3:25" s="162" customFormat="1" ht="95.25" customHeight="1">
      <c r="C20" s="155" t="s">
        <v>321</v>
      </c>
      <c r="D20" s="156" t="s">
        <v>322</v>
      </c>
      <c r="E20" s="148"/>
      <c r="F20" s="149"/>
      <c r="G20" s="176" t="s">
        <v>323</v>
      </c>
      <c r="H20" s="155" t="s">
        <v>422</v>
      </c>
      <c r="I20" s="167" t="s">
        <v>318</v>
      </c>
      <c r="J20" s="168" t="s">
        <v>208</v>
      </c>
      <c r="K20" s="173">
        <v>0</v>
      </c>
      <c r="L20" s="173">
        <v>0</v>
      </c>
      <c r="M20" s="173">
        <v>1</v>
      </c>
      <c r="N20" s="173">
        <v>0</v>
      </c>
      <c r="O20" s="173">
        <v>0</v>
      </c>
      <c r="P20" s="173">
        <v>0</v>
      </c>
      <c r="Q20" s="173">
        <v>0</v>
      </c>
      <c r="R20" s="173">
        <v>1</v>
      </c>
      <c r="S20" s="532"/>
      <c r="T20" s="532"/>
      <c r="U20" s="548"/>
      <c r="V20" s="147" t="s">
        <v>336</v>
      </c>
      <c r="W20" s="157" t="s">
        <v>208</v>
      </c>
      <c r="X20" s="144" t="s">
        <v>311</v>
      </c>
      <c r="Y20" s="155" t="s">
        <v>319</v>
      </c>
    </row>
    <row r="21" spans="3:25" s="162" customFormat="1" ht="166.5" customHeight="1">
      <c r="C21" s="155" t="s">
        <v>325</v>
      </c>
      <c r="D21" s="176" t="s">
        <v>325</v>
      </c>
      <c r="E21" s="148"/>
      <c r="F21" s="149"/>
      <c r="G21" s="167" t="s">
        <v>326</v>
      </c>
      <c r="H21" s="167" t="s">
        <v>327</v>
      </c>
      <c r="I21" s="167" t="s">
        <v>343</v>
      </c>
      <c r="J21" s="167" t="s">
        <v>312</v>
      </c>
      <c r="K21" s="175">
        <v>11</v>
      </c>
      <c r="L21" s="175">
        <v>11</v>
      </c>
      <c r="M21" s="175">
        <v>11</v>
      </c>
      <c r="N21" s="175">
        <v>11</v>
      </c>
      <c r="O21" s="175">
        <v>11</v>
      </c>
      <c r="P21" s="175">
        <v>11</v>
      </c>
      <c r="Q21" s="175">
        <v>11</v>
      </c>
      <c r="R21" s="175">
        <v>11</v>
      </c>
      <c r="S21" s="144" t="s">
        <v>437</v>
      </c>
      <c r="T21" s="144" t="s">
        <v>328</v>
      </c>
      <c r="U21" s="548"/>
      <c r="V21" s="144" t="s">
        <v>438</v>
      </c>
      <c r="W21" s="167" t="s">
        <v>312</v>
      </c>
      <c r="X21" s="167" t="s">
        <v>308</v>
      </c>
      <c r="Y21" s="167" t="s">
        <v>363</v>
      </c>
    </row>
    <row r="22" spans="3:25" s="162" customFormat="1" ht="180" customHeight="1">
      <c r="C22" s="177" t="s">
        <v>345</v>
      </c>
      <c r="D22" s="178" t="s">
        <v>345</v>
      </c>
      <c r="E22" s="148"/>
      <c r="F22" s="149"/>
      <c r="G22" s="182" t="s">
        <v>346</v>
      </c>
      <c r="H22" s="184" t="s">
        <v>347</v>
      </c>
      <c r="I22" s="178" t="s">
        <v>348</v>
      </c>
      <c r="J22" s="554" t="s">
        <v>198</v>
      </c>
      <c r="K22" s="175">
        <v>0</v>
      </c>
      <c r="L22" s="175">
        <v>0</v>
      </c>
      <c r="M22" s="175">
        <v>60</v>
      </c>
      <c r="N22" s="175">
        <v>65</v>
      </c>
      <c r="O22" s="175">
        <v>72</v>
      </c>
      <c r="P22" s="175">
        <v>79</v>
      </c>
      <c r="Q22" s="175">
        <v>87</v>
      </c>
      <c r="R22" s="175">
        <v>87</v>
      </c>
      <c r="S22" s="531" t="s">
        <v>349</v>
      </c>
      <c r="T22" s="531" t="s">
        <v>455</v>
      </c>
      <c r="U22" s="548"/>
      <c r="V22" s="144" t="s">
        <v>439</v>
      </c>
      <c r="W22" s="177" t="s">
        <v>198</v>
      </c>
      <c r="X22" s="177" t="s">
        <v>313</v>
      </c>
      <c r="Y22" s="177" t="s">
        <v>440</v>
      </c>
    </row>
    <row r="23" spans="3:25" s="162" customFormat="1" ht="98.25" customHeight="1">
      <c r="C23" s="181"/>
      <c r="D23" s="181"/>
      <c r="E23" s="148"/>
      <c r="F23" s="149"/>
      <c r="G23" s="181"/>
      <c r="H23" s="181"/>
      <c r="I23" s="179"/>
      <c r="J23" s="549"/>
      <c r="K23" s="180">
        <v>0</v>
      </c>
      <c r="L23" s="180">
        <v>30</v>
      </c>
      <c r="M23" s="180">
        <v>30</v>
      </c>
      <c r="N23" s="180">
        <v>35</v>
      </c>
      <c r="O23" s="180">
        <v>40</v>
      </c>
      <c r="P23" s="180">
        <v>45</v>
      </c>
      <c r="Q23" s="180">
        <v>50</v>
      </c>
      <c r="R23" s="180">
        <v>50</v>
      </c>
      <c r="S23" s="532"/>
      <c r="T23" s="532"/>
      <c r="U23" s="548"/>
      <c r="V23" s="142" t="s">
        <v>441</v>
      </c>
      <c r="W23" s="178" t="s">
        <v>214</v>
      </c>
      <c r="X23" s="179"/>
      <c r="Y23" s="178" t="s">
        <v>442</v>
      </c>
    </row>
    <row r="24" spans="3:25" s="162" customFormat="1" ht="83.25" customHeight="1">
      <c r="C24" s="167" t="s">
        <v>350</v>
      </c>
      <c r="D24" s="167" t="s">
        <v>350</v>
      </c>
      <c r="E24" s="148"/>
      <c r="F24" s="149"/>
      <c r="G24" s="182" t="s">
        <v>433</v>
      </c>
      <c r="H24" s="182" t="s">
        <v>435</v>
      </c>
      <c r="I24" s="178" t="s">
        <v>434</v>
      </c>
      <c r="J24" s="178" t="s">
        <v>198</v>
      </c>
      <c r="K24" s="306">
        <v>50</v>
      </c>
      <c r="L24" s="306">
        <v>55</v>
      </c>
      <c r="M24" s="306">
        <v>60</v>
      </c>
      <c r="N24" s="316">
        <v>65</v>
      </c>
      <c r="O24" s="316">
        <v>70</v>
      </c>
      <c r="P24" s="306">
        <v>75</v>
      </c>
      <c r="Q24" s="316">
        <v>80</v>
      </c>
      <c r="R24" s="183">
        <v>80</v>
      </c>
      <c r="S24" s="144" t="s">
        <v>443</v>
      </c>
      <c r="T24" s="144" t="s">
        <v>444</v>
      </c>
      <c r="U24" s="548"/>
      <c r="V24" s="144" t="s">
        <v>434</v>
      </c>
      <c r="W24" s="167" t="s">
        <v>214</v>
      </c>
      <c r="X24" s="167"/>
      <c r="Y24" s="167" t="s">
        <v>445</v>
      </c>
    </row>
    <row r="25" spans="3:25" s="162" customFormat="1" ht="153" customHeight="1">
      <c r="C25" s="178" t="s">
        <v>351</v>
      </c>
      <c r="D25" s="178" t="s">
        <v>351</v>
      </c>
      <c r="E25" s="148"/>
      <c r="F25" s="149"/>
      <c r="G25" s="182" t="s">
        <v>352</v>
      </c>
      <c r="H25" s="182" t="s">
        <v>353</v>
      </c>
      <c r="I25" s="178" t="s">
        <v>354</v>
      </c>
      <c r="J25" s="178" t="s">
        <v>355</v>
      </c>
      <c r="K25" s="185">
        <v>0.2</v>
      </c>
      <c r="L25" s="185">
        <v>0.25</v>
      </c>
      <c r="M25" s="185">
        <v>0.3</v>
      </c>
      <c r="N25" s="185">
        <v>0.5</v>
      </c>
      <c r="O25" s="185">
        <v>0.7</v>
      </c>
      <c r="P25" s="185">
        <v>0.9</v>
      </c>
      <c r="Q25" s="185">
        <v>1</v>
      </c>
      <c r="R25" s="185">
        <v>1</v>
      </c>
      <c r="S25" s="142" t="s">
        <v>457</v>
      </c>
      <c r="T25" s="142" t="s">
        <v>458</v>
      </c>
      <c r="U25" s="548"/>
      <c r="V25" s="144" t="s">
        <v>356</v>
      </c>
      <c r="W25" s="178" t="s">
        <v>355</v>
      </c>
      <c r="X25" s="178"/>
      <c r="Y25" s="178" t="s">
        <v>357</v>
      </c>
    </row>
    <row r="26" spans="3:25" s="162" customFormat="1" ht="11.25">
      <c r="C26" s="166" t="s">
        <v>306</v>
      </c>
      <c r="D26" s="158"/>
      <c r="E26" s="158"/>
      <c r="F26" s="141"/>
      <c r="G26" s="159"/>
      <c r="H26" s="141"/>
      <c r="I26" s="141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61"/>
      <c r="U26" s="161"/>
      <c r="V26" s="141"/>
      <c r="W26" s="160"/>
      <c r="X26" s="150"/>
      <c r="Y26" s="141"/>
    </row>
    <row r="27" spans="3:25" s="162" customFormat="1" ht="135.75" customHeight="1">
      <c r="C27" s="136" t="s">
        <v>329</v>
      </c>
      <c r="D27" s="136" t="s">
        <v>330</v>
      </c>
      <c r="E27" s="169"/>
      <c r="F27" s="170"/>
      <c r="G27" s="136" t="s">
        <v>331</v>
      </c>
      <c r="H27" s="136" t="s">
        <v>432</v>
      </c>
      <c r="I27" s="136" t="s">
        <v>431</v>
      </c>
      <c r="J27" s="171" t="s">
        <v>367</v>
      </c>
      <c r="K27" s="321">
        <v>2</v>
      </c>
      <c r="L27" s="321">
        <v>3</v>
      </c>
      <c r="M27" s="321">
        <v>3</v>
      </c>
      <c r="N27" s="322">
        <v>4</v>
      </c>
      <c r="O27" s="322">
        <v>4</v>
      </c>
      <c r="P27" s="323">
        <v>5</v>
      </c>
      <c r="Q27" s="322">
        <v>5</v>
      </c>
      <c r="R27" s="322">
        <v>5</v>
      </c>
      <c r="S27" s="136" t="s">
        <v>446</v>
      </c>
      <c r="T27" s="136" t="s">
        <v>447</v>
      </c>
      <c r="U27" s="136" t="s">
        <v>144</v>
      </c>
      <c r="V27" s="136" t="s">
        <v>448</v>
      </c>
      <c r="W27" s="171" t="s">
        <v>367</v>
      </c>
      <c r="X27" s="136" t="s">
        <v>314</v>
      </c>
      <c r="Y27" s="131" t="s">
        <v>449</v>
      </c>
    </row>
    <row r="28" ht="7.5" customHeight="1"/>
    <row r="29" spans="22:25" ht="15" customHeight="1">
      <c r="V29" s="125"/>
      <c r="W29" s="125" t="s">
        <v>272</v>
      </c>
      <c r="X29" s="125"/>
      <c r="Y29" s="125"/>
    </row>
    <row r="31" spans="22:25" ht="14.25">
      <c r="V31" s="490" t="s">
        <v>268</v>
      </c>
      <c r="W31" s="490"/>
      <c r="X31" s="490"/>
      <c r="Y31" s="490"/>
    </row>
    <row r="32" spans="22:25" ht="14.25">
      <c r="V32" s="490" t="s">
        <v>317</v>
      </c>
      <c r="W32" s="490"/>
      <c r="X32" s="490"/>
      <c r="Y32" s="490"/>
    </row>
    <row r="33" spans="22:25" ht="14.25">
      <c r="V33" s="124"/>
      <c r="W33" s="124"/>
      <c r="X33" s="124"/>
      <c r="Y33" s="124"/>
    </row>
    <row r="34" spans="22:25" ht="14.25">
      <c r="V34" s="5"/>
      <c r="W34" s="5"/>
      <c r="X34" s="5"/>
      <c r="Y34" s="5"/>
    </row>
    <row r="35" spans="22:25" ht="14.25">
      <c r="V35" s="5"/>
      <c r="W35" s="5"/>
      <c r="X35" s="5"/>
      <c r="Y35" s="5"/>
    </row>
    <row r="36" spans="22:25" ht="15">
      <c r="V36" s="487" t="s">
        <v>269</v>
      </c>
      <c r="W36" s="487"/>
      <c r="X36" s="487"/>
      <c r="Y36" s="487"/>
    </row>
    <row r="37" spans="22:25" ht="15">
      <c r="V37" s="488" t="s">
        <v>270</v>
      </c>
      <c r="W37" s="488"/>
      <c r="X37" s="488"/>
      <c r="Y37" s="488"/>
    </row>
    <row r="38" spans="22:25" ht="15">
      <c r="V38" s="488" t="s">
        <v>271</v>
      </c>
      <c r="W38" s="488"/>
      <c r="X38" s="488"/>
      <c r="Y38" s="488"/>
    </row>
  </sheetData>
  <sheetProtection/>
  <mergeCells count="81">
    <mergeCell ref="Y11:Y12"/>
    <mergeCell ref="R11:R12"/>
    <mergeCell ref="R13:R14"/>
    <mergeCell ref="T10:T14"/>
    <mergeCell ref="X13:X14"/>
    <mergeCell ref="V13:V14"/>
    <mergeCell ref="E4:E5"/>
    <mergeCell ref="F4:F5"/>
    <mergeCell ref="G4:G5"/>
    <mergeCell ref="H11:H12"/>
    <mergeCell ref="J4:J5"/>
    <mergeCell ref="S4:S5"/>
    <mergeCell ref="Q13:Q14"/>
    <mergeCell ref="P11:P12"/>
    <mergeCell ref="O13:O14"/>
    <mergeCell ref="E10:E13"/>
    <mergeCell ref="W16:W17"/>
    <mergeCell ref="L13:L14"/>
    <mergeCell ref="M13:M14"/>
    <mergeCell ref="N13:N14"/>
    <mergeCell ref="U10:U13"/>
    <mergeCell ref="S16:S17"/>
    <mergeCell ref="X16:X17"/>
    <mergeCell ref="R16:R17"/>
    <mergeCell ref="C15:G15"/>
    <mergeCell ref="I16:I17"/>
    <mergeCell ref="U16:U25"/>
    <mergeCell ref="C16:C17"/>
    <mergeCell ref="D16:D17"/>
    <mergeCell ref="G16:G17"/>
    <mergeCell ref="I18:I19"/>
    <mergeCell ref="J22:J23"/>
    <mergeCell ref="Y4:Y5"/>
    <mergeCell ref="F10:F14"/>
    <mergeCell ref="I12:I14"/>
    <mergeCell ref="M4:Q4"/>
    <mergeCell ref="Y13:Y14"/>
    <mergeCell ref="Q11:Q12"/>
    <mergeCell ref="J11:J13"/>
    <mergeCell ref="K11:K12"/>
    <mergeCell ref="P13:P14"/>
    <mergeCell ref="W13:W14"/>
    <mergeCell ref="C10:C14"/>
    <mergeCell ref="D10:D14"/>
    <mergeCell ref="G10:G14"/>
    <mergeCell ref="S10:S14"/>
    <mergeCell ref="D4:D5"/>
    <mergeCell ref="L11:L12"/>
    <mergeCell ref="M11:M12"/>
    <mergeCell ref="N11:N12"/>
    <mergeCell ref="O11:O12"/>
    <mergeCell ref="K13:K14"/>
    <mergeCell ref="B4:B5"/>
    <mergeCell ref="U4:U5"/>
    <mergeCell ref="V4:V5"/>
    <mergeCell ref="X4:X5"/>
    <mergeCell ref="T4:T5"/>
    <mergeCell ref="C4:C5"/>
    <mergeCell ref="H4:H5"/>
    <mergeCell ref="I4:I5"/>
    <mergeCell ref="R4:R5"/>
    <mergeCell ref="K4:L4"/>
    <mergeCell ref="V38:Y38"/>
    <mergeCell ref="J18:J19"/>
    <mergeCell ref="Y16:Y17"/>
    <mergeCell ref="V32:Y32"/>
    <mergeCell ref="V36:Y36"/>
    <mergeCell ref="L16:L17"/>
    <mergeCell ref="V37:Y37"/>
    <mergeCell ref="V31:Y31"/>
    <mergeCell ref="M16:M17"/>
    <mergeCell ref="N16:N17"/>
    <mergeCell ref="S22:S23"/>
    <mergeCell ref="T22:T23"/>
    <mergeCell ref="K16:K17"/>
    <mergeCell ref="O16:O17"/>
    <mergeCell ref="P16:P17"/>
    <mergeCell ref="Q16:Q17"/>
    <mergeCell ref="T16:T17"/>
    <mergeCell ref="S18:S20"/>
    <mergeCell ref="T18:T20"/>
  </mergeCells>
  <printOptions/>
  <pageMargins left="0.31496062992126" right="0.31496062992126" top="0.393700787401575" bottom="0.393700787401575" header="0.31496062992126" footer="0.31496062992126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zoomScale="85" zoomScaleNormal="85" zoomScalePageLayoutView="0" workbookViewId="0" topLeftCell="A19">
      <selection activeCell="E22" sqref="E22"/>
    </sheetView>
  </sheetViews>
  <sheetFormatPr defaultColWidth="9.140625" defaultRowHeight="15"/>
  <cols>
    <col min="1" max="1" width="7.140625" style="0" customWidth="1"/>
    <col min="2" max="2" width="20.00390625" style="291" customWidth="1"/>
    <col min="3" max="3" width="20.28125" style="291" customWidth="1"/>
    <col min="4" max="4" width="16.00390625" style="291" customWidth="1"/>
    <col min="5" max="5" width="15.00390625" style="291" customWidth="1"/>
    <col min="6" max="6" width="8.28125" style="0" customWidth="1"/>
    <col min="7" max="13" width="11.140625" style="0" customWidth="1"/>
  </cols>
  <sheetData>
    <row r="1" spans="1:13" ht="15">
      <c r="A1" s="572" t="s">
        <v>415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</row>
    <row r="2" spans="1:13" ht="15">
      <c r="A2" s="572" t="s">
        <v>425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</row>
    <row r="3" spans="1:13" ht="15">
      <c r="A3" s="572" t="s">
        <v>426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</row>
    <row r="4" spans="1:13" ht="15.75" thickBot="1">
      <c r="A4" s="281"/>
      <c r="B4" s="289"/>
      <c r="C4" s="289"/>
      <c r="D4" s="289"/>
      <c r="E4" s="289"/>
      <c r="F4" s="283"/>
      <c r="G4" s="282"/>
      <c r="H4" s="282"/>
      <c r="I4" s="284"/>
      <c r="J4" s="282"/>
      <c r="K4" s="282"/>
      <c r="L4" s="282"/>
      <c r="M4" s="282"/>
    </row>
    <row r="5" spans="1:13" ht="15.75" thickBot="1">
      <c r="A5" s="565" t="s">
        <v>416</v>
      </c>
      <c r="B5" s="557" t="s">
        <v>42</v>
      </c>
      <c r="C5" s="557" t="s">
        <v>417</v>
      </c>
      <c r="D5" s="557" t="s">
        <v>43</v>
      </c>
      <c r="E5" s="557" t="s">
        <v>44</v>
      </c>
      <c r="F5" s="565" t="s">
        <v>15</v>
      </c>
      <c r="G5" s="567" t="s">
        <v>418</v>
      </c>
      <c r="H5" s="568"/>
      <c r="I5" s="569" t="s">
        <v>419</v>
      </c>
      <c r="J5" s="570"/>
      <c r="K5" s="570"/>
      <c r="L5" s="570"/>
      <c r="M5" s="571"/>
    </row>
    <row r="6" spans="1:13" ht="15.75" thickBot="1">
      <c r="A6" s="573"/>
      <c r="B6" s="558"/>
      <c r="C6" s="558"/>
      <c r="D6" s="558"/>
      <c r="E6" s="558"/>
      <c r="F6" s="566"/>
      <c r="G6" s="295">
        <v>2015</v>
      </c>
      <c r="H6" s="295">
        <v>2016</v>
      </c>
      <c r="I6" s="296">
        <v>2017</v>
      </c>
      <c r="J6" s="296">
        <v>2018</v>
      </c>
      <c r="K6" s="297">
        <v>2019</v>
      </c>
      <c r="L6" s="298">
        <v>2020</v>
      </c>
      <c r="M6" s="296">
        <v>2021</v>
      </c>
    </row>
    <row r="7" spans="1:13" ht="15">
      <c r="A7" s="294"/>
      <c r="B7" s="293"/>
      <c r="C7" s="290"/>
      <c r="D7" s="292"/>
      <c r="E7" s="292"/>
      <c r="F7" s="286"/>
      <c r="G7" s="285"/>
      <c r="H7" s="285"/>
      <c r="I7" s="287"/>
      <c r="J7" s="285"/>
      <c r="K7" s="285"/>
      <c r="L7" s="285"/>
      <c r="M7" s="288"/>
    </row>
    <row r="8" spans="1:13" ht="54" customHeight="1">
      <c r="A8" s="301"/>
      <c r="B8" s="559" t="s">
        <v>213</v>
      </c>
      <c r="C8" s="302" t="s">
        <v>259</v>
      </c>
      <c r="D8" s="303"/>
      <c r="E8" s="304"/>
      <c r="F8" s="305" t="s">
        <v>198</v>
      </c>
      <c r="G8" s="306">
        <v>1430000</v>
      </c>
      <c r="H8" s="306">
        <v>1480000</v>
      </c>
      <c r="I8" s="306">
        <v>1490000</v>
      </c>
      <c r="J8" s="306">
        <v>1500000</v>
      </c>
      <c r="K8" s="306">
        <v>1500000</v>
      </c>
      <c r="L8" s="306">
        <v>1510000</v>
      </c>
      <c r="M8" s="306">
        <v>1600000</v>
      </c>
    </row>
    <row r="9" spans="1:13" ht="50.25" customHeight="1">
      <c r="A9" s="301"/>
      <c r="B9" s="560"/>
      <c r="C9" s="302" t="s">
        <v>427</v>
      </c>
      <c r="D9" s="303"/>
      <c r="E9" s="304"/>
      <c r="F9" s="305" t="s">
        <v>267</v>
      </c>
      <c r="G9" s="319">
        <v>1430000000</v>
      </c>
      <c r="H9" s="319">
        <v>1480000000</v>
      </c>
      <c r="I9" s="319">
        <v>1490000000</v>
      </c>
      <c r="J9" s="319">
        <v>1500000000</v>
      </c>
      <c r="K9" s="319">
        <v>1500000000</v>
      </c>
      <c r="L9" s="319">
        <v>1510000000</v>
      </c>
      <c r="M9" s="319">
        <v>1600000000</v>
      </c>
    </row>
    <row r="10" spans="1:13" ht="99" customHeight="1">
      <c r="A10" s="301"/>
      <c r="B10" s="307"/>
      <c r="C10" s="308"/>
      <c r="D10" s="309" t="s">
        <v>420</v>
      </c>
      <c r="E10" s="309" t="s">
        <v>259</v>
      </c>
      <c r="F10" s="305" t="s">
        <v>198</v>
      </c>
      <c r="G10" s="306">
        <v>1430000</v>
      </c>
      <c r="H10" s="306">
        <v>1480000</v>
      </c>
      <c r="I10" s="306">
        <v>1490000</v>
      </c>
      <c r="J10" s="306">
        <v>1500000</v>
      </c>
      <c r="K10" s="306">
        <v>1500000</v>
      </c>
      <c r="L10" s="306">
        <v>1510000</v>
      </c>
      <c r="M10" s="306">
        <v>1600000</v>
      </c>
    </row>
    <row r="11" spans="1:13" ht="87" customHeight="1">
      <c r="A11" s="310"/>
      <c r="B11" s="311"/>
      <c r="C11" s="311"/>
      <c r="D11" s="309" t="s">
        <v>452</v>
      </c>
      <c r="E11" s="309" t="s">
        <v>454</v>
      </c>
      <c r="F11" s="305" t="s">
        <v>267</v>
      </c>
      <c r="G11" s="319">
        <v>1430000000</v>
      </c>
      <c r="H11" s="319">
        <v>1480000000</v>
      </c>
      <c r="I11" s="319">
        <v>1490000000</v>
      </c>
      <c r="J11" s="319">
        <v>1500000000</v>
      </c>
      <c r="K11" s="319">
        <v>1500000000</v>
      </c>
      <c r="L11" s="319">
        <v>1510000000</v>
      </c>
      <c r="M11" s="319">
        <v>1600000000</v>
      </c>
    </row>
    <row r="12" spans="1:13" ht="93.75" customHeight="1">
      <c r="A12" s="312"/>
      <c r="B12" s="308" t="s">
        <v>217</v>
      </c>
      <c r="C12" s="308" t="s">
        <v>462</v>
      </c>
      <c r="D12" s="309"/>
      <c r="E12" s="304"/>
      <c r="F12" s="305" t="s">
        <v>209</v>
      </c>
      <c r="G12" s="305">
        <v>6</v>
      </c>
      <c r="H12" s="305">
        <v>6</v>
      </c>
      <c r="I12" s="305">
        <v>6</v>
      </c>
      <c r="J12" s="305">
        <v>6</v>
      </c>
      <c r="K12" s="305">
        <v>7</v>
      </c>
      <c r="L12" s="305">
        <v>7</v>
      </c>
      <c r="M12" s="305">
        <v>8</v>
      </c>
    </row>
    <row r="13" spans="1:13" ht="66.75" customHeight="1">
      <c r="A13" s="310"/>
      <c r="B13" s="311"/>
      <c r="C13" s="311"/>
      <c r="D13" s="309" t="s">
        <v>428</v>
      </c>
      <c r="E13" s="309" t="s">
        <v>467</v>
      </c>
      <c r="F13" s="305" t="s">
        <v>209</v>
      </c>
      <c r="G13" s="305">
        <v>6</v>
      </c>
      <c r="H13" s="305">
        <v>6</v>
      </c>
      <c r="I13" s="305">
        <v>6</v>
      </c>
      <c r="J13" s="305">
        <v>6</v>
      </c>
      <c r="K13" s="305">
        <v>7</v>
      </c>
      <c r="L13" s="305">
        <v>7</v>
      </c>
      <c r="M13" s="305">
        <v>8</v>
      </c>
    </row>
    <row r="14" spans="1:13" ht="81" customHeight="1">
      <c r="A14" s="312"/>
      <c r="B14" s="308" t="s">
        <v>464</v>
      </c>
      <c r="C14" s="308" t="s">
        <v>465</v>
      </c>
      <c r="D14" s="303"/>
      <c r="E14" s="304"/>
      <c r="F14" s="305" t="s">
        <v>209</v>
      </c>
      <c r="G14" s="305">
        <v>0</v>
      </c>
      <c r="H14" s="305">
        <v>0</v>
      </c>
      <c r="I14" s="305">
        <v>1</v>
      </c>
      <c r="J14" s="305">
        <v>0</v>
      </c>
      <c r="K14" s="305">
        <v>1</v>
      </c>
      <c r="L14" s="305">
        <v>0</v>
      </c>
      <c r="M14" s="305">
        <v>1</v>
      </c>
    </row>
    <row r="15" spans="1:13" ht="78.75" customHeight="1">
      <c r="A15" s="301"/>
      <c r="B15" s="307"/>
      <c r="C15" s="307"/>
      <c r="D15" s="559" t="s">
        <v>466</v>
      </c>
      <c r="E15" s="309" t="s">
        <v>463</v>
      </c>
      <c r="F15" s="305" t="s">
        <v>209</v>
      </c>
      <c r="G15" s="305">
        <v>0</v>
      </c>
      <c r="H15" s="305">
        <v>0</v>
      </c>
      <c r="I15" s="305">
        <v>0</v>
      </c>
      <c r="J15" s="305">
        <v>0</v>
      </c>
      <c r="K15" s="305">
        <v>1</v>
      </c>
      <c r="L15" s="305">
        <v>0</v>
      </c>
      <c r="M15" s="305">
        <v>1</v>
      </c>
    </row>
    <row r="16" spans="1:13" ht="65.25" customHeight="1">
      <c r="A16" s="310"/>
      <c r="B16" s="311"/>
      <c r="C16" s="311"/>
      <c r="D16" s="561"/>
      <c r="E16" s="309" t="s">
        <v>318</v>
      </c>
      <c r="F16" s="305" t="s">
        <v>209</v>
      </c>
      <c r="G16" s="305">
        <v>0</v>
      </c>
      <c r="H16" s="305">
        <v>0</v>
      </c>
      <c r="I16" s="305">
        <v>1</v>
      </c>
      <c r="J16" s="305">
        <v>0</v>
      </c>
      <c r="K16" s="305">
        <v>0</v>
      </c>
      <c r="L16" s="305">
        <v>0</v>
      </c>
      <c r="M16" s="305">
        <v>0</v>
      </c>
    </row>
    <row r="17" spans="1:13" ht="28.5" customHeight="1">
      <c r="A17" s="312"/>
      <c r="B17" s="559" t="s">
        <v>429</v>
      </c>
      <c r="C17" s="313" t="s">
        <v>343</v>
      </c>
      <c r="D17" s="303"/>
      <c r="E17" s="304"/>
      <c r="F17" s="305" t="s">
        <v>424</v>
      </c>
      <c r="G17" s="305">
        <v>8</v>
      </c>
      <c r="H17" s="305">
        <v>8</v>
      </c>
      <c r="I17" s="305">
        <v>9</v>
      </c>
      <c r="J17" s="305">
        <v>9</v>
      </c>
      <c r="K17" s="305">
        <v>10</v>
      </c>
      <c r="L17" s="305">
        <v>11</v>
      </c>
      <c r="M17" s="305">
        <v>11</v>
      </c>
    </row>
    <row r="18" spans="1:13" ht="81.75" customHeight="1">
      <c r="A18" s="310"/>
      <c r="B18" s="561"/>
      <c r="C18" s="309"/>
      <c r="D18" s="309" t="s">
        <v>430</v>
      </c>
      <c r="E18" s="309" t="s">
        <v>343</v>
      </c>
      <c r="F18" s="305" t="s">
        <v>424</v>
      </c>
      <c r="G18" s="305">
        <v>8</v>
      </c>
      <c r="H18" s="305">
        <v>8</v>
      </c>
      <c r="I18" s="305">
        <v>9</v>
      </c>
      <c r="J18" s="305">
        <v>9</v>
      </c>
      <c r="K18" s="305">
        <v>10</v>
      </c>
      <c r="L18" s="305">
        <v>11</v>
      </c>
      <c r="M18" s="305">
        <v>11</v>
      </c>
    </row>
    <row r="19" spans="1:21" ht="168.75" customHeight="1">
      <c r="A19" s="312"/>
      <c r="B19" s="559" t="s">
        <v>459</v>
      </c>
      <c r="C19" s="559" t="s">
        <v>460</v>
      </c>
      <c r="D19" s="562" t="s">
        <v>472</v>
      </c>
      <c r="E19" s="304"/>
      <c r="F19" s="305" t="s">
        <v>198</v>
      </c>
      <c r="G19" s="314">
        <v>95</v>
      </c>
      <c r="H19" s="314">
        <v>155</v>
      </c>
      <c r="I19" s="314">
        <v>195</v>
      </c>
      <c r="J19" s="314">
        <v>250</v>
      </c>
      <c r="K19" s="314">
        <v>310</v>
      </c>
      <c r="L19" s="314">
        <v>365</v>
      </c>
      <c r="M19" s="314">
        <v>420</v>
      </c>
      <c r="O19" s="327"/>
      <c r="P19" s="327"/>
      <c r="Q19" s="327"/>
      <c r="R19" s="327"/>
      <c r="S19" s="327"/>
      <c r="T19" s="327"/>
      <c r="U19" s="327"/>
    </row>
    <row r="20" spans="1:21" ht="114" customHeight="1">
      <c r="A20" s="301"/>
      <c r="B20" s="560"/>
      <c r="C20" s="560"/>
      <c r="D20" s="563"/>
      <c r="E20" s="309" t="s">
        <v>423</v>
      </c>
      <c r="F20" s="305" t="s">
        <v>198</v>
      </c>
      <c r="G20" s="314">
        <v>0</v>
      </c>
      <c r="H20" s="314">
        <v>40</v>
      </c>
      <c r="I20" s="314">
        <v>45</v>
      </c>
      <c r="J20" s="314">
        <v>50</v>
      </c>
      <c r="K20" s="314">
        <v>60</v>
      </c>
      <c r="L20" s="314">
        <v>65</v>
      </c>
      <c r="M20" s="314">
        <v>70</v>
      </c>
      <c r="N20" s="320"/>
      <c r="O20" s="328"/>
      <c r="P20" s="328"/>
      <c r="Q20" s="328"/>
      <c r="R20" s="328"/>
      <c r="S20" s="328"/>
      <c r="T20" s="328"/>
      <c r="U20" s="328"/>
    </row>
    <row r="21" spans="1:21" ht="55.5" customHeight="1">
      <c r="A21" s="301"/>
      <c r="B21" s="325"/>
      <c r="C21" s="307"/>
      <c r="D21" s="563"/>
      <c r="E21" s="309" t="s">
        <v>434</v>
      </c>
      <c r="F21" s="305" t="s">
        <v>198</v>
      </c>
      <c r="G21" s="306">
        <v>50</v>
      </c>
      <c r="H21" s="306">
        <v>55</v>
      </c>
      <c r="I21" s="306">
        <v>60</v>
      </c>
      <c r="J21" s="316">
        <v>65</v>
      </c>
      <c r="K21" s="316">
        <v>70</v>
      </c>
      <c r="L21" s="306">
        <v>75</v>
      </c>
      <c r="M21" s="316">
        <v>80</v>
      </c>
      <c r="O21" s="329"/>
      <c r="P21" s="329"/>
      <c r="Q21" s="329"/>
      <c r="R21" s="330"/>
      <c r="S21" s="330"/>
      <c r="T21" s="329"/>
      <c r="U21" s="330"/>
    </row>
    <row r="22" spans="1:21" ht="66" customHeight="1">
      <c r="A22" s="310"/>
      <c r="B22" s="326"/>
      <c r="C22" s="317"/>
      <c r="D22" s="564"/>
      <c r="E22" s="309" t="s">
        <v>456</v>
      </c>
      <c r="F22" s="305" t="s">
        <v>453</v>
      </c>
      <c r="G22" s="324">
        <v>3</v>
      </c>
      <c r="H22" s="324">
        <v>4</v>
      </c>
      <c r="I22" s="324">
        <v>6</v>
      </c>
      <c r="J22" s="324">
        <v>8</v>
      </c>
      <c r="K22" s="324">
        <v>9</v>
      </c>
      <c r="L22" s="324">
        <v>10</v>
      </c>
      <c r="M22" s="324">
        <v>12</v>
      </c>
      <c r="O22" s="331"/>
      <c r="P22" s="331"/>
      <c r="Q22" s="331"/>
      <c r="R22" s="331"/>
      <c r="S22" s="331"/>
      <c r="T22" s="331"/>
      <c r="U22" s="331"/>
    </row>
    <row r="23" spans="1:21" ht="124.5" customHeight="1">
      <c r="A23" s="312"/>
      <c r="B23" s="559" t="s">
        <v>331</v>
      </c>
      <c r="C23" s="315" t="s">
        <v>431</v>
      </c>
      <c r="D23" s="303" t="s">
        <v>432</v>
      </c>
      <c r="E23" s="303"/>
      <c r="F23" s="314" t="s">
        <v>367</v>
      </c>
      <c r="G23" s="306">
        <v>2</v>
      </c>
      <c r="H23" s="306">
        <v>3</v>
      </c>
      <c r="I23" s="306">
        <v>3</v>
      </c>
      <c r="J23" s="316">
        <v>4</v>
      </c>
      <c r="K23" s="316">
        <v>4</v>
      </c>
      <c r="L23" s="306">
        <v>5</v>
      </c>
      <c r="M23" s="316">
        <v>5</v>
      </c>
      <c r="O23" s="330"/>
      <c r="P23" s="330"/>
      <c r="Q23" s="330"/>
      <c r="R23" s="330"/>
      <c r="S23" s="330"/>
      <c r="T23" s="330"/>
      <c r="U23" s="330"/>
    </row>
    <row r="24" spans="1:13" ht="135">
      <c r="A24" s="310"/>
      <c r="B24" s="561"/>
      <c r="C24" s="315"/>
      <c r="D24" s="315" t="s">
        <v>473</v>
      </c>
      <c r="E24" s="318" t="s">
        <v>431</v>
      </c>
      <c r="F24" s="314" t="s">
        <v>367</v>
      </c>
      <c r="G24" s="306">
        <v>2</v>
      </c>
      <c r="H24" s="306">
        <v>3</v>
      </c>
      <c r="I24" s="306">
        <v>3</v>
      </c>
      <c r="J24" s="316">
        <v>4</v>
      </c>
      <c r="K24" s="316">
        <v>4</v>
      </c>
      <c r="L24" s="306">
        <v>5</v>
      </c>
      <c r="M24" s="316">
        <v>5</v>
      </c>
    </row>
    <row r="25" spans="1:13" ht="30">
      <c r="A25" s="332"/>
      <c r="B25" s="333"/>
      <c r="C25" s="333"/>
      <c r="D25" s="333"/>
      <c r="E25" s="336" t="s">
        <v>461</v>
      </c>
      <c r="F25" s="334" t="s">
        <v>367</v>
      </c>
      <c r="G25" s="335">
        <v>9</v>
      </c>
      <c r="H25" s="335">
        <v>9</v>
      </c>
      <c r="I25" s="335">
        <v>9</v>
      </c>
      <c r="J25" s="316">
        <v>10</v>
      </c>
      <c r="K25" s="316">
        <v>10</v>
      </c>
      <c r="L25" s="335">
        <v>11</v>
      </c>
      <c r="M25" s="316">
        <v>11</v>
      </c>
    </row>
  </sheetData>
  <sheetProtection/>
  <mergeCells count="18">
    <mergeCell ref="F5:F6"/>
    <mergeCell ref="G5:H5"/>
    <mergeCell ref="I5:M5"/>
    <mergeCell ref="A1:M1"/>
    <mergeCell ref="A2:M2"/>
    <mergeCell ref="A3:M3"/>
    <mergeCell ref="A5:A6"/>
    <mergeCell ref="B5:B6"/>
    <mergeCell ref="C5:C6"/>
    <mergeCell ref="D5:D6"/>
    <mergeCell ref="E5:E6"/>
    <mergeCell ref="B8:B9"/>
    <mergeCell ref="B23:B24"/>
    <mergeCell ref="B19:B20"/>
    <mergeCell ref="B17:B18"/>
    <mergeCell ref="C19:C20"/>
    <mergeCell ref="D15:D16"/>
    <mergeCell ref="D19:D22"/>
  </mergeCells>
  <printOptions/>
  <pageMargins left="0.5" right="0.5" top="0.5" bottom="0.5" header="0.3" footer="0.3"/>
  <pageSetup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2019-02-01T02:03:13Z</cp:lastPrinted>
  <dcterms:created xsi:type="dcterms:W3CDTF">2015-09-18T15:32:17Z</dcterms:created>
  <dcterms:modified xsi:type="dcterms:W3CDTF">2019-02-01T02:12:18Z</dcterms:modified>
  <cp:category/>
  <cp:version/>
  <cp:contentType/>
  <cp:contentStatus/>
</cp:coreProperties>
</file>