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KAP" sheetId="1" r:id="rId4"/>
  </sheets>
  <definedNames/>
  <calcPr/>
</workbook>
</file>

<file path=xl/sharedStrings.xml><?xml version="1.0" encoding="utf-8"?>
<sst xmlns="http://schemas.openxmlformats.org/spreadsheetml/2006/main" count="22" uniqueCount="16">
  <si>
    <t>REKAP JUMLAH PENUMPANG KELUAR TERMINAL TIPE C  SEMESTER I 2024</t>
  </si>
  <si>
    <t>(TERMINAL PUCANGGADING-MRANGGEN DEMAK)</t>
  </si>
  <si>
    <t>NO</t>
  </si>
  <si>
    <t xml:space="preserve">BULAN </t>
  </si>
  <si>
    <t>MASUK</t>
  </si>
  <si>
    <t>KET</t>
  </si>
  <si>
    <t xml:space="preserve">setor </t>
  </si>
  <si>
    <t>kali 1000</t>
  </si>
  <si>
    <t>JANUARI</t>
  </si>
  <si>
    <t>SUDAH TIDAK ADA RETRIBUSI &amp; TIDAK ADA PENARIKAN RETRIBUSI</t>
  </si>
  <si>
    <t>FEBRUARI</t>
  </si>
  <si>
    <t>MARET</t>
  </si>
  <si>
    <t>APRIL</t>
  </si>
  <si>
    <t>MEI</t>
  </si>
  <si>
    <t>JUNI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</si>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</sst>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_-;\-* #,##0_-;_-* &quot;-&quot;??_-;_-@"/>
    <numFmt numFmtId="165" formatCode="_-* #,##0.00_-;\-* #,##0.00_-;_-* &quot;-&quot;??_-;_-@"/>
  </numFmts>
  <fonts count="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1" numFmtId="0" xfId="0" applyAlignment="1" applyFont="1">
      <alignment horizontal="center" vertical="top"/>
    </xf>
    <xf borderId="0" fillId="0" fontId="1" numFmtId="0" xfId="0" applyAlignment="1" applyFont="1">
      <alignment vertical="top"/>
    </xf>
    <xf borderId="1" fillId="0" fontId="2" numFmtId="0" xfId="0" applyAlignment="1" applyBorder="1" applyFont="1">
      <alignment horizontal="center"/>
    </xf>
    <xf borderId="2" fillId="0" fontId="2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1" fillId="0" fontId="1" numFmtId="0" xfId="0" applyAlignment="1" applyBorder="1" applyFont="1">
      <alignment horizontal="center"/>
    </xf>
    <xf borderId="1" fillId="0" fontId="1" numFmtId="0" xfId="0" applyBorder="1" applyFont="1"/>
    <xf borderId="1" fillId="2" fontId="1" numFmtId="164" xfId="0" applyAlignment="1" applyBorder="1" applyFill="1" applyFont="1" applyNumberFormat="1">
      <alignment shrinkToFit="0" vertical="center" wrapText="1"/>
    </xf>
    <xf borderId="0" fillId="0" fontId="1" numFmtId="164" xfId="0" applyFont="1" applyNumberFormat="1"/>
    <xf borderId="0" fillId="0" fontId="1" numFmtId="165" xfId="0" applyFont="1" applyNumberFormat="1"/>
    <xf borderId="3" fillId="0" fontId="2" numFmtId="0" xfId="0" applyAlignment="1" applyBorder="1" applyFont="1">
      <alignment horizontal="center"/>
    </xf>
    <xf borderId="4" fillId="0" fontId="3" numFmtId="0" xfId="0" applyBorder="1" applyFont="1"/>
    <xf borderId="1" fillId="0" fontId="2" numFmtId="164" xfId="0" applyBorder="1" applyFont="1" applyNumberFormat="1"/>
    <xf borderId="0" fillId="0" fontId="2" numFmtId="0" xfId="0" applyFont="1"/>
    <xf borderId="0" fillId="0" fontId="2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13.57"/>
    <col customWidth="1" min="3" max="3" width="12.71"/>
    <col customWidth="1" min="4" max="4" width="60.14"/>
    <col customWidth="1" hidden="1" min="5" max="8" width="8.71"/>
    <col customWidth="1" hidden="1" min="9" max="9" width="11.57"/>
    <col customWidth="1" hidden="1" min="10" max="10" width="8.71"/>
    <col customWidth="1" hidden="1" min="11" max="11" width="9.57"/>
    <col customWidth="1" min="12" max="13" width="9.14"/>
    <col customWidth="1" min="14" max="26" width="8.71"/>
  </cols>
  <sheetData>
    <row r="1">
      <c r="A1" s="1" t="s">
        <v>0</v>
      </c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75" customHeight="1">
      <c r="A2" s="3" t="s">
        <v>1</v>
      </c>
      <c r="M2" s="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/>
      <c r="G3" s="7"/>
      <c r="H3" s="7"/>
      <c r="I3" s="7" t="s">
        <v>7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>
      <c r="A4" s="8">
        <v>1.0</v>
      </c>
      <c r="B4" s="9" t="s">
        <v>8</v>
      </c>
      <c r="C4" s="10">
        <v>0.0</v>
      </c>
      <c r="D4" s="9" t="s">
        <v>9</v>
      </c>
      <c r="E4" s="2"/>
      <c r="F4" s="2"/>
      <c r="G4" s="2"/>
      <c r="H4" s="2">
        <v>500.0</v>
      </c>
      <c r="I4" s="11">
        <f t="shared" ref="I4:I9" si="1">H4*1000</f>
        <v>500000</v>
      </c>
      <c r="J4" s="11">
        <f t="shared" ref="J4:J9" si="2">I4/2000</f>
        <v>250</v>
      </c>
      <c r="K4" s="12">
        <f>J4*8</f>
        <v>2000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8">
        <v>2.0</v>
      </c>
      <c r="B5" s="9" t="s">
        <v>10</v>
      </c>
      <c r="C5" s="10">
        <v>0.0</v>
      </c>
      <c r="D5" s="9" t="s">
        <v>9</v>
      </c>
      <c r="E5" s="2">
        <f>(17410-16981)-1</f>
        <v>428</v>
      </c>
      <c r="F5" s="2"/>
      <c r="G5" s="2"/>
      <c r="H5" s="2">
        <v>428.0</v>
      </c>
      <c r="I5" s="11">
        <f t="shared" si="1"/>
        <v>428000</v>
      </c>
      <c r="J5" s="11">
        <f t="shared" si="2"/>
        <v>214</v>
      </c>
      <c r="K5" s="12">
        <f>J5*6</f>
        <v>1284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8">
        <v>3.0</v>
      </c>
      <c r="B6" s="9" t="s">
        <v>11</v>
      </c>
      <c r="C6" s="10">
        <v>0.0</v>
      </c>
      <c r="D6" s="9" t="s">
        <v>9</v>
      </c>
      <c r="E6" s="2">
        <f>(17760-17411)-1</f>
        <v>348</v>
      </c>
      <c r="F6" s="2"/>
      <c r="G6" s="2"/>
      <c r="H6" s="2">
        <v>348.0</v>
      </c>
      <c r="I6" s="11">
        <f t="shared" si="1"/>
        <v>348000</v>
      </c>
      <c r="J6" s="11">
        <f t="shared" si="2"/>
        <v>174</v>
      </c>
      <c r="K6" s="12">
        <f>J6*7</f>
        <v>1218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8">
        <v>4.0</v>
      </c>
      <c r="B7" s="9" t="s">
        <v>12</v>
      </c>
      <c r="C7" s="10">
        <v>0.0</v>
      </c>
      <c r="D7" s="9" t="s">
        <v>9</v>
      </c>
      <c r="E7" s="2">
        <f>(17985-17761)-1</f>
        <v>223</v>
      </c>
      <c r="F7" s="2"/>
      <c r="G7" s="2"/>
      <c r="H7" s="2">
        <v>223.0</v>
      </c>
      <c r="I7" s="11">
        <f t="shared" si="1"/>
        <v>223000</v>
      </c>
      <c r="J7" s="11">
        <f t="shared" si="2"/>
        <v>111.5</v>
      </c>
      <c r="K7" s="12">
        <f>J7*6</f>
        <v>669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8">
        <v>5.0</v>
      </c>
      <c r="B8" s="9" t="s">
        <v>13</v>
      </c>
      <c r="C8" s="10">
        <v>0.0</v>
      </c>
      <c r="D8" s="9" t="s">
        <v>9</v>
      </c>
      <c r="E8" s="2">
        <f>(18285-17986)-1</f>
        <v>298</v>
      </c>
      <c r="F8" s="2"/>
      <c r="G8" s="2"/>
      <c r="H8" s="2">
        <v>298.0</v>
      </c>
      <c r="I8" s="11">
        <f t="shared" si="1"/>
        <v>298000</v>
      </c>
      <c r="J8" s="11">
        <f t="shared" si="2"/>
        <v>149</v>
      </c>
      <c r="K8" s="12">
        <f>J8*7</f>
        <v>1043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8">
        <v>6.0</v>
      </c>
      <c r="B9" s="9" t="s">
        <v>14</v>
      </c>
      <c r="C9" s="10">
        <v>0.0</v>
      </c>
      <c r="D9" s="9" t="s">
        <v>9</v>
      </c>
      <c r="E9" s="2">
        <f>(18561-18286)-1</f>
        <v>274</v>
      </c>
      <c r="F9" s="2"/>
      <c r="G9" s="2"/>
      <c r="H9" s="2">
        <v>274.0</v>
      </c>
      <c r="I9" s="11">
        <f t="shared" si="1"/>
        <v>274000</v>
      </c>
      <c r="J9" s="11">
        <f t="shared" si="2"/>
        <v>137</v>
      </c>
      <c r="K9" s="12">
        <f>J9*6</f>
        <v>822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3" t="s">
        <v>15</v>
      </c>
      <c r="B10" s="14"/>
      <c r="C10" s="15">
        <f>SUM(C4:C9)</f>
        <v>0</v>
      </c>
      <c r="D10" s="9" t="s">
        <v>9</v>
      </c>
      <c r="E10" s="16"/>
      <c r="F10" s="16"/>
      <c r="G10" s="16"/>
      <c r="H10" s="16"/>
      <c r="I10" s="16"/>
      <c r="J10" s="16"/>
      <c r="K10" s="17">
        <f>SUM(K4:K9)</f>
        <v>7036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D1"/>
    <mergeCell ref="A2:L2"/>
    <mergeCell ref="A10:B10"/>
  </mergeCells>
  <printOptions/>
  <pageMargins bottom="0.75" footer="0.0" header="0.0" left="0.7" right="0.7" top="0.75"/>
  <pageSetup orientation="portrait"/>
  <drawing r:id="rId1"/>
</worksheet>
</file>