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2120" windowHeight="8130" tabRatio="888" activeTab="16"/>
  </bookViews>
  <sheets>
    <sheet name="Sheet3" sheetId="91" r:id="rId1"/>
    <sheet name="Sheet1" sheetId="92" r:id="rId2"/>
    <sheet name="DES (2)" sheetId="95" r:id="rId3"/>
    <sheet name="DES" sheetId="89" r:id="rId4"/>
    <sheet name="NOV" sheetId="88" r:id="rId5"/>
    <sheet name="OKT" sheetId="87" r:id="rId6"/>
    <sheet name="SEPT" sheetId="85" r:id="rId7"/>
    <sheet name="AGT" sheetId="82" r:id="rId8"/>
    <sheet name="JULI" sheetId="77" r:id="rId9"/>
    <sheet name="JUNI" sheetId="86" r:id="rId10"/>
    <sheet name="MEI" sheetId="79" r:id="rId11"/>
    <sheet name="APRIL" sheetId="80" r:id="rId12"/>
    <sheet name="MARET" sheetId="81" r:id="rId13"/>
    <sheet name="FEB (3)" sheetId="94" r:id="rId14"/>
    <sheet name="FEB (2)" sheetId="93" r:id="rId15"/>
    <sheet name="FEB" sheetId="83" r:id="rId16"/>
    <sheet name="JAN" sheetId="84" r:id="rId17"/>
  </sheets>
  <definedNames>
    <definedName name="_xlnm.Print_Area" localSheetId="7">AGT!$B$2:$AA$87</definedName>
    <definedName name="_xlnm.Print_Area" localSheetId="11">APRIL!$A$1:$AA$107</definedName>
    <definedName name="_xlnm.Print_Area" localSheetId="3">DES!$B$2:$AA$91</definedName>
    <definedName name="_xlnm.Print_Area" localSheetId="2">'DES (2)'!$B$2:$AA$84</definedName>
    <definedName name="_xlnm.Print_Area" localSheetId="15">FEB!$A$1:$AA$280</definedName>
    <definedName name="_xlnm.Print_Area" localSheetId="14">'FEB (2)'!$A$1:$AA$279</definedName>
    <definedName name="_xlnm.Print_Area" localSheetId="13">'FEB (3)'!$A$1:$AA$257</definedName>
    <definedName name="_xlnm.Print_Area" localSheetId="16">JAN!$A$1:$AA$115</definedName>
    <definedName name="_xlnm.Print_Area" localSheetId="8">JULI!$B$2:$AA$185</definedName>
    <definedName name="_xlnm.Print_Area" localSheetId="9">JUNI!$B$2:$AA$92</definedName>
    <definedName name="_xlnm.Print_Area" localSheetId="12">MARET!$A$1:$AA$122</definedName>
    <definedName name="_xlnm.Print_Area" localSheetId="10">MEI!$B$2:$AA$86</definedName>
    <definedName name="_xlnm.Print_Area" localSheetId="4">NOV!$B$2:$AA$162</definedName>
    <definedName name="_xlnm.Print_Area" localSheetId="5">OKT!$B$2:$AA$126</definedName>
    <definedName name="_xlnm.Print_Area" localSheetId="6">SEPT!$B$2:$AA$125</definedName>
    <definedName name="_xlnm.Print_Titles" localSheetId="11">APRIL!$8:$12</definedName>
    <definedName name="_xlnm.Print_Titles" localSheetId="3">DES!$8:$12</definedName>
    <definedName name="_xlnm.Print_Titles" localSheetId="2">'DES (2)'!$8:$12</definedName>
    <definedName name="_xlnm.Print_Titles" localSheetId="15">FEB!$8:$12</definedName>
    <definedName name="_xlnm.Print_Titles" localSheetId="14">'FEB (2)'!$8:$12</definedName>
    <definedName name="_xlnm.Print_Titles" localSheetId="13">'FEB (3)'!$8:$12</definedName>
    <definedName name="_xlnm.Print_Titles" localSheetId="16">JAN!$8:$12</definedName>
    <definedName name="_xlnm.Print_Titles" localSheetId="8">JULI!$8:$12</definedName>
    <definedName name="_xlnm.Print_Titles" localSheetId="9">JUNI!$8:$12</definedName>
    <definedName name="_xlnm.Print_Titles" localSheetId="12">MARET!$8:$12</definedName>
    <definedName name="_xlnm.Print_Titles" localSheetId="4">NOV!$8:$12</definedName>
    <definedName name="_xlnm.Print_Titles" localSheetId="5">OKT!$8:$12</definedName>
    <definedName name="_xlnm.Print_Titles" localSheetId="6">SEPT!$8:$12</definedName>
  </definedNames>
  <calcPr calcId="152511"/>
  <fileRecoveryPr autoRecover="0"/>
</workbook>
</file>

<file path=xl/calcChain.xml><?xml version="1.0" encoding="utf-8"?>
<calcChain xmlns="http://schemas.openxmlformats.org/spreadsheetml/2006/main">
  <c r="F83" i="95" l="1"/>
  <c r="X65" i="95"/>
  <c r="V65" i="95"/>
  <c r="U65" i="95"/>
  <c r="T65" i="95"/>
  <c r="S65" i="95"/>
  <c r="R65" i="95"/>
  <c r="Q65" i="95"/>
  <c r="P65" i="95"/>
  <c r="O65" i="95"/>
  <c r="N65" i="95"/>
  <c r="M65" i="95"/>
  <c r="L65" i="95"/>
  <c r="K65" i="95"/>
  <c r="J65" i="95"/>
  <c r="I65" i="95"/>
  <c r="H65" i="95"/>
  <c r="G65" i="95"/>
  <c r="F65" i="95"/>
  <c r="E65" i="95"/>
  <c r="Y42" i="95"/>
  <c r="Z42" i="95" s="1"/>
  <c r="Y37" i="95"/>
  <c r="Z37" i="95" s="1"/>
  <c r="Y31" i="95"/>
  <c r="Z31" i="95" s="1"/>
  <c r="Y26" i="95"/>
  <c r="Z26" i="95" s="1"/>
  <c r="Y20" i="95"/>
  <c r="Z20" i="95" s="1"/>
  <c r="Y15" i="95"/>
  <c r="O49" i="92"/>
  <c r="O53" i="92" s="1"/>
  <c r="N47" i="92"/>
  <c r="M47" i="92"/>
  <c r="L47" i="92"/>
  <c r="K47" i="92"/>
  <c r="J47" i="92"/>
  <c r="I47" i="92"/>
  <c r="H47" i="92"/>
  <c r="G47" i="92"/>
  <c r="F47" i="92"/>
  <c r="E47" i="92"/>
  <c r="D47" i="92"/>
  <c r="C47" i="92"/>
  <c r="O45" i="92"/>
  <c r="O44" i="92"/>
  <c r="O43" i="92"/>
  <c r="B43" i="92"/>
  <c r="O42" i="92"/>
  <c r="O41" i="92"/>
  <c r="B41" i="92"/>
  <c r="O40" i="92"/>
  <c r="O39" i="92"/>
  <c r="Y65" i="95" l="1"/>
  <c r="Z15" i="95"/>
  <c r="Z65" i="95" s="1"/>
  <c r="B39" i="92"/>
  <c r="O47" i="92"/>
  <c r="B25" i="92"/>
  <c r="B23" i="92"/>
  <c r="X162" i="94" l="1"/>
  <c r="Y70" i="77"/>
  <c r="Z70" i="77" s="1"/>
  <c r="X157" i="94"/>
  <c r="O31" i="92"/>
  <c r="O35" i="92" s="1"/>
  <c r="N29" i="92"/>
  <c r="M29" i="92"/>
  <c r="L29" i="92"/>
  <c r="K29" i="92"/>
  <c r="J29" i="92"/>
  <c r="I29" i="92"/>
  <c r="H29" i="92"/>
  <c r="G29" i="92"/>
  <c r="F29" i="92"/>
  <c r="E29" i="92"/>
  <c r="D29" i="92"/>
  <c r="C29" i="92"/>
  <c r="O27" i="92"/>
  <c r="O26" i="92"/>
  <c r="O25" i="92"/>
  <c r="P25" i="92" s="1"/>
  <c r="O24" i="92"/>
  <c r="O23" i="92"/>
  <c r="O22" i="92"/>
  <c r="O21" i="92"/>
  <c r="B21" i="92" l="1"/>
  <c r="O29" i="92"/>
  <c r="P21" i="92"/>
  <c r="X15" i="84" l="1"/>
  <c r="Y27" i="80"/>
  <c r="F256" i="94"/>
  <c r="V232" i="94"/>
  <c r="U232" i="94"/>
  <c r="T232" i="94"/>
  <c r="S232" i="94"/>
  <c r="R232" i="94"/>
  <c r="Q232" i="94"/>
  <c r="P232" i="94"/>
  <c r="O232" i="94"/>
  <c r="N232" i="94"/>
  <c r="M232" i="94"/>
  <c r="L232" i="94"/>
  <c r="K232" i="94"/>
  <c r="J232" i="94"/>
  <c r="I232" i="94"/>
  <c r="H232" i="94"/>
  <c r="G232" i="94"/>
  <c r="F232" i="94"/>
  <c r="E232" i="94"/>
  <c r="Y214" i="94"/>
  <c r="Z214" i="94" s="1"/>
  <c r="X202" i="94"/>
  <c r="Y202" i="94" s="1"/>
  <c r="X197" i="94"/>
  <c r="X189" i="94"/>
  <c r="X176" i="94"/>
  <c r="Y176" i="94" s="1"/>
  <c r="Z176" i="94" s="1"/>
  <c r="Y162" i="94"/>
  <c r="Z162" i="94" s="1"/>
  <c r="Y150" i="94"/>
  <c r="Z150" i="94" s="1"/>
  <c r="Y141" i="94"/>
  <c r="Z141" i="94" s="1"/>
  <c r="X137" i="94"/>
  <c r="AB125" i="94"/>
  <c r="Y110" i="94"/>
  <c r="Z110" i="94" s="1"/>
  <c r="X105" i="94"/>
  <c r="Y105" i="94" s="1"/>
  <c r="Z105" i="94" s="1"/>
  <c r="X100" i="94"/>
  <c r="X95" i="94"/>
  <c r="X90" i="94"/>
  <c r="X85" i="94"/>
  <c r="Y85" i="94" s="1"/>
  <c r="Z85" i="94" s="1"/>
  <c r="X75" i="94"/>
  <c r="X68" i="94"/>
  <c r="Y55" i="94"/>
  <c r="Z55" i="94" s="1"/>
  <c r="Y47" i="94"/>
  <c r="Z47" i="94" s="1"/>
  <c r="Y38" i="94"/>
  <c r="Z38" i="94" s="1"/>
  <c r="Y33" i="94"/>
  <c r="Z33" i="94" s="1"/>
  <c r="Y27" i="94"/>
  <c r="Z27" i="94" s="1"/>
  <c r="Y21" i="94"/>
  <c r="Z21" i="94" s="1"/>
  <c r="Y15" i="94"/>
  <c r="Z15" i="94" s="1"/>
  <c r="Y15" i="84" l="1"/>
  <c r="Z15" i="84" s="1"/>
  <c r="X232" i="94"/>
  <c r="Y137" i="94"/>
  <c r="Z137" i="94" s="1"/>
  <c r="Z202" i="94"/>
  <c r="Y90" i="94"/>
  <c r="Z90" i="94" s="1"/>
  <c r="Y157" i="94"/>
  <c r="Z157" i="94" s="1"/>
  <c r="Y189" i="94"/>
  <c r="Z189" i="94" s="1"/>
  <c r="Y100" i="94"/>
  <c r="Z100" i="94" s="1"/>
  <c r="Y75" i="94"/>
  <c r="Z75" i="94" s="1"/>
  <c r="Y95" i="94"/>
  <c r="Z95" i="94" s="1"/>
  <c r="Y197" i="94"/>
  <c r="Z197" i="94" s="1"/>
  <c r="Y68" i="94"/>
  <c r="X217" i="93"/>
  <c r="Y217" i="93" s="1"/>
  <c r="Z217" i="93" s="1"/>
  <c r="X209" i="93"/>
  <c r="F278" i="93"/>
  <c r="V255" i="93"/>
  <c r="U255" i="93"/>
  <c r="T255" i="93"/>
  <c r="S255" i="93"/>
  <c r="R255" i="93"/>
  <c r="Q255" i="93"/>
  <c r="P255" i="93"/>
  <c r="O255" i="93"/>
  <c r="M255" i="93"/>
  <c r="L255" i="93"/>
  <c r="K255" i="93"/>
  <c r="J255" i="93"/>
  <c r="I255" i="93"/>
  <c r="H255" i="93"/>
  <c r="G255" i="93"/>
  <c r="F255" i="93"/>
  <c r="E255" i="93"/>
  <c r="Y237" i="93"/>
  <c r="Z237" i="93" s="1"/>
  <c r="X225" i="93"/>
  <c r="Y225" i="93" s="1"/>
  <c r="X196" i="93"/>
  <c r="Y182" i="93"/>
  <c r="Z182" i="93" s="1"/>
  <c r="X177" i="93"/>
  <c r="Y166" i="93"/>
  <c r="Z166" i="93" s="1"/>
  <c r="Y157" i="93"/>
  <c r="Z157" i="93" s="1"/>
  <c r="Y142" i="93"/>
  <c r="Z142" i="93" s="1"/>
  <c r="X137" i="93"/>
  <c r="AB125" i="93"/>
  <c r="Y110" i="93"/>
  <c r="Z110" i="93" s="1"/>
  <c r="N255" i="93"/>
  <c r="X105" i="93"/>
  <c r="X100" i="93"/>
  <c r="X95" i="93"/>
  <c r="Y95" i="93" s="1"/>
  <c r="X90" i="93"/>
  <c r="Y90" i="93" s="1"/>
  <c r="Z90" i="93" s="1"/>
  <c r="X85" i="93"/>
  <c r="Y85" i="93" s="1"/>
  <c r="X75" i="93"/>
  <c r="Y75" i="93" s="1"/>
  <c r="Z75" i="93" s="1"/>
  <c r="X68" i="93"/>
  <c r="Y68" i="93" s="1"/>
  <c r="Z68" i="93" s="1"/>
  <c r="Y55" i="93"/>
  <c r="Z55" i="93" s="1"/>
  <c r="Y47" i="93"/>
  <c r="Z47" i="93" s="1"/>
  <c r="Y38" i="93"/>
  <c r="Z38" i="93" s="1"/>
  <c r="Y33" i="93"/>
  <c r="Z33" i="93" s="1"/>
  <c r="Y27" i="93"/>
  <c r="Z27" i="93" s="1"/>
  <c r="Y21" i="93"/>
  <c r="Y15" i="93"/>
  <c r="Z15" i="93" s="1"/>
  <c r="Z100" i="83"/>
  <c r="Y100" i="83"/>
  <c r="X100" i="83"/>
  <c r="Z108" i="83"/>
  <c r="Y108" i="83"/>
  <c r="X108" i="83"/>
  <c r="Z95" i="83"/>
  <c r="Y95" i="83"/>
  <c r="X95" i="83"/>
  <c r="Z90" i="83"/>
  <c r="Y90" i="83"/>
  <c r="X90" i="83"/>
  <c r="Z85" i="83"/>
  <c r="Y85" i="83"/>
  <c r="X85" i="83"/>
  <c r="X68" i="83"/>
  <c r="X75" i="83"/>
  <c r="X195" i="83"/>
  <c r="Y195" i="83" s="1"/>
  <c r="Z195" i="83" s="1"/>
  <c r="X155" i="83"/>
  <c r="X135" i="83"/>
  <c r="Y232" i="94" l="1"/>
  <c r="Z68" i="94"/>
  <c r="Z232" i="94" s="1"/>
  <c r="Y209" i="93"/>
  <c r="Z209" i="93" s="1"/>
  <c r="Y196" i="93"/>
  <c r="Z196" i="93" s="1"/>
  <c r="Y105" i="93"/>
  <c r="Z105" i="93" s="1"/>
  <c r="X255" i="93"/>
  <c r="Z21" i="93"/>
  <c r="Z95" i="93"/>
  <c r="Y177" i="93"/>
  <c r="Z177" i="93" s="1"/>
  <c r="Z85" i="93"/>
  <c r="Y100" i="93"/>
  <c r="Y137" i="93"/>
  <c r="Z137" i="93" s="1"/>
  <c r="Z225" i="93"/>
  <c r="Y135" i="83"/>
  <c r="Z135" i="83" s="1"/>
  <c r="AB143" i="83"/>
  <c r="O14" i="92"/>
  <c r="P7" i="92"/>
  <c r="O8" i="92"/>
  <c r="O5" i="92"/>
  <c r="O4" i="92"/>
  <c r="Y255" i="93" l="1"/>
  <c r="Z100" i="93"/>
  <c r="Z255" i="93" s="1"/>
  <c r="O18" i="92"/>
  <c r="R17" i="92"/>
  <c r="O3" i="92"/>
  <c r="P3" i="92" s="1"/>
  <c r="O6" i="92"/>
  <c r="O7" i="92"/>
  <c r="O9" i="92"/>
  <c r="N11" i="92"/>
  <c r="K11" i="92"/>
  <c r="L11" i="92"/>
  <c r="M11" i="92"/>
  <c r="G11" i="92"/>
  <c r="H11" i="92"/>
  <c r="I11" i="92"/>
  <c r="J11" i="92"/>
  <c r="D11" i="92"/>
  <c r="E11" i="92"/>
  <c r="F11" i="92"/>
  <c r="C11" i="92"/>
  <c r="D266" i="91"/>
  <c r="F115" i="84" l="1"/>
  <c r="F279" i="83"/>
  <c r="F161" i="88"/>
  <c r="F124" i="85"/>
  <c r="Y42" i="89" l="1"/>
  <c r="Z42" i="89" s="1"/>
  <c r="F90" i="89"/>
  <c r="X72" i="89"/>
  <c r="V72" i="89"/>
  <c r="U72" i="89"/>
  <c r="T72" i="89"/>
  <c r="S72" i="89"/>
  <c r="R72" i="89"/>
  <c r="Q72" i="89"/>
  <c r="P72" i="89"/>
  <c r="O72" i="89"/>
  <c r="N72" i="89"/>
  <c r="M72" i="89"/>
  <c r="L72" i="89"/>
  <c r="K72" i="89"/>
  <c r="J72" i="89"/>
  <c r="I72" i="89"/>
  <c r="H72" i="89"/>
  <c r="G72" i="89"/>
  <c r="F72" i="89"/>
  <c r="E72" i="89"/>
  <c r="Y37" i="89"/>
  <c r="Z37" i="89" s="1"/>
  <c r="Y31" i="89"/>
  <c r="Z31" i="89" s="1"/>
  <c r="Y26" i="89"/>
  <c r="Z26" i="89" s="1"/>
  <c r="Y20" i="89"/>
  <c r="Z20" i="89" s="1"/>
  <c r="Y15" i="89"/>
  <c r="Y94" i="88"/>
  <c r="Z94" i="88" s="1"/>
  <c r="Y72" i="89" l="1"/>
  <c r="Z15" i="89"/>
  <c r="Z72" i="89" s="1"/>
  <c r="X141" i="88" l="1"/>
  <c r="V141" i="88"/>
  <c r="U141" i="88"/>
  <c r="T141" i="88"/>
  <c r="S141" i="88"/>
  <c r="R141" i="88"/>
  <c r="Q141" i="88"/>
  <c r="P141" i="88"/>
  <c r="O141" i="88"/>
  <c r="N141" i="88"/>
  <c r="M141" i="88"/>
  <c r="L141" i="88"/>
  <c r="K141" i="88"/>
  <c r="J141" i="88"/>
  <c r="I141" i="88"/>
  <c r="H141" i="88"/>
  <c r="G141" i="88"/>
  <c r="F141" i="88"/>
  <c r="E141" i="88"/>
  <c r="Y133" i="88"/>
  <c r="Z133" i="88" s="1"/>
  <c r="Y128" i="88"/>
  <c r="Z128" i="88" s="1"/>
  <c r="Y106" i="88"/>
  <c r="Z106" i="88" s="1"/>
  <c r="Y99" i="88"/>
  <c r="Z99" i="88" s="1"/>
  <c r="Y86" i="88"/>
  <c r="Z86" i="88" s="1"/>
  <c r="Y37" i="88"/>
  <c r="Z37" i="88" s="1"/>
  <c r="Y32" i="88"/>
  <c r="Z32" i="88" s="1"/>
  <c r="Y26" i="88"/>
  <c r="Z26" i="88" s="1"/>
  <c r="Y20" i="88"/>
  <c r="Z20" i="88" s="1"/>
  <c r="Y15" i="88"/>
  <c r="Y20" i="87"/>
  <c r="Z20" i="87" s="1"/>
  <c r="Y141" i="88" l="1"/>
  <c r="Z15" i="88"/>
  <c r="Z141" i="88" s="1"/>
  <c r="Y80" i="87" l="1"/>
  <c r="Z80" i="87" s="1"/>
  <c r="Y67" i="87"/>
  <c r="Z67" i="87" s="1"/>
  <c r="Y25" i="87"/>
  <c r="Z25" i="87" s="1"/>
  <c r="F126" i="87"/>
  <c r="X106" i="87"/>
  <c r="V106" i="87"/>
  <c r="U106" i="87"/>
  <c r="T106" i="87"/>
  <c r="S106" i="87"/>
  <c r="R106" i="87"/>
  <c r="Q106" i="87"/>
  <c r="P106" i="87"/>
  <c r="O106" i="87"/>
  <c r="N106" i="87"/>
  <c r="M106" i="87"/>
  <c r="L106" i="87"/>
  <c r="K106" i="87"/>
  <c r="J106" i="87"/>
  <c r="I106" i="87"/>
  <c r="H106" i="87"/>
  <c r="G106" i="87"/>
  <c r="F106" i="87"/>
  <c r="E106" i="87"/>
  <c r="Y94" i="87"/>
  <c r="Z94" i="87" s="1"/>
  <c r="Y87" i="87"/>
  <c r="Z87" i="87" s="1"/>
  <c r="Y53" i="87"/>
  <c r="Z53" i="87" s="1"/>
  <c r="Y44" i="87"/>
  <c r="Z44" i="87" s="1"/>
  <c r="Y39" i="87"/>
  <c r="Z39" i="87" s="1"/>
  <c r="Y30" i="87"/>
  <c r="Z30" i="87" s="1"/>
  <c r="Y15" i="87"/>
  <c r="Y77" i="85"/>
  <c r="Z77" i="85" s="1"/>
  <c r="Y43" i="85"/>
  <c r="Z43" i="85" s="1"/>
  <c r="Y34" i="85"/>
  <c r="Z34" i="85" s="1"/>
  <c r="Y56" i="82"/>
  <c r="Z56" i="82" s="1"/>
  <c r="Y28" i="82"/>
  <c r="Z28" i="82" s="1"/>
  <c r="Y152" i="77"/>
  <c r="Z152" i="77" s="1"/>
  <c r="Y130" i="77"/>
  <c r="Z130" i="77" s="1"/>
  <c r="X114" i="77"/>
  <c r="Y108" i="77"/>
  <c r="Z108" i="77" s="1"/>
  <c r="Y61" i="77"/>
  <c r="Z61" i="77" s="1"/>
  <c r="Y56" i="77"/>
  <c r="Z56" i="77" s="1"/>
  <c r="Y44" i="77"/>
  <c r="Z44" i="77" s="1"/>
  <c r="Y39" i="77"/>
  <c r="Z39" i="77" s="1"/>
  <c r="Y60" i="86"/>
  <c r="Z60" i="86" s="1"/>
  <c r="Y106" i="87" l="1"/>
  <c r="Z15" i="87"/>
  <c r="Z106" i="87" s="1"/>
  <c r="Y114" i="77"/>
  <c r="Z114" i="77" s="1"/>
  <c r="Y81" i="80" l="1"/>
  <c r="Y64" i="80"/>
  <c r="Z64" i="80" s="1"/>
  <c r="X43" i="81" l="1"/>
  <c r="Y238" i="83"/>
  <c r="Z238" i="83" s="1"/>
  <c r="X214" i="83"/>
  <c r="Y214" i="83" s="1"/>
  <c r="X227" i="83"/>
  <c r="Y227" i="83" s="1"/>
  <c r="Z227" i="83" s="1"/>
  <c r="Y200" i="83"/>
  <c r="Z200" i="83" s="1"/>
  <c r="Y184" i="83"/>
  <c r="Z184" i="83" s="1"/>
  <c r="Y175" i="83"/>
  <c r="Z175" i="83" s="1"/>
  <c r="Y160" i="83"/>
  <c r="Z160" i="83" s="1"/>
  <c r="N123" i="83"/>
  <c r="Z214" i="83" l="1"/>
  <c r="Y23" i="84" l="1"/>
  <c r="F91" i="86" l="1"/>
  <c r="X72" i="86"/>
  <c r="Y51" i="86" l="1"/>
  <c r="Z51" i="86" s="1"/>
  <c r="Y47" i="86"/>
  <c r="Z47" i="86" s="1"/>
  <c r="Y42" i="86"/>
  <c r="Z42" i="86" s="1"/>
  <c r="Y15" i="86"/>
  <c r="Z15" i="86" s="1"/>
  <c r="V72" i="86"/>
  <c r="U72" i="86"/>
  <c r="T72" i="86"/>
  <c r="S72" i="86"/>
  <c r="R72" i="86"/>
  <c r="Q72" i="86"/>
  <c r="P72" i="86"/>
  <c r="O72" i="86"/>
  <c r="N72" i="86"/>
  <c r="M72" i="86"/>
  <c r="L72" i="86"/>
  <c r="K72" i="86"/>
  <c r="J72" i="86"/>
  <c r="I72" i="86"/>
  <c r="H72" i="86"/>
  <c r="G72" i="86"/>
  <c r="F72" i="86"/>
  <c r="E72" i="86"/>
  <c r="Y19" i="86"/>
  <c r="Z19" i="86" s="1"/>
  <c r="Y72" i="86" l="1"/>
  <c r="Z72" i="86"/>
  <c r="Y83" i="85" l="1"/>
  <c r="Z83" i="85" s="1"/>
  <c r="Y59" i="85"/>
  <c r="Z59" i="85" s="1"/>
  <c r="X103" i="85" l="1"/>
  <c r="V103" i="85"/>
  <c r="U103" i="85"/>
  <c r="T103" i="85"/>
  <c r="S103" i="85"/>
  <c r="R103" i="85"/>
  <c r="Q103" i="85"/>
  <c r="P103" i="85"/>
  <c r="O103" i="85"/>
  <c r="N103" i="85"/>
  <c r="M103" i="85"/>
  <c r="L103" i="85"/>
  <c r="K103" i="85"/>
  <c r="J103" i="85"/>
  <c r="I103" i="85"/>
  <c r="H103" i="85"/>
  <c r="G103" i="85"/>
  <c r="F103" i="85"/>
  <c r="E103" i="85"/>
  <c r="Y30" i="85"/>
  <c r="Z30" i="85" s="1"/>
  <c r="Y15" i="85"/>
  <c r="Z15" i="85" s="1"/>
  <c r="F106" i="80"/>
  <c r="Z103" i="85" l="1"/>
  <c r="Y103" i="85"/>
  <c r="X94" i="84"/>
  <c r="O37" i="84"/>
  <c r="O30" i="84"/>
  <c r="N94" i="84" l="1"/>
  <c r="V94" i="84"/>
  <c r="U94" i="84"/>
  <c r="T94" i="84"/>
  <c r="S94" i="84"/>
  <c r="R94" i="84"/>
  <c r="Q94" i="84"/>
  <c r="P94" i="84"/>
  <c r="M94" i="84"/>
  <c r="L94" i="84"/>
  <c r="K94" i="84"/>
  <c r="J94" i="84"/>
  <c r="I94" i="84"/>
  <c r="H94" i="84"/>
  <c r="G94" i="84"/>
  <c r="F94" i="84"/>
  <c r="E94" i="84"/>
  <c r="Y85" i="84"/>
  <c r="Z85" i="84" s="1"/>
  <c r="Y80" i="84"/>
  <c r="Z80" i="84" s="1"/>
  <c r="Y69" i="84"/>
  <c r="Z69" i="84" s="1"/>
  <c r="Y64" i="84"/>
  <c r="Z64" i="84" s="1"/>
  <c r="Y59" i="84"/>
  <c r="Z59" i="84" s="1"/>
  <c r="Y53" i="84"/>
  <c r="Z53" i="84" s="1"/>
  <c r="Y48" i="84"/>
  <c r="Z48" i="84" s="1"/>
  <c r="Y41" i="84"/>
  <c r="Z41" i="84" s="1"/>
  <c r="Y37" i="84"/>
  <c r="Z37" i="84" s="1"/>
  <c r="Y30" i="84"/>
  <c r="Z30" i="84" s="1"/>
  <c r="Z23" i="84"/>
  <c r="O94" i="84" l="1"/>
  <c r="Y94" i="84"/>
  <c r="Z94" i="84"/>
  <c r="X256" i="83"/>
  <c r="Y155" i="83"/>
  <c r="Z155" i="83" s="1"/>
  <c r="Y128" i="83"/>
  <c r="Z128" i="83" s="1"/>
  <c r="V256" i="83" l="1"/>
  <c r="U256" i="83"/>
  <c r="T256" i="83"/>
  <c r="S256" i="83"/>
  <c r="R256" i="83"/>
  <c r="Q256" i="83"/>
  <c r="P256" i="83"/>
  <c r="O256" i="83"/>
  <c r="N256" i="83"/>
  <c r="M256" i="83"/>
  <c r="L256" i="83"/>
  <c r="K256" i="83"/>
  <c r="J256" i="83"/>
  <c r="I256" i="83"/>
  <c r="H256" i="83"/>
  <c r="G256" i="83"/>
  <c r="F256" i="83"/>
  <c r="E256" i="83"/>
  <c r="Y75" i="83"/>
  <c r="Z75" i="83" s="1"/>
  <c r="Y55" i="83"/>
  <c r="Z55" i="83" s="1"/>
  <c r="Y47" i="83"/>
  <c r="Z47" i="83" s="1"/>
  <c r="Y38" i="83"/>
  <c r="Z38" i="83" s="1"/>
  <c r="Y33" i="83"/>
  <c r="Z33" i="83" s="1"/>
  <c r="Y27" i="83"/>
  <c r="Z27" i="83" s="1"/>
  <c r="Y21" i="83"/>
  <c r="Z21" i="83" s="1"/>
  <c r="Y15" i="83"/>
  <c r="Z15" i="83" s="1"/>
  <c r="F122" i="81"/>
  <c r="Y68" i="83" l="1"/>
  <c r="Z68" i="83" s="1"/>
  <c r="Z256" i="83" s="1"/>
  <c r="Y256" i="83" l="1"/>
  <c r="Y53" i="81" l="1"/>
  <c r="Z53" i="81" s="1"/>
  <c r="Y20" i="82" l="1"/>
  <c r="F86" i="82" l="1"/>
  <c r="X66" i="82"/>
  <c r="V66" i="82"/>
  <c r="U66" i="82"/>
  <c r="T66" i="82"/>
  <c r="S66" i="82"/>
  <c r="R66" i="82"/>
  <c r="Q66" i="82"/>
  <c r="P66" i="82"/>
  <c r="O66" i="82"/>
  <c r="N66" i="82"/>
  <c r="M66" i="82"/>
  <c r="L66" i="82"/>
  <c r="K66" i="82"/>
  <c r="J66" i="82"/>
  <c r="I66" i="82"/>
  <c r="H66" i="82"/>
  <c r="G66" i="82"/>
  <c r="F66" i="82"/>
  <c r="E66" i="82"/>
  <c r="Y43" i="82"/>
  <c r="Z43" i="82" s="1"/>
  <c r="Y38" i="82"/>
  <c r="Z38" i="82" s="1"/>
  <c r="Z20" i="82"/>
  <c r="Y15" i="82"/>
  <c r="Y66" i="82" l="1"/>
  <c r="Z15" i="82"/>
  <c r="Z66" i="82" s="1"/>
  <c r="X105" i="81"/>
  <c r="V105" i="81"/>
  <c r="U105" i="81"/>
  <c r="T105" i="81"/>
  <c r="S105" i="81"/>
  <c r="R105" i="81"/>
  <c r="Q105" i="81"/>
  <c r="P105" i="81"/>
  <c r="O105" i="81"/>
  <c r="N105" i="81"/>
  <c r="M105" i="81"/>
  <c r="L105" i="81"/>
  <c r="K105" i="81"/>
  <c r="J105" i="81"/>
  <c r="I105" i="81"/>
  <c r="H105" i="81"/>
  <c r="G105" i="81"/>
  <c r="F105" i="81"/>
  <c r="E105" i="81"/>
  <c r="Y89" i="81"/>
  <c r="Z89" i="81" s="1"/>
  <c r="Y80" i="81"/>
  <c r="Z80" i="81" s="1"/>
  <c r="Y70" i="81"/>
  <c r="Z70" i="81" s="1"/>
  <c r="Y43" i="81"/>
  <c r="Z43" i="81" s="1"/>
  <c r="Y31" i="81"/>
  <c r="Z31" i="81" s="1"/>
  <c r="Y24" i="81"/>
  <c r="Y15" i="81"/>
  <c r="Z15" i="81" s="1"/>
  <c r="X89" i="80"/>
  <c r="Y105" i="81" l="1"/>
  <c r="Z24" i="81"/>
  <c r="Z105" i="81" s="1"/>
  <c r="Z81" i="80" l="1"/>
  <c r="Y38" i="80"/>
  <c r="Z38" i="80" s="1"/>
  <c r="Y33" i="80"/>
  <c r="Z33" i="80" s="1"/>
  <c r="Z27" i="80"/>
  <c r="Y15" i="80"/>
  <c r="Z15" i="80" s="1"/>
  <c r="V89" i="80"/>
  <c r="U89" i="80"/>
  <c r="T89" i="80"/>
  <c r="S89" i="80"/>
  <c r="R89" i="80"/>
  <c r="Q89" i="80"/>
  <c r="P89" i="80"/>
  <c r="O89" i="80"/>
  <c r="N89" i="80"/>
  <c r="M89" i="80"/>
  <c r="L89" i="80"/>
  <c r="K89" i="80"/>
  <c r="J89" i="80"/>
  <c r="I89" i="80"/>
  <c r="H89" i="80"/>
  <c r="G89" i="80"/>
  <c r="F89" i="80"/>
  <c r="E89" i="80"/>
  <c r="F85" i="79"/>
  <c r="Y53" i="79"/>
  <c r="Z53" i="79" s="1"/>
  <c r="Y48" i="79"/>
  <c r="Z48" i="79" s="1"/>
  <c r="Y41" i="79"/>
  <c r="Z41" i="79" s="1"/>
  <c r="Y34" i="79"/>
  <c r="Z34" i="79" s="1"/>
  <c r="Y29" i="79"/>
  <c r="Z29" i="79" s="1"/>
  <c r="Y24" i="79"/>
  <c r="Z24" i="79" s="1"/>
  <c r="X66" i="79"/>
  <c r="V66" i="79"/>
  <c r="U66" i="79"/>
  <c r="T66" i="79"/>
  <c r="S66" i="79"/>
  <c r="R66" i="79"/>
  <c r="Q66" i="79"/>
  <c r="P66" i="79"/>
  <c r="O66" i="79"/>
  <c r="N66" i="79"/>
  <c r="M66" i="79"/>
  <c r="L66" i="79"/>
  <c r="K66" i="79"/>
  <c r="J66" i="79"/>
  <c r="I66" i="79"/>
  <c r="H66" i="79"/>
  <c r="G66" i="79"/>
  <c r="F66" i="79"/>
  <c r="E66" i="79"/>
  <c r="Y15" i="79"/>
  <c r="Y89" i="80" l="1"/>
  <c r="Z89" i="80"/>
  <c r="Y66" i="79"/>
  <c r="Z15" i="79"/>
  <c r="Z66" i="79" s="1"/>
  <c r="Y15" i="77" l="1"/>
  <c r="Z15" i="77" s="1"/>
  <c r="F184" i="77"/>
  <c r="X164" i="77"/>
  <c r="V164" i="77"/>
  <c r="U164" i="77"/>
  <c r="T164" i="77"/>
  <c r="S164" i="77"/>
  <c r="R164" i="77"/>
  <c r="Q164" i="77"/>
  <c r="P164" i="77"/>
  <c r="O164" i="77"/>
  <c r="N164" i="77"/>
  <c r="M164" i="77"/>
  <c r="L164" i="77"/>
  <c r="K164" i="77"/>
  <c r="J164" i="77"/>
  <c r="I164" i="77"/>
  <c r="H164" i="77"/>
  <c r="G164" i="77"/>
  <c r="F164" i="77"/>
  <c r="E164" i="77"/>
  <c r="Y34" i="77"/>
  <c r="Z34" i="77" s="1"/>
  <c r="Y27" i="77"/>
  <c r="Z27" i="77" s="1"/>
  <c r="Y164" i="77" l="1"/>
  <c r="Z164" i="77"/>
</calcChain>
</file>

<file path=xl/sharedStrings.xml><?xml version="1.0" encoding="utf-8"?>
<sst xmlns="http://schemas.openxmlformats.org/spreadsheetml/2006/main" count="5438" uniqueCount="1342">
  <si>
    <t>NO</t>
  </si>
  <si>
    <t>KERUSAKAN</t>
  </si>
  <si>
    <t>RUMAH</t>
  </si>
  <si>
    <t>FASILITAS UMUM</t>
  </si>
  <si>
    <t>MD</t>
  </si>
  <si>
    <t>LB</t>
  </si>
  <si>
    <t>LR</t>
  </si>
  <si>
    <t>RB</t>
  </si>
  <si>
    <t>RR</t>
  </si>
  <si>
    <t>TERDAMPAK</t>
  </si>
  <si>
    <t>KK</t>
  </si>
  <si>
    <t>JIWA</t>
  </si>
  <si>
    <t>KERUGIAN</t>
  </si>
  <si>
    <t>KET</t>
  </si>
  <si>
    <t>NIP.  19640712 198503 1 016</t>
  </si>
  <si>
    <t>DATA KEJADIAN BENCANA / MUSIBAH DI KABUPATEN DEMAK</t>
  </si>
  <si>
    <t>SENIN</t>
  </si>
  <si>
    <t>JUMLAH  TOTAL</t>
  </si>
  <si>
    <t>L</t>
  </si>
  <si>
    <t>P</t>
  </si>
  <si>
    <t>Balita</t>
  </si>
  <si>
    <t>Lansia</t>
  </si>
  <si>
    <t>Dewasa</t>
  </si>
  <si>
    <t>HARI                                                                                 TANGGAL                                                                                                 WAKTU</t>
  </si>
  <si>
    <t>KORBAN JIWA</t>
  </si>
  <si>
    <t>=</t>
  </si>
  <si>
    <t>Kali</t>
  </si>
  <si>
    <t>KEJADIAN</t>
  </si>
  <si>
    <t>Pengungsi</t>
  </si>
  <si>
    <t>JUM'AT</t>
  </si>
  <si>
    <t>KEPALA PELAKSANA</t>
  </si>
  <si>
    <t>BPBD KABUPATEN DEMAK</t>
  </si>
  <si>
    <t>Drs. M.AGUS NUGROHO LUHUR P.</t>
  </si>
  <si>
    <t>1 ORANG MENINGGAL DUNIA</t>
  </si>
  <si>
    <t xml:space="preserve">KEBAKARAN </t>
  </si>
  <si>
    <t>TANGGUL KRITIS  (Amblas / Longsor)</t>
  </si>
  <si>
    <t>UMUM dan LAIN - LAIN</t>
  </si>
  <si>
    <t>POHON TUMBANG</t>
  </si>
  <si>
    <t>SABTU</t>
  </si>
  <si>
    <t>RABU</t>
  </si>
  <si>
    <t xml:space="preserve">BANJIR </t>
  </si>
  <si>
    <t>Badan Penanggulangan Bencana Daerah (BPBD) Kabupaten Demak Tahun 2019</t>
  </si>
  <si>
    <t>KAMIS</t>
  </si>
  <si>
    <t>MINGGU</t>
  </si>
  <si>
    <t>SELASA</t>
  </si>
  <si>
    <t>RUMAH ROBOH</t>
  </si>
  <si>
    <t xml:space="preserve">KECELAKAAN AIR  (Evakuasi Nelayan Tenggelam) </t>
  </si>
  <si>
    <t xml:space="preserve">Jalan Raya Bhayangkara Baru No.15 Demak  Telp./Fax. (0291) 682200  Kode Pos. 59511 </t>
  </si>
  <si>
    <t>Email : demakbpbd@gmail.com</t>
  </si>
  <si>
    <t>VOLUME</t>
  </si>
  <si>
    <t>Rp.</t>
  </si>
  <si>
    <t>PERKIRAAN</t>
  </si>
  <si>
    <t>KERUSAKAN &amp; KERUGIAN</t>
  </si>
  <si>
    <t xml:space="preserve">1 POHON TUMBANG </t>
  </si>
  <si>
    <t>Kab. Demak</t>
  </si>
  <si>
    <t>-</t>
  </si>
  <si>
    <t>1 Orang</t>
  </si>
  <si>
    <t>1 POHON TUMBANG</t>
  </si>
  <si>
    <t>KEBAKARAN RUMAH</t>
  </si>
  <si>
    <t>LAKA AIR</t>
  </si>
  <si>
    <t>Kab Demak</t>
  </si>
  <si>
    <t>LIMPAS AIR</t>
  </si>
  <si>
    <t>18.30 wib</t>
  </si>
  <si>
    <t>PENEMUAN MAYAT</t>
  </si>
  <si>
    <t>09.30 wib</t>
  </si>
  <si>
    <t>KEBAKARAN MOBIL</t>
  </si>
  <si>
    <t>KEBAKARAN PABRIK</t>
  </si>
  <si>
    <t>Saksi - saksi :</t>
  </si>
  <si>
    <t>1 Unit</t>
  </si>
  <si>
    <t>15.00 wib</t>
  </si>
  <si>
    <t>2 Unit</t>
  </si>
  <si>
    <t>1 RUMAH ROBOH</t>
  </si>
  <si>
    <t>LIMPAS AIR SUNGAI DOMBO</t>
  </si>
  <si>
    <t>LIMPASAN AIR SUNGAI DOMBO</t>
  </si>
  <si>
    <t>22.00 wib</t>
  </si>
  <si>
    <t>TANGGUL JEBOL</t>
  </si>
  <si>
    <t>20.00 wib</t>
  </si>
  <si>
    <t>1 KK 2 JIWA</t>
  </si>
  <si>
    <t>17.30 wib</t>
  </si>
  <si>
    <t xml:space="preserve">ANGIN KENCANG / PUTTING BELIUNG </t>
  </si>
  <si>
    <t xml:space="preserve">▪ Gudang   (1 Kali) </t>
  </si>
  <si>
    <t>▪ Gudang</t>
  </si>
  <si>
    <t>▪ Rumah Roboh</t>
  </si>
  <si>
    <t>▪ Pohon Tumbang</t>
  </si>
  <si>
    <t>: 1 LAHAN</t>
  </si>
  <si>
    <t>JUMLAH  TOTAL :</t>
  </si>
  <si>
    <t>KETERANGAN :</t>
  </si>
  <si>
    <t>: 2 DESA, 2 KECAMATAN</t>
  </si>
  <si>
    <t>KORBAN LUKA RINGAN</t>
  </si>
  <si>
    <t>LAKA AIR MENINGGAL</t>
  </si>
  <si>
    <t>: 1 ORANG</t>
  </si>
  <si>
    <t xml:space="preserve">▪ Mobil  (1 Kali) </t>
  </si>
  <si>
    <t>▪ Mobil</t>
  </si>
  <si>
    <t>: 3 DESA, 3 KECAMATAN</t>
  </si>
  <si>
    <t>: 2 ORANG</t>
  </si>
  <si>
    <t>: 3 ORANG</t>
  </si>
  <si>
    <t>: 5 DESA, 3 KECAMATAN</t>
  </si>
  <si>
    <t>Demak,   31  Maret  2019</t>
  </si>
  <si>
    <t>▪ Pabrik</t>
  </si>
  <si>
    <t>: 1 DESA, 1 KECAMATAN</t>
  </si>
  <si>
    <t>: 3 DESA, 2 KECAMATAN</t>
  </si>
  <si>
    <t>2 RUMAH TERBAKAR</t>
  </si>
  <si>
    <t>1 RUMAH TERBAKAR</t>
  </si>
  <si>
    <t>▪ Tempat Usaha</t>
  </si>
  <si>
    <t>Kec. Sayung Kab. Demak</t>
  </si>
  <si>
    <t>18.00 wib</t>
  </si>
  <si>
    <t>Kec. Mijen Kab. Demak</t>
  </si>
  <si>
    <t>1 KK 4 Jiwa</t>
  </si>
  <si>
    <t>Kec. Guntur Kab. Demak</t>
  </si>
  <si>
    <t>Pemilik Rumah :</t>
  </si>
  <si>
    <t>Kec. Karanganyar Kab. Demak</t>
  </si>
  <si>
    <t>2 RUMAH TERBAKAR (Rusak Berat)</t>
  </si>
  <si>
    <t>Korban :</t>
  </si>
  <si>
    <t>Kec. Dempet Kab. Demak</t>
  </si>
  <si>
    <t>Pemilik rumah :</t>
  </si>
  <si>
    <t>Kec. Mranggen Kab. Demak</t>
  </si>
  <si>
    <t xml:space="preserve">KECELAKAAN AIR  </t>
  </si>
  <si>
    <t>▪ Limbah Kayu</t>
  </si>
  <si>
    <t>: 1 LIMBAH KAYU</t>
  </si>
  <si>
    <t>KECELAKAAN AIR  (Nelayan Tenggelam)</t>
  </si>
  <si>
    <t>KORBAN LUKA BERAT</t>
  </si>
  <si>
    <r>
      <t>LAIN</t>
    </r>
    <r>
      <rPr>
        <sz val="18"/>
        <rFont val="Calibri"/>
        <family val="2"/>
      </rPr>
      <t>²</t>
    </r>
  </si>
  <si>
    <r>
      <t>Anak</t>
    </r>
    <r>
      <rPr>
        <sz val="18"/>
        <rFont val="Calibri"/>
        <family val="2"/>
      </rPr>
      <t>²</t>
    </r>
  </si>
  <si>
    <t>LOKASI</t>
  </si>
  <si>
    <t>KEJADIAN / MUSIBAH</t>
  </si>
  <si>
    <t>( RT/RW/DK/DS/ KEL/KEC/KAB )</t>
  </si>
  <si>
    <r>
      <rPr>
        <sz val="15"/>
        <rFont val="Calibri"/>
        <family val="2"/>
      </rPr>
      <t>▪</t>
    </r>
    <r>
      <rPr>
        <sz val="15"/>
        <rFont val="Arial Narrow"/>
        <family val="2"/>
      </rPr>
      <t xml:space="preserve"> Air Sungai Limpas   (0 Kali)</t>
    </r>
  </si>
  <si>
    <r>
      <rPr>
        <sz val="15"/>
        <rFont val="Calibri"/>
        <family val="2"/>
      </rPr>
      <t>▪</t>
    </r>
    <r>
      <rPr>
        <sz val="15"/>
        <rFont val="Arial Narrow"/>
        <family val="2"/>
      </rPr>
      <t xml:space="preserve"> Rumah</t>
    </r>
  </si>
  <si>
    <r>
      <rPr>
        <sz val="15"/>
        <rFont val="Calibri"/>
        <family val="2"/>
      </rPr>
      <t>▪</t>
    </r>
    <r>
      <rPr>
        <sz val="15"/>
        <rFont val="Arial Narrow"/>
        <family val="2"/>
      </rPr>
      <t xml:space="preserve"> ROB Air Laut Pasang / Naik   (0 Kali)</t>
    </r>
  </si>
  <si>
    <r>
      <rPr>
        <sz val="15"/>
        <rFont val="Calibri"/>
        <family val="2"/>
      </rPr>
      <t>▪</t>
    </r>
    <r>
      <rPr>
        <sz val="15"/>
        <rFont val="Arial Narrow"/>
        <family val="2"/>
      </rPr>
      <t xml:space="preserve"> Rumah   (2 Kali)</t>
    </r>
  </si>
  <si>
    <r>
      <rPr>
        <sz val="15"/>
        <rFont val="Calibri"/>
        <family val="2"/>
      </rPr>
      <t xml:space="preserve">▪ </t>
    </r>
    <r>
      <rPr>
        <sz val="15"/>
        <rFont val="Arial Narrow"/>
        <family val="2"/>
      </rPr>
      <t xml:space="preserve">Rumah Roboh   (0 Kali) </t>
    </r>
  </si>
  <si>
    <r>
      <rPr>
        <sz val="15"/>
        <rFont val="Calibri"/>
        <family val="2"/>
      </rPr>
      <t xml:space="preserve">▪ </t>
    </r>
    <r>
      <rPr>
        <sz val="15"/>
        <rFont val="Arial Narrow"/>
        <family val="2"/>
      </rPr>
      <t xml:space="preserve">Pohon Tumbang   (0 Kali) </t>
    </r>
  </si>
  <si>
    <r>
      <rPr>
        <sz val="15"/>
        <rFont val="Calibri"/>
        <family val="2"/>
      </rPr>
      <t xml:space="preserve">▪ </t>
    </r>
    <r>
      <rPr>
        <sz val="15"/>
        <rFont val="Arial Narrow"/>
        <family val="2"/>
      </rPr>
      <t>Tempat Usaha   (1 Kali)</t>
    </r>
  </si>
  <si>
    <r>
      <rPr>
        <sz val="15"/>
        <rFont val="Calibri"/>
        <family val="2"/>
      </rPr>
      <t xml:space="preserve">▪ </t>
    </r>
    <r>
      <rPr>
        <sz val="15"/>
        <rFont val="Arial Narrow"/>
        <family val="2"/>
      </rPr>
      <t xml:space="preserve">Rumah Roboh   (2 Kali) </t>
    </r>
  </si>
  <si>
    <t>3 Unit</t>
  </si>
  <si>
    <t>KEBAKARAN GUDANG</t>
  </si>
  <si>
    <t>Kec. Wedung Kab. Demak</t>
  </si>
  <si>
    <t>Kec. Wonosalam Kab. Demak</t>
  </si>
  <si>
    <t>7 Unit</t>
  </si>
  <si>
    <t>Kec Karangawen Kab Demak</t>
  </si>
  <si>
    <t>LAHAN TERBAKAR</t>
  </si>
  <si>
    <t>14.00 wib</t>
  </si>
  <si>
    <t>ANGIN KENCANG / BELIUNG</t>
  </si>
  <si>
    <r>
      <rPr>
        <sz val="15"/>
        <rFont val="Calibri"/>
        <family val="2"/>
      </rPr>
      <t>▪</t>
    </r>
    <r>
      <rPr>
        <sz val="15"/>
        <rFont val="Arial Narrow"/>
        <family val="2"/>
      </rPr>
      <t xml:space="preserve"> Air Sungai Limpas   (1 Kali)</t>
    </r>
  </si>
  <si>
    <r>
      <rPr>
        <sz val="15"/>
        <rFont val="Calibri"/>
        <family val="2"/>
      </rPr>
      <t>▪</t>
    </r>
    <r>
      <rPr>
        <sz val="15"/>
        <rFont val="Arial Narrow"/>
        <family val="2"/>
      </rPr>
      <t xml:space="preserve"> Air Sungai Limpas  </t>
    </r>
  </si>
  <si>
    <r>
      <rPr>
        <sz val="15"/>
        <rFont val="Calibri"/>
        <family val="2"/>
      </rPr>
      <t xml:space="preserve">▪ </t>
    </r>
    <r>
      <rPr>
        <sz val="15"/>
        <rFont val="Arial Narrow"/>
        <family val="2"/>
      </rPr>
      <t xml:space="preserve">Lahan / Tanah Kosong   (1 Kali) </t>
    </r>
  </si>
  <si>
    <r>
      <rPr>
        <sz val="15"/>
        <rFont val="Calibri"/>
        <family val="2"/>
      </rPr>
      <t xml:space="preserve">▪ </t>
    </r>
    <r>
      <rPr>
        <sz val="15"/>
        <rFont val="Arial Narrow"/>
        <family val="2"/>
      </rPr>
      <t xml:space="preserve">Rumah Roboh   (1 Kali) </t>
    </r>
  </si>
  <si>
    <r>
      <rPr>
        <sz val="15"/>
        <rFont val="Calibri"/>
        <family val="2"/>
      </rPr>
      <t xml:space="preserve">▪ </t>
    </r>
    <r>
      <rPr>
        <sz val="15"/>
        <rFont val="Arial Narrow"/>
        <family val="2"/>
      </rPr>
      <t xml:space="preserve">Pohon Tumbang   (2 Kali) </t>
    </r>
  </si>
  <si>
    <t>: 1 GUDANG (RUSAK BERAT)</t>
  </si>
  <si>
    <t xml:space="preserve">ANGIN KENCANG /  BELIUNG </t>
  </si>
  <si>
    <t>Kronologi / penyebab hujan deras disertai angin kencang.</t>
  </si>
  <si>
    <r>
      <rPr>
        <sz val="15"/>
        <rFont val="Calibri"/>
        <family val="2"/>
      </rPr>
      <t xml:space="preserve">▪ </t>
    </r>
    <r>
      <rPr>
        <sz val="15"/>
        <rFont val="Arial Narrow"/>
        <family val="2"/>
      </rPr>
      <t>Tempat Usaha   (2 Kali)</t>
    </r>
  </si>
  <si>
    <r>
      <rPr>
        <sz val="15"/>
        <rFont val="Calibri"/>
        <family val="2"/>
      </rPr>
      <t xml:space="preserve">▪ </t>
    </r>
    <r>
      <rPr>
        <sz val="15"/>
        <rFont val="Arial Narrow"/>
        <family val="2"/>
      </rPr>
      <t>Tempat Usaha</t>
    </r>
  </si>
  <si>
    <r>
      <rPr>
        <sz val="15"/>
        <rFont val="Calibri"/>
        <family val="2"/>
      </rPr>
      <t xml:space="preserve">▪ </t>
    </r>
    <r>
      <rPr>
        <sz val="15"/>
        <rFont val="Arial Narrow"/>
        <family val="2"/>
      </rPr>
      <t xml:space="preserve">Pabrik   (1 Kali) </t>
    </r>
  </si>
  <si>
    <t xml:space="preserve">ANGIN KENCANG / BELIUNG </t>
  </si>
  <si>
    <t>: 2 RUMAH (2 RUSAK RINGAN)</t>
  </si>
  <si>
    <r>
      <rPr>
        <sz val="15"/>
        <rFont val="Calibri"/>
        <family val="2"/>
      </rPr>
      <t>▪</t>
    </r>
    <r>
      <rPr>
        <sz val="15"/>
        <rFont val="Arial Narrow"/>
        <family val="2"/>
      </rPr>
      <t xml:space="preserve"> Rumah   (1 Kali)</t>
    </r>
  </si>
  <si>
    <t>Demak,   30 April  2019</t>
  </si>
  <si>
    <t>: 5 RUMAH (4 RUSAK BERAT, 1 RUSAK RINGAN)</t>
  </si>
  <si>
    <t xml:space="preserve">▪ Gudang  (1 Kali) </t>
  </si>
  <si>
    <t>2 Orang</t>
  </si>
  <si>
    <t>2 ORANG MENINGGAL DUNIA</t>
  </si>
  <si>
    <t>3 Desa</t>
  </si>
  <si>
    <t>13 Unit</t>
  </si>
  <si>
    <r>
      <rPr>
        <sz val="15"/>
        <rFont val="Calibri"/>
        <family val="2"/>
      </rPr>
      <t>▪</t>
    </r>
    <r>
      <rPr>
        <sz val="15"/>
        <rFont val="Arial Narrow"/>
        <family val="2"/>
      </rPr>
      <t xml:space="preserve"> Rumah   (6 Kali)</t>
    </r>
  </si>
  <si>
    <t>KEBAKARAN LAHAN</t>
  </si>
  <si>
    <t>▪ Lahan</t>
  </si>
  <si>
    <t>Kec Karangawen Kab. Demak</t>
  </si>
  <si>
    <t>LIMBAH KAYU TERBAKAR</t>
  </si>
  <si>
    <t>KEBAKARAN TEMPAT USAHA</t>
  </si>
  <si>
    <t>Kec Karangtengah Kab. Demak</t>
  </si>
  <si>
    <t>KEBAKARAN KANDANG</t>
  </si>
  <si>
    <t>: 1 TEMPAT USAHA (RUSAK BERAT)</t>
  </si>
  <si>
    <t>: 1 PABRIK MEBEL (RUSAK BERAT)</t>
  </si>
  <si>
    <t>: 1 MOBIL (RUSAK BERAT)</t>
  </si>
  <si>
    <t>▪ Limbah</t>
  </si>
  <si>
    <t>BULAN  JANUARI 2018</t>
  </si>
  <si>
    <t xml:space="preserve">Dukuh Semen Desa Menur  </t>
  </si>
  <si>
    <t>RT 01 RW III Kec Mranggen</t>
  </si>
  <si>
    <t>Sawah 160 Ha</t>
  </si>
  <si>
    <t>Ketinggian 30-50 cm,  di dk.semen Desa Menur  RT01/03 Kec Mranggen berdampak pada 7 Rumah ,7 KK ,160 Ha Tidak Bisa Tertanami Padi,Di karenakan abrasi Air Laut / Rob dan Limpasan Air Sungai Dombo.</t>
  </si>
  <si>
    <t>Desa Gaji Kec. Guntur</t>
  </si>
  <si>
    <t>Korban : Muhammad Ihsan Al Faris 5 Th, Ahmad Zaenal Fikri 6 Th</t>
  </si>
  <si>
    <t>kronologi disebabkan diperkirakan anak tersebut bermain di pinggir sungai Persida (Ds.Gaji) korban terpeleset jatuh.</t>
  </si>
  <si>
    <t>11.00 wib</t>
  </si>
  <si>
    <t>1 POHON MENIMPA 1 RUMAH 20%</t>
  </si>
  <si>
    <t>Pemilik : Bp. Suhadi (55 Th, Petani), Anak (Wahyudi, 18 Th) dan (Hani Rosida, 21 Th)</t>
  </si>
  <si>
    <t>Kronologis : disebabkan angin putting beliung, pohon tumbang dan menimpa rumah.</t>
  </si>
  <si>
    <t>Teras, genteng atap rusak</t>
  </si>
  <si>
    <t>dikarenakan kapalnya pecah terkena ombak</t>
  </si>
  <si>
    <t>Korban merupakan warga kab pemalang</t>
  </si>
  <si>
    <t xml:space="preserve">Desa Brambang RT 01 RW II </t>
  </si>
  <si>
    <t>Kec. karangawen Kab. Demak</t>
  </si>
  <si>
    <t>kronologi : dikarenakan pada saat memasak air di tinggal keluar sebentar .tiba2 api menyambar dinding papan yang berada di dekat kompor tersebut (terjadilah kebakaran ) dari kompor gas LPG.</t>
  </si>
  <si>
    <t>Kecamatan dempet</t>
  </si>
  <si>
    <t>1 GUDANG TERBAKAR (RUSAK BERAT)</t>
  </si>
  <si>
    <t>1 RUMAH TERBAKAR (RUSAK RINGAN)</t>
  </si>
  <si>
    <t>Pemilik : H. Rusmin (60 th)</t>
  </si>
  <si>
    <t>Saksi : Ibu Darmi (32 th)</t>
  </si>
  <si>
    <t>ukuran 4 x 8 meter terbuat dari kayu/ bambu</t>
  </si>
  <si>
    <t>12.00 wib</t>
  </si>
  <si>
    <t xml:space="preserve">Desa Ngelo kulon  RT 07 RW I </t>
  </si>
  <si>
    <t xml:space="preserve">Desa Mutih Wetan RT 01 RW I </t>
  </si>
  <si>
    <t>Kec Wedung Kab. Demak</t>
  </si>
  <si>
    <t>Pemilik : Ibu Asromah (65 th)</t>
  </si>
  <si>
    <t>1 RUMAH ROBOH (50%)</t>
  </si>
  <si>
    <t>Penyebab :  hujan lebat tiba-tiba sebatang pohon kudo besar tumbang dan menimpa rumah korban.</t>
  </si>
  <si>
    <t xml:space="preserve">Tambak Desa Surodadi </t>
  </si>
  <si>
    <t>Kec Sayung Kab. Demak</t>
  </si>
  <si>
    <t>09.00 wib</t>
  </si>
  <si>
    <t>Identitas masih belum di ketahui .Jenazah langsung dibawa ke RSUD Sunan Kalijaga Demak</t>
  </si>
  <si>
    <t>UD. RIMBA BORNEO</t>
  </si>
  <si>
    <t>15.45 wib</t>
  </si>
  <si>
    <t>Desa Kuripan Kec. Karangawen Kab. Demak</t>
  </si>
  <si>
    <t>1 TEMPAT USAHA TERBAKAR (80%)</t>
  </si>
  <si>
    <t>terbakar sebagian 80 % diperkirakan dari arus pendek listrik.</t>
  </si>
  <si>
    <t>17.00 wib</t>
  </si>
  <si>
    <t>Depan Posko unit relawan Kalijaga Karangawen</t>
  </si>
  <si>
    <t>Kec. Demak Kab. Demak</t>
  </si>
  <si>
    <t>kondisi pohon sudah rapuh/ tua sehingga tidak mampu menahan angin serta menopang beban daun yang rimbun sehinggga pohon tersebut tumbang.</t>
  </si>
  <si>
    <t>Dukuh Poncol Desa Krajanbogo</t>
  </si>
  <si>
    <t xml:space="preserve"> Kecamatan Bonang Kab. Demak</t>
  </si>
  <si>
    <t>Korban : ABDULLOH 27 TH</t>
  </si>
  <si>
    <t>Penyebab dikarenakan mengerjakan pembangunan rumah milik kakaknya</t>
  </si>
  <si>
    <t xml:space="preserve">Desa Sidorejo RT 05 RW IV </t>
  </si>
  <si>
    <t>Kec. Karangawen Kab. Demak</t>
  </si>
  <si>
    <t>Pemilik : Gusri Sholeh (42 tahun)</t>
  </si>
  <si>
    <t>diperkirakan karena aliran arus pendek listrik, api yang merambat ke kayu atap rumah yang membakar ruang kamar yang digunakan sebagai gudang yang berisi alat gudang dan kaleng berisi cat.</t>
  </si>
  <si>
    <t>Demak,   31 Januari  2018</t>
  </si>
  <si>
    <t>BULAN  FEBRUARI  2018</t>
  </si>
  <si>
    <t>TANGGUL LONGSOR</t>
  </si>
  <si>
    <t xml:space="preserve"> Ds Mijen Kec. Mijen Demak</t>
  </si>
  <si>
    <t>11.30 wib</t>
  </si>
  <si>
    <t>lokasi tanggul kiri kali wulan</t>
  </si>
  <si>
    <t>Sebelah Timur Jembatan bengkal ,panjang Tanggul yang longsor sekitar 50 meter sisa tanggul tinggal satu meter.</t>
  </si>
  <si>
    <t>12.30 wib</t>
  </si>
  <si>
    <t xml:space="preserve">Jalan Sultan Hadi Wijaya </t>
  </si>
  <si>
    <t xml:space="preserve">Desa Mangunjiwan </t>
  </si>
  <si>
    <t>1 Pohon</t>
  </si>
  <si>
    <t>disebabkan karena kondisi Hujan deras Disertai angin kencang serta kondisi pohon  yang sudah rapuh.</t>
  </si>
  <si>
    <t>Pemilik : Bp. Abdur Rohman</t>
  </si>
  <si>
    <t>diperkirakan Karena Hujan Deras</t>
  </si>
  <si>
    <t xml:space="preserve">Desa Ngelo kulon RT 07 RW I </t>
  </si>
  <si>
    <t>13.00 wib</t>
  </si>
  <si>
    <t>pantai babalan Kec.Wedung Demak</t>
  </si>
  <si>
    <t>Korban : wanita usia 52 th diperkirakan sudah 3 hari meninggal</t>
  </si>
  <si>
    <t>kronologi mayat di temukan oleh saksi 1 (nelayan)pada saat hendak mencari kerang ,kemudian saksi 1 kembali kerumah melaporkan kepada saksi kedua ,selanjutnya saksi 1 dan 2 melapor kepada kepala desa babalan</t>
  </si>
  <si>
    <t>KEBAKARAN HOME INDUSTRI</t>
  </si>
  <si>
    <t xml:space="preserve">Desa Teluk RT 01 RW II </t>
  </si>
  <si>
    <t>1 HOME INDUSTRI TERBAKAR</t>
  </si>
  <si>
    <t>Kronologi Kejadian Penyumbatan Pada Mesin Grajen Untuk Bahan Pembuat Obat.</t>
  </si>
  <si>
    <t>2 KIOS TERBAKAR (RUSAK BERAT)</t>
  </si>
  <si>
    <t>23.05 wib</t>
  </si>
  <si>
    <t>desa purwosari kec sayung</t>
  </si>
  <si>
    <t>pemilik kios bp. H. Taufik (68 th)</t>
  </si>
  <si>
    <t>Total Kerugian masih dalam proses.</t>
  </si>
  <si>
    <t xml:space="preserve"> gang sebelah barat koramil </t>
  </si>
  <si>
    <t>Desa Pulosari kec. karangtengah</t>
  </si>
  <si>
    <t>Pemilik : bp. Mohamad nigosi amrullah</t>
  </si>
  <si>
    <t>mobil kijang K 8935 WB</t>
  </si>
  <si>
    <t>Kronologi : saat listrik padam, tower indosat di sebelah barat koramil karangtengah dalam keadaan mati, petugas genset menghubungi petugas genset lalu mesin genset dihidupkan diatas mobil. setelah genset menyala dan panel sudah hidup petugas meninggalkan genset untuk meninggalkan sholat. seketika mengetahui mobil sudah terbakar.</t>
  </si>
  <si>
    <t>1 MOBIL dan 1 GENSET TERBAKAR (100%)</t>
  </si>
  <si>
    <t xml:space="preserve">Dukuh Pendil Desa Kalisari </t>
  </si>
  <si>
    <t>1 Desa</t>
  </si>
  <si>
    <t xml:space="preserve">Penyebab Hujan Lebat </t>
  </si>
  <si>
    <t>ORANG TERSETRUM LISTRIK</t>
  </si>
  <si>
    <t>1 RUMAH RUSAK</t>
  </si>
  <si>
    <t>Rumah Yang tergenang air 500 rumah, dari 1200 KK , 4000 Jiwa , Sawah 160 Ha</t>
  </si>
  <si>
    <t>Dikarenakan Rob Air laut dan Limpasan sungai Air Dombo serta intensitas debit air hujan yang cukup tingggi ditambah dengan air buangan dari PDAM Kudu disertai aliran irigasi yang tidak lancar.</t>
  </si>
  <si>
    <t>Kondisi genangan air sekitar + 30-50cm. Desa sayung 1550 KK, desa kalisari 1200 KK, desa dombo 90 KK</t>
  </si>
  <si>
    <t>desa kalisari, desa sayung, dan</t>
  </si>
  <si>
    <t>Desa Dombo</t>
  </si>
  <si>
    <t>BANJIR</t>
  </si>
  <si>
    <t>Desa Bakalrejo Kec. Guntur</t>
  </si>
  <si>
    <t>(Pintu Sungai KB.I)</t>
  </si>
  <si>
    <t>1 DESA BANJIR</t>
  </si>
  <si>
    <t>Penyebab : Debit Air yang melebihi Kapasitas dari Wilayah atas dan Pendangkalan Sungai.</t>
  </si>
  <si>
    <t>Akibatnya : 1 Desa banjir, 1 rumah tergenang lumpur, akses jalan Guntur - Buyaran tertutup lumpur</t>
  </si>
  <si>
    <t>S</t>
  </si>
  <si>
    <t>JUMAT</t>
  </si>
  <si>
    <t>Desa Bumirejo</t>
  </si>
  <si>
    <t>LIMPAS AIR / BANJIR</t>
  </si>
  <si>
    <t>233 KK Kondisi genangan air sekitar 30-70 cm</t>
  </si>
  <si>
    <t>5 DESA 1 KECAMATAN</t>
  </si>
  <si>
    <t>5 Desa</t>
  </si>
  <si>
    <t>Penanganan banjir di wilayah Kec. Sayung :</t>
  </si>
  <si>
    <t>1. Desa sayung = 1991 KK , 8005 Jiwa</t>
  </si>
  <si>
    <t>2. Desa Kalisari = 1200 KK, 500 jiwa</t>
  </si>
  <si>
    <t>4. Desa Prampelan = 1215 KK, 4217 Jiwa</t>
  </si>
  <si>
    <t>3. Desa Dombo = 1000 KK, 3700 Jiwa</t>
  </si>
  <si>
    <t xml:space="preserve">5. Desa Purwosari = 225 KK, 625 Jiwa </t>
  </si>
  <si>
    <t>(Kerusakan Desa Sayung + Kalisari sudah dihitung diatas (tinggal Desa Dombo, Prampelan, Purwosari) = Material (Kerusakan Perabot Rumah Tangga) dan Inmateriil ((Tdk bisa bekerja);  Estimasi per KK 500 rb utk. Perabot RT dan Inmateriil 100 rb./KK)</t>
  </si>
  <si>
    <t>TANGGUL JEBOL KALI SETU</t>
  </si>
  <si>
    <t>Kec. Karangtengah Kab. Demak</t>
  </si>
  <si>
    <t>Tanggul Yang Jebol Sekitar 7 M ,Lebar 5 M dan Kedalaman 5 M. Kejadian Berada di RT 02 RW 05 . Disamping menggenangi sawah, air juga menggenangi pemukiman 20-40 cm</t>
  </si>
  <si>
    <t>RT 01 = 75 KK</t>
  </si>
  <si>
    <t>RT 02 = 10 KK</t>
  </si>
  <si>
    <t>RT 03 = 15 KK</t>
  </si>
  <si>
    <t>Desa Batu</t>
  </si>
  <si>
    <t>05.15 - 06.15</t>
  </si>
  <si>
    <t xml:space="preserve">Desa Klitih RT 02 RW IV </t>
  </si>
  <si>
    <t>Kec karangtengah Kab Demak</t>
  </si>
  <si>
    <t>KEBAKARAN RUMAH DAN TOKO</t>
  </si>
  <si>
    <t>2 RUMAH TERBAKAR (100%)</t>
  </si>
  <si>
    <t>Pemilik :</t>
  </si>
  <si>
    <t xml:space="preserve">1. Bapak Edi Suyono (45th) = toko serba ada </t>
  </si>
  <si>
    <t>2. Bapak Agus Riyanto 942th) = toko tani</t>
  </si>
  <si>
    <t xml:space="preserve">rumah difungsikan sebagai toko/tempat usaha </t>
  </si>
  <si>
    <t>Penyebab diperkirakan dari arus pendek</t>
  </si>
  <si>
    <t>TANGGUL KRITIS</t>
  </si>
  <si>
    <t>Desa Pecuk-jleper</t>
  </si>
  <si>
    <t>Kecamatan Mijen Kab Demak</t>
  </si>
  <si>
    <t>TANGGUL KRITIS SUNGAI KALI WULAN</t>
  </si>
  <si>
    <t>Dedit air sungai bengkal sudah mulai surut dari 510 menjadi 480 cm</t>
  </si>
  <si>
    <t>BANJIR/ LIMPAS AIR</t>
  </si>
  <si>
    <t>04.45 wib</t>
  </si>
  <si>
    <t>Desa Tambakbulusan</t>
  </si>
  <si>
    <t>BANJIR / LIMPAS AIR DI 2 DUKUH</t>
  </si>
  <si>
    <t>Meluapnya sungai wonokerto ketinggian air berkisar 30-50cm.</t>
  </si>
  <si>
    <t>Dukuh tambak gembolo : RT.01/03=63KK, RT.02/03=58 KK, RT.03/03=64 KK total = 185 KK</t>
  </si>
  <si>
    <t>1. dukuh tambakbulusan : RT.01/01=83KK, RT.02/01=61 KK, RT.03/01= 57 KK, RT.01/02=67KK, RT.02/02=73KK, RT.03/02=56KK, RT.04/02=65 KK total =462 KK</t>
  </si>
  <si>
    <t>sementara warga masih bertahan dirumah masing2 dan belum mengungsi</t>
  </si>
  <si>
    <t>Desa Banjarsari kec. Sayung</t>
  </si>
  <si>
    <t>TANGGUL JEBOL KIRI SUNGAI WONOKERTO</t>
  </si>
  <si>
    <t>tanggul jebol panjang 20m, lebar 5m, kedalaman 5m, air menggenangi rumah warga ketinggian +30-40 cm</t>
  </si>
  <si>
    <t>1. Ds. Tambakbulusan Kec. Karangtengah (dari 789KK, 2514 Jiwa, terdampak 687 KK, 2155 Jiwa)</t>
  </si>
  <si>
    <t xml:space="preserve">2. Ds. Banjarsari Kec. Sayung (sawah tergenang air ±300 Ha) </t>
  </si>
  <si>
    <t>Sawah 300 Ha</t>
  </si>
  <si>
    <t>08.15 wib</t>
  </si>
  <si>
    <t>perbatasan ds. Blerong - ds. Pilangsari kec sayung</t>
  </si>
  <si>
    <t xml:space="preserve">TANGGUL KANAN SUNGAI DOLOG JEBOL </t>
  </si>
  <si>
    <r>
      <t xml:space="preserve">panjang 5m, lebar 5m, kedalaman 4m menggenangi rumah warga kisaran </t>
    </r>
    <r>
      <rPr>
        <u/>
        <sz val="15"/>
        <rFont val="Arial Narrow"/>
        <family val="2"/>
      </rPr>
      <t>+</t>
    </r>
    <r>
      <rPr>
        <sz val="15"/>
        <rFont val="Arial Narrow"/>
        <family val="2"/>
      </rPr>
      <t xml:space="preserve"> 30-40cm</t>
    </r>
  </si>
  <si>
    <t>1. Ds. Blerong Kec. Guntur Demak (dari 1800KK, 7160 Jiwa, terdampak 30KK, 126 Jiwa)</t>
  </si>
  <si>
    <t>2. Ds. Pilangsari Kec. Sayung (sawah tergenang air ±225 Ha)</t>
  </si>
  <si>
    <t>3. Ds. Tambakroto Kec. Sayung (dari 100% terdampak 20%)</t>
  </si>
  <si>
    <t>Sawah 225 Ha</t>
  </si>
  <si>
    <t>13.30 - 15.00</t>
  </si>
  <si>
    <t>Dukuh Karanganyar Desa Blerong</t>
  </si>
  <si>
    <t>Pemilik : Bp. Khalimi 60th, Ibu Ngaliah 56th</t>
  </si>
  <si>
    <t>saksi Bp. Sugondo 40th (warga)</t>
  </si>
  <si>
    <t>Kronologi ketika penghuni sedang pergi pukul 13.30 muncul api, masyarakat melakukan pemadaman secara manual, pemadam dtg ke lokasi pukul 14.30 wib.</t>
  </si>
  <si>
    <t xml:space="preserve">Sungai Kliwan Dukuh Sodong </t>
  </si>
  <si>
    <t>Desa Sidogemah Kec sayung</t>
  </si>
  <si>
    <t>Kronologi korban dan para saksi mencari ikan di TKP pukul 13.00 wib, pukul 15.00 wib bermaksud pulang tetapi arus sungai menjadi deras sehingga korban dan para saksi berusaha menepi, namun korban tenggelam terbawa arus karena tidak bisa berenang.</t>
  </si>
  <si>
    <t>BANJIR BANDANG</t>
  </si>
  <si>
    <t>Desa Sumberejo</t>
  </si>
  <si>
    <t>1 DESA BANJIR BANDANG</t>
  </si>
  <si>
    <t>hujan berlebihan sehingga menggenangi perkampungan dan jalan desa sumberejo , setinggi 50- 70 cm serta area persawahan</t>
  </si>
  <si>
    <t>1. Dukuh Karangasem RT.02/01, RT.03/01, RT.04/01, dan RT.01/02, RT.02/02, RT.03/02, RT.04/02 Total = 285 rumah</t>
  </si>
  <si>
    <t>2. Dukuh Dukoh RT.01/03, RT.02/03, RT.03/03, dan RT01/04, RT.02/04, RT.03/04, RT.04/04 Total = 304 rumah</t>
  </si>
  <si>
    <t>3. Dukuh Puro RT.01/06 Total = 30 rumah</t>
  </si>
  <si>
    <t>4. jebolnya saluran irigasi sekunder ruas kedawung ruas BK 3-4 tanggul kiri P.4m L.2 kedalaman 3m shg membanjiri areal persawahan sampai ke pemukiman penduduk</t>
  </si>
  <si>
    <r>
      <t xml:space="preserve">5. areal persawahan kanan kiri sungai rendeng ketinggian </t>
    </r>
    <r>
      <rPr>
        <u/>
        <sz val="15"/>
        <rFont val="Arial Narrow"/>
        <family val="2"/>
      </rPr>
      <t>+</t>
    </r>
    <r>
      <rPr>
        <sz val="15"/>
        <rFont val="Arial Narrow"/>
        <family val="2"/>
      </rPr>
      <t xml:space="preserve"> 50 s/d 1m merusak tanaman jagung siap panen, areal persawahan seluas : 100 ha.</t>
    </r>
  </si>
  <si>
    <t>Sawah 100 Ha</t>
  </si>
  <si>
    <t>Desa Banyumeneng</t>
  </si>
  <si>
    <t>20.30 wib</t>
  </si>
  <si>
    <t>BANJIR BANDANG LUAPAN SUNGAI DOLOG</t>
  </si>
  <si>
    <t>ketinggian air  di rumah warga 50 - 100 M, sementara pengungsi di Balai Desa.</t>
  </si>
  <si>
    <t>Demak,   28 Februari  2018</t>
  </si>
  <si>
    <t>BULAN  MARET  2018</t>
  </si>
  <si>
    <t>08.45 wib</t>
  </si>
  <si>
    <t xml:space="preserve">Desa Gaji RT 01 RW II </t>
  </si>
  <si>
    <t>2 RUMAH TERBAKAR (RUSAK BERAT)</t>
  </si>
  <si>
    <t>1. Bp Nurokhim (42 Th), 1 KK 4 Jiwa</t>
  </si>
  <si>
    <t>Ukuran Rumah 7x4 Meter terbakar 100%, kerugian ditafsir  Rp.100 Juta</t>
  </si>
  <si>
    <t>2. Bp Suyadi (33 Th), 1 KK 3 Jiwa</t>
  </si>
  <si>
    <t>ukuran rumah 7x14 meter terbakar 75% kerugian ditafsir Rp.75 Juta</t>
  </si>
  <si>
    <t>Pemilik : Ibu Sumiyatun</t>
  </si>
  <si>
    <t xml:space="preserve">Gang Sarimulyo Desa Mutih kulon </t>
  </si>
  <si>
    <t>RT 01 RW IV Kec. Wedung</t>
  </si>
  <si>
    <t>Disebabkan Angin Puting beliung, Rumah Uk. 5x6 M (terbuat dari bambu + gedek)</t>
  </si>
  <si>
    <t>Kerusakan : Rumah, Almari, Meja kursi, Perkakas.</t>
  </si>
  <si>
    <t xml:space="preserve">Desa Buko RT 01 RW VII </t>
  </si>
  <si>
    <t>1. Rumah Makan Sri Fatmawati (37 Th.)</t>
  </si>
  <si>
    <t xml:space="preserve">2. Rumah Bengkel Elektronik, </t>
  </si>
  <si>
    <t>Milik : Bp. Nurul (32 Th.)</t>
  </si>
  <si>
    <t>Kerusakan pagar sebelah kanan + genteng, Kerugian ditafsir Rp. 10 Juta</t>
  </si>
  <si>
    <t>Uk. 7 x 12 M, Sepeda Mlotor Mega Pro, Sepeda Motor Mio, Televisi, Kulkas, serta Perabot rumah tangga, kerugian ditafsir : Rp.100 Juta</t>
  </si>
  <si>
    <t>Penyebab : arus pendek listrik</t>
  </si>
  <si>
    <t>10.15 wib</t>
  </si>
  <si>
    <t>LIMPAS AIR SUNGAI WONOKERTO</t>
  </si>
  <si>
    <t>Kondisi genangan air sekitar + 20-45 Cm, Total rumah terendam = 647 KK (biarpun hanya hitungan jam &amp; tidak mengungsi)</t>
  </si>
  <si>
    <t>(kerugian inmateriil estimasi setiap KK kehilangan pendapatan Rp. 100.000,-)</t>
  </si>
  <si>
    <t>Desa Kalisari</t>
  </si>
  <si>
    <t>Desa Tambakroto</t>
  </si>
  <si>
    <t>LIMPAS AIR KALI DOLOG</t>
  </si>
  <si>
    <t>Kondisi genangan air hanya di permukaan jalan (Tidak sampai masuk ke rumah)</t>
  </si>
  <si>
    <t>10.30 wib</t>
  </si>
  <si>
    <t>Desa Tlogogendong RT 02 RW VI</t>
  </si>
  <si>
    <t>kel. Tlogorejo, kec. Karangawen</t>
  </si>
  <si>
    <t>pemilik : Bp. Kasimun (80th) dan Ibu Wakirah (75th)</t>
  </si>
  <si>
    <t>Saksi : ibu patmi (31th) dan ibu maskanah (38th)</t>
  </si>
  <si>
    <t>1 RUMAH ROBOH (RUSAK BERAT)</t>
  </si>
  <si>
    <t>Penyebab diperkirakan karena kondisi hujan disertai angin kencan dan kondisi rumah sudah tua.</t>
  </si>
  <si>
    <t>Kronologi menurut saksi, rumah sudah dlm keadaan miring dan rapuh (tua), pukul 10.30 wib rumah tsb roboh dlm keadaan kosong, pemilik rumah sedang mencari rumput dan istrinya keluar rumah, lalu menantu pemilik rumah melapor ke perangkat desa. sementara korban mengungsi dirumah anaknya yang masih bersebelahan.</t>
  </si>
  <si>
    <t xml:space="preserve">Desa Babalan RT 03 RW II </t>
  </si>
  <si>
    <t>kec. Wedung Kab. Demak</t>
  </si>
  <si>
    <t>15.15 - 23.31</t>
  </si>
  <si>
    <t>Korban : Jihan Amania binti Sobirin (1,5th)</t>
  </si>
  <si>
    <t>Kronologi : bermain sepeda kecil lalu tergelincir dan terjebur di sungai Sri Grogol, ditemukan oleh dua warga : Bp. Akrom 50th (petani tambak) dan Bp. Sobrun 40th (nelayan), tempat penemuan korban saat air surut korban masuk keramba (penangkapan ikan). korban langsung dibawa kerumah duka</t>
  </si>
  <si>
    <t>Jalan Lingkar Demak (Depan Calon Terminal Demak)</t>
  </si>
  <si>
    <t>kondisi sedang hujan deras disertai angin kencang.</t>
  </si>
  <si>
    <t>1 Korban Luka Ringan :</t>
  </si>
  <si>
    <t>Miftakhul Subur, 3 Juli 1993, ds. turitempel RT 01/02 Kec Guntur, istri susi wulandari</t>
  </si>
  <si>
    <t>tertimpa pohon pada saat melintas dengan SPM Vario</t>
  </si>
  <si>
    <t>Desa Jogoloyo Kec Wonosalam</t>
  </si>
  <si>
    <t>23.30 wib</t>
  </si>
  <si>
    <t>pemilik : nur hakim (55th), anggota : Astri Sumariya (50th), anak : handoko (30th), Yulianti (29th), Cucu : Azam (5th)</t>
  </si>
  <si>
    <t>saksi : Ibu Munazilah (pemilik rumah)</t>
  </si>
  <si>
    <t>Kronologi : Sekitar pukul 23.30 wib pemilik rumah sedang tertidur lelap dan ketika bangun tiba-tiba rumah sudah terbakar.</t>
  </si>
  <si>
    <t>pemadaman dilakukan warga sekitar dan dibantu petugas damkar dari penggaron 2 unit dan plamongan 1 unit.</t>
  </si>
  <si>
    <t>penyebab diperkirakan dari konsleting listrik</t>
  </si>
  <si>
    <t>Ukuran rumah : 6 x 12 m</t>
  </si>
  <si>
    <t>BULAN  APRIL  2018</t>
  </si>
  <si>
    <t>19.30 - 20.45</t>
  </si>
  <si>
    <t xml:space="preserve">Desa Dempet RT 05 RW I </t>
  </si>
  <si>
    <t>1. Bp. Jumari (60th), Ibu Sutirah (57th-Istri), pekerjaan pedagang. Rumah terbakar total 100% (bentuk limasan/kayu, atap genting, lantai tanah, ukuran 8x10m, dapur 3x10m, Tv, almari, tempat tidur dan seluruh pakaian terbakar habis. Kerugian : Rp. 30 Juta</t>
  </si>
  <si>
    <t>2 KK 7 JIWA</t>
  </si>
  <si>
    <t>16.00 wib</t>
  </si>
  <si>
    <t xml:space="preserve">Dukuh Ngegot Desa Mijen </t>
  </si>
  <si>
    <t>RT 05 RW I Kec. Mijen</t>
  </si>
  <si>
    <t>13 RUMAH RUSAK RINGAN</t>
  </si>
  <si>
    <r>
      <t xml:space="preserve">Penyebab hujan deras disertai angin kencang. Dampak kerusakan 13 rumah rusak ringan genting berserakan </t>
    </r>
    <r>
      <rPr>
        <u/>
        <sz val="15"/>
        <rFont val="Arial Narrow"/>
        <family val="2"/>
      </rPr>
      <t>+</t>
    </r>
    <r>
      <rPr>
        <sz val="15"/>
        <rFont val="Arial Narrow"/>
        <family val="2"/>
      </rPr>
      <t xml:space="preserve"> 10-50 buah genting per rumah.</t>
    </r>
  </si>
  <si>
    <t>LAKA DARAT</t>
  </si>
  <si>
    <t>Ganepo Mranggen</t>
  </si>
  <si>
    <t>Desa Kembangarum</t>
  </si>
  <si>
    <t>Korban :Bp. Sudikyantoro</t>
  </si>
  <si>
    <t>Alamat : Gajah Timur RT 02/09 Gayamsari Semarang</t>
  </si>
  <si>
    <t>23.15 - 23.45</t>
  </si>
  <si>
    <t>Desa Tanubayan</t>
  </si>
  <si>
    <t xml:space="preserve">Kelurahan Bintoro RT 07 RW II </t>
  </si>
  <si>
    <t>Pemilik :  Ibu Warsinah (47th)</t>
  </si>
  <si>
    <t>api berawal dari lilin beralas cobek di tanah. Kronologi pemilik rumah menyalakan lilin untuk penerangan karena tidak ada aliran listrik, pukul 23.10 wib korban beli es di angkringan, tiba- tiba keluar asap dari rumah yang terbuat dari kayu dan bambu dengan atap asbes ukuran 5x3 m.</t>
  </si>
  <si>
    <t>06.00 wib</t>
  </si>
  <si>
    <t>belakang halaman kec dempet</t>
  </si>
  <si>
    <t>Desa Dempet Kec. Dempet</t>
  </si>
  <si>
    <t>1. Nur Khosim (50th, swasta)</t>
  </si>
  <si>
    <t>Alamat : bunderan RT 03/01 kec dempet</t>
  </si>
  <si>
    <t>2. Sardi (50th, kades)</t>
  </si>
  <si>
    <t>Alamat : Ds. Dempet RT 06/05 kec dempet</t>
  </si>
  <si>
    <t>Kronologi : saksi 1 keluar rumah lewat belakang yg berada di belakang halaman kec dempet. lalu saksi 1 mencium bau tidak sedap. setelah saksi 1 melihat mayat tsb kemudian menghubungi saksi 2 selanjutnya saksi 2 menghubungi polsek setempat. korban terakhir terlihat hari jumat yg diperkirakan mengalami keterbelakngan mental dan epilepsi.</t>
  </si>
  <si>
    <t>13.15 wib</t>
  </si>
  <si>
    <t xml:space="preserve">Desa Kalisari Dukuh Pendilan </t>
  </si>
  <si>
    <t>RT 05 RW IV Kec Sayung</t>
  </si>
  <si>
    <t>1. Mat Saeri (55 th, swasta)</t>
  </si>
  <si>
    <t>2. Saekun (70 th)</t>
  </si>
  <si>
    <t>Alamat : Ds Bulusari RT 05/03</t>
  </si>
  <si>
    <t>1. Hasanudin (35th, Swasta)</t>
  </si>
  <si>
    <t>2. Surip bin Ngali (60th, tani)</t>
  </si>
  <si>
    <t>Alamat : Ds Kalisari RT 05/04</t>
  </si>
  <si>
    <t>Kronologi:  Saksi 1 melewati depan rumah korban pukul 13.15 wib, mendapati asap hitam keluar dari rumah korban 1 lalu memberitahu warga, saksi 2 memberikan pertolongan pd korban 2 yg masih berada dalam rumah karena korban sudah tua dan memerlukan pertolongan evakuasi</t>
  </si>
  <si>
    <t xml:space="preserve"> jalan raya Kudus Demak dekat puskesmas gajah</t>
  </si>
  <si>
    <t>desa gajah kec gajah kab. Demak</t>
  </si>
  <si>
    <t>Kronologi terjadi gerimis dan angin kencang sehingga mengakibatkan 1 pohon mindik tumbang.</t>
  </si>
  <si>
    <t>BULAN  MEI  2018</t>
  </si>
  <si>
    <t>Desa Bakung Kec Mijen</t>
  </si>
  <si>
    <t>Dukuh Bogorame RT 02 RW IV</t>
  </si>
  <si>
    <t>1 RUMAH TERBAKAR (80%)</t>
  </si>
  <si>
    <t>Penyebab karena arus pendek listrik, kronologi seorang warga melintas didepan rumah korban melihat asap tebal muncul dari genting/ atap rumah lalu berteriak minta pertolongan warga lain.</t>
  </si>
  <si>
    <t>Pemilik : Bp. Sirin (alm) Ibu Marsini</t>
  </si>
  <si>
    <t>Ukuran : 8 x 16 m</t>
  </si>
  <si>
    <t>02.00 wib</t>
  </si>
  <si>
    <t>Desa Brambang Kec Karangawen</t>
  </si>
  <si>
    <t>Dukuh Krajan Lor RT 01 RW VII</t>
  </si>
  <si>
    <t>7 RUMAH TERBAKAR</t>
  </si>
  <si>
    <t>Penyebab Konsleting listrik di rumah Ibu Romlah.</t>
  </si>
  <si>
    <t>10.00 wib</t>
  </si>
  <si>
    <t>Ds Pulosari Kec. Karangtengah</t>
  </si>
  <si>
    <t>Penyebab angin kencang / putting beliung. Dampak 1 pohon melintang di jalan raya.</t>
  </si>
  <si>
    <t>19.00 - 20.30</t>
  </si>
  <si>
    <t>KEBAKARAN WARUNG</t>
  </si>
  <si>
    <t xml:space="preserve">Jl. Raya demak-kudus </t>
  </si>
  <si>
    <t>Desa Mranak RT 01 RW IV</t>
  </si>
  <si>
    <t xml:space="preserve">Jl. Raya buyaran - Guntur </t>
  </si>
  <si>
    <t>Pemilik : Bp. Daslan (45th)</t>
  </si>
  <si>
    <t>Alamat : Ds. Cabean gang jeruk II RT 07/03 Kec. Demak</t>
  </si>
  <si>
    <t>ukuran 4x7 m, atap seng dan kayu, dinding papan dan kayu</t>
  </si>
  <si>
    <t>01.00 - 06.00</t>
  </si>
  <si>
    <t>Kec Kebonagung Kab. Demak</t>
  </si>
  <si>
    <t>Desa Mijen RT 02 RW III</t>
  </si>
  <si>
    <t>1 WARUNG TERBAKAR 100%</t>
  </si>
  <si>
    <t>Pemilik : Bp. Tarmuji/Podi (40th/ Swasta)</t>
  </si>
  <si>
    <t>uk. 6x12m, atap genting dan kayu, dinding papan dan kayu, lantai tanah.</t>
  </si>
  <si>
    <t>Penyebab rumah sudah tua diterjang angin kencang.</t>
  </si>
  <si>
    <t>16.00 - 17.00</t>
  </si>
  <si>
    <t>Dk. Pucang Ds Batursari</t>
  </si>
  <si>
    <t xml:space="preserve"> RT 01 RW VIII Kec Mranggen</t>
  </si>
  <si>
    <t>Dk. Pucanggading RT 04 RW X</t>
  </si>
  <si>
    <t>Desa Batursari kec. Mranggen</t>
  </si>
  <si>
    <t>Korban luka sedang (50%) : Bp. Herry (30th)</t>
  </si>
  <si>
    <t>1 GUDANG CAT TERBAKAR</t>
  </si>
  <si>
    <t>Ukuran 5 x 5 M</t>
  </si>
  <si>
    <t>Penyebab masih dalam proses penyelidikan.</t>
  </si>
  <si>
    <t>10.30 - 00.00</t>
  </si>
  <si>
    <t xml:space="preserve">Desa Undaan Kidul RT01 RW I </t>
  </si>
  <si>
    <t>Kec Karanganyar Kab. Demak</t>
  </si>
  <si>
    <t>Sungai irigasi/ Klambu kiri</t>
  </si>
  <si>
    <t>1. mukhamad nizam, 5th, ditemukan pukul 21.30 wib</t>
  </si>
  <si>
    <t>2. aditya, 5th, ditemukan pukul 00.00 wib</t>
  </si>
  <si>
    <t>Penyebab korban bolos sekolah TK tidak berani pulang kerumah, kemudian korban bermain dg rekannya mandi di sungai, oleh warga dan orangtuanya hanya ditemukan baju dan sepeda di lokasi kejadian.</t>
  </si>
  <si>
    <t>Demak,   31  Mei  2018</t>
  </si>
  <si>
    <t>BULAN  JUNI  2018</t>
  </si>
  <si>
    <t>1 CEROBONG PENGASAPAN IKAN TERBAKAR</t>
  </si>
  <si>
    <t>09.35 wib</t>
  </si>
  <si>
    <t>jalan raya onggorawe Kec. mranggen Kab. Demak</t>
  </si>
  <si>
    <t>10.30 - 16.05</t>
  </si>
  <si>
    <t xml:space="preserve">Desa banyumeneng </t>
  </si>
  <si>
    <t>Kec Mranggen Kab. Demak</t>
  </si>
  <si>
    <t>Dukuh Kedung Dolog RT 02 RW II</t>
  </si>
  <si>
    <t>Korban : muh anis bin suyanto umur 11th</t>
  </si>
  <si>
    <t>Kronologi korban mandi bersama teman teman di Bendung Barang Lama Sungai Dolog, korban ingin mengetahui kedalaman sungai sedangkan korban tidak bisa berenang akhirnya tenggelam. korban ditemukan pukul 16.05 wib langsung dibawa ke RS Pelita Anugerah Mranggen.</t>
  </si>
  <si>
    <t xml:space="preserve"> 09.45 - 11.30</t>
  </si>
  <si>
    <t xml:space="preserve">Desa Karangawen RT 02 RW IX </t>
  </si>
  <si>
    <t>kec karangawen Kab. Demak</t>
  </si>
  <si>
    <t>1. Bp. Suparno (42th)</t>
  </si>
  <si>
    <t>2. Bp. Mustain (35th)</t>
  </si>
  <si>
    <t>Penyebab diperkirakan karena arus pendek listrik.</t>
  </si>
  <si>
    <t>Kerugian masih dalam penyelidikan petugas</t>
  </si>
  <si>
    <t>KEBAKARAN WARUNG MAKAN</t>
  </si>
  <si>
    <t>18.55 - 19.05</t>
  </si>
  <si>
    <t>Jl Kalijajar Demak - Purwodadi</t>
  </si>
  <si>
    <t>1 WARUNG MAKAN TERBAKAR 20%</t>
  </si>
  <si>
    <t>ukuran 4x3m. Penyebab diperkirakan dari petasan.</t>
  </si>
  <si>
    <t xml:space="preserve">Pemilik : Bp. Totok </t>
  </si>
  <si>
    <t>09.00 - 10.15</t>
  </si>
  <si>
    <t>KEBAKARAN RUKO</t>
  </si>
  <si>
    <t>Pasar Bintoro</t>
  </si>
  <si>
    <t>Desa Bintoro Kec. Demak</t>
  </si>
  <si>
    <t>1 RUKO PASAR BINTORO TERBAKAR</t>
  </si>
  <si>
    <t>Pemilik : Muhammad (52th), penjahit konveksi</t>
  </si>
  <si>
    <t>blok C 38 toko eka jaya</t>
  </si>
  <si>
    <t>Pertigaan Onggorawe</t>
  </si>
  <si>
    <t>Desa Mranggen Kec. Demak</t>
  </si>
  <si>
    <t xml:space="preserve">Ditemukan seorang lelaki gantung diri </t>
  </si>
  <si>
    <t>21.00 wib</t>
  </si>
  <si>
    <t xml:space="preserve">Dk. Gawing Ds. Karangtowo </t>
  </si>
  <si>
    <t>RT 03 RW III kec. karangtengah</t>
  </si>
  <si>
    <t>Pemilik : Suparno (36th)</t>
  </si>
  <si>
    <t>penyebab karena arus pendek listrik</t>
  </si>
  <si>
    <t>1 KANDANG AYAM TERBAKAR 50%</t>
  </si>
  <si>
    <t>kronologi pelapor yg melihat kepulan asap dan langsung telp BPBD dan diteruskan ke Damkar.</t>
  </si>
  <si>
    <t>Kerugian : ayam usia 21 hari ikut terbakar sejumlah 6000 ekor, mesin blower 10 buah</t>
  </si>
  <si>
    <t>Dk. Gebang Kulon RT 04 RW IV</t>
  </si>
  <si>
    <t xml:space="preserve">Desa Gebang Kec. Bonang </t>
  </si>
  <si>
    <t>Pemilik : Ibu Misrokah (45th/janda)</t>
  </si>
  <si>
    <t>Kronologi penghuni rumah beserta anak cucu (10jiwa) berada di halaman luar, tepatnya didepan rumah. Mereka memanggang ikan dan berjualan ikan asap. tiba2 sekitar pukul 14.00 wib, datang angin kencang menerpa dan menerjang rumah.</t>
  </si>
  <si>
    <t>Demak,   30  Juni  2018</t>
  </si>
  <si>
    <t>BULAN  JULI  2018</t>
  </si>
  <si>
    <t xml:space="preserve">Dk. Noreh Ds. Wonosekar </t>
  </si>
  <si>
    <t>RT 03 RW III Kec. Karangawen</t>
  </si>
  <si>
    <t>3 RUMAH TERBAKAR (Rusak Berat)</t>
  </si>
  <si>
    <t>1. Kusnan (55th) kerugian Rp. 100 Juta</t>
  </si>
  <si>
    <t>2. Ali Usman (30th) kerugian Rp. 150 Juta</t>
  </si>
  <si>
    <t>3. Ahmad (40th) kerugian Rp. 75 Juta</t>
  </si>
  <si>
    <t>Penyebab dikarenakan arus pendek listrik</t>
  </si>
  <si>
    <t>11.45 - 13.45</t>
  </si>
  <si>
    <t>Desa Wonosari Kec. Bonang</t>
  </si>
  <si>
    <t>1 TEMPAT PENGASAPAN IKAN TERBAKAR</t>
  </si>
  <si>
    <t>Pemilik : Bp. Sulaiman</t>
  </si>
  <si>
    <t>Kerugian nihil (baru mulai pengasapan)</t>
  </si>
  <si>
    <t>04.30 wib</t>
  </si>
  <si>
    <t>jalan raya Demak - Kudus</t>
  </si>
  <si>
    <t>LAKA TUNGGAL BUS</t>
  </si>
  <si>
    <t>penyebab diperkirakan sopir mengantuk sehingga merosot ke kiri menabrak pohon mindik shg bus tertimpa pohon, dan pohon jg melintang di bahu jalan raya. Korban di evakuasi ke rs mardirahayu.</t>
  </si>
  <si>
    <t>07.00 wib</t>
  </si>
  <si>
    <t>di depan pasar karanganyar</t>
  </si>
  <si>
    <t>LAKA TRUK</t>
  </si>
  <si>
    <t>Penyebab truk beriringan dari arah Demak karena rem mendadak terjadilah kecelakaan beruntun.</t>
  </si>
  <si>
    <t xml:space="preserve">Dk. Moroasem RT 02 RW III </t>
  </si>
  <si>
    <t>Desa Banjarsari Kec. Sayung</t>
  </si>
  <si>
    <t>Pemilik : Kasmiran (73th)</t>
  </si>
  <si>
    <t>semi permanen uk 7x15 m</t>
  </si>
  <si>
    <t>08.30 - 11.30</t>
  </si>
  <si>
    <t xml:space="preserve">Desa Turirejo RT 02 RW VII </t>
  </si>
  <si>
    <t>Kec Demak Kab. Demak</t>
  </si>
  <si>
    <t>2 RUMAH TERBAKAR 100%</t>
  </si>
  <si>
    <t>1. Bp Mei (20th), uk 8x10 M</t>
  </si>
  <si>
    <t>2. Bp. Suwardi (38th), uk 8x10 M</t>
  </si>
  <si>
    <t>Penyebab karena arus pendek listrik</t>
  </si>
  <si>
    <t>16.30 wib</t>
  </si>
  <si>
    <t xml:space="preserve">Desa Karangasem RT 03 RW VI </t>
  </si>
  <si>
    <t>Korban : Ibu Muhani (70th) pekerjaan babysitter, kondisi sudah mulai membusuk.</t>
  </si>
  <si>
    <t>Penyebab masih dalam proses penyelidikan petugas.</t>
  </si>
  <si>
    <t>23.10 - 00.30</t>
  </si>
  <si>
    <t>1 KK 3 JIWA</t>
  </si>
  <si>
    <t xml:space="preserve">Desa Buko RT 01/ RW VI </t>
  </si>
  <si>
    <t>Pemilik : Bp. Nuryanto (55th)</t>
  </si>
  <si>
    <t>Penyebab dikarenakan konsleting listrik.</t>
  </si>
  <si>
    <t>01.30 - 02.34</t>
  </si>
  <si>
    <t>Dk. Kodal Ds. Merak RT 01 RW III</t>
  </si>
  <si>
    <t>Kec Dempet Kab Demak</t>
  </si>
  <si>
    <t>1 RUMAH TERBAKAR 20%</t>
  </si>
  <si>
    <t>1 RUMAH TERBAKAR 40% PERMANEN</t>
  </si>
  <si>
    <t>1 RUMAH TERBAKAR 20% LIMASAN</t>
  </si>
  <si>
    <t>Pemilik : Ibu Mulyaningsih (43th)</t>
  </si>
  <si>
    <t>Penyebab diperkirakan arus pendek listrik.</t>
  </si>
  <si>
    <t>13.45 - 14.20</t>
  </si>
  <si>
    <t>KEBAKARAN LAHAN KOSONG</t>
  </si>
  <si>
    <t>belakang SMP N 3 Demak</t>
  </si>
  <si>
    <t>Desa Mangunjiwan Kec. Demak</t>
  </si>
  <si>
    <t>1 Lahan</t>
  </si>
  <si>
    <t>1 LAHAN KOSONG TERBAKAR</t>
  </si>
  <si>
    <t>Penyebab belum bisa diketahui</t>
  </si>
  <si>
    <t>kec mijen kab demak</t>
  </si>
  <si>
    <t>Desa Geneng RT 05 RW I</t>
  </si>
  <si>
    <t>5 RUMAH TERBAKAR</t>
  </si>
  <si>
    <t>1. Bp. Munasir Bin Madarum (alm) 1 KK 2 jiwa, 50th, pekerjaan tani (terbakar 100%)</t>
  </si>
  <si>
    <t>2. Bp. Kusnadi/ Kamdono Bin Madarum (alm) 1 KK 2 jiwa, 60th, pekerjaan tani (terbakar 100%)</t>
  </si>
  <si>
    <t>3. Sudipah (alm) 1 KK 4 jiwa, (terbakar 100%)</t>
  </si>
  <si>
    <t>4. Ibu Sukaisih (terbakar 30%)</t>
  </si>
  <si>
    <t>5. Bp. Kasmono (terbakar 30%)</t>
  </si>
  <si>
    <t>1. Bp. Kasmono (65th, tani)</t>
  </si>
  <si>
    <t>2. Bp. Suproto (50th, tani)</t>
  </si>
  <si>
    <t>penyebab di duga hubungan arus pendek listrik. api berasal dari rumah bp. munasir dan merembet kerumah lain.</t>
  </si>
  <si>
    <t>Kerugian : 2 spm Vario dan Ktm serta 1 unit sepeda angin</t>
  </si>
  <si>
    <t>korban luka ringan (masdoni febrianto bin kasmono, 17th, swasta) tersengat listrik di kaki kanan karena kabel putus dan tidak sengaja terinjak.</t>
  </si>
  <si>
    <t>14.30 - 15.00</t>
  </si>
  <si>
    <t>Jl. Raya Demak - Kudus No.138, Tanubayan, Bintoro, Kec. Demak</t>
  </si>
  <si>
    <t>Pemilik distributor : Bp edwin, 30th</t>
  </si>
  <si>
    <t>Alamat : peterongan no 12 smg</t>
  </si>
  <si>
    <t>Diperkirakan dari pembakaran sampah es krim</t>
  </si>
  <si>
    <t xml:space="preserve">KEBAKARAN LAHAN </t>
  </si>
  <si>
    <t>KANTOR CAFE AICE</t>
  </si>
  <si>
    <t xml:space="preserve">belakang Pasar Jebor </t>
  </si>
  <si>
    <t>Ds. Bolo kec Demak Kab Demak</t>
  </si>
  <si>
    <t>10.50 - 11.30</t>
  </si>
  <si>
    <t>LAHAN KOSONG TERBAKAR</t>
  </si>
  <si>
    <t>Diperkirakan dari pembakaran sampah oleh warga setempat.</t>
  </si>
  <si>
    <t>KEBAKARAN LIMBAH</t>
  </si>
  <si>
    <t>19.30 - 21.30</t>
  </si>
  <si>
    <t xml:space="preserve">dekat perum Arion Kel. Kebonbatur </t>
  </si>
  <si>
    <t>kec. Mranggen kab demak</t>
  </si>
  <si>
    <t>Desa Batursari</t>
  </si>
  <si>
    <t>08.30 wib</t>
  </si>
  <si>
    <t xml:space="preserve">Desa Pulosari RT 02 RW I </t>
  </si>
  <si>
    <t>1 RUMAH TERBAKAR 90%</t>
  </si>
  <si>
    <t>Pemilik : Bp. Raswan (70th)</t>
  </si>
  <si>
    <t>uk 8x12m bangunan terbuat dari atap genting dan kayu, dinding papan dan bambu, lantai tanah.</t>
  </si>
  <si>
    <t>14.30 - 16.45</t>
  </si>
  <si>
    <t>Dukuh Cogeh RT 02 RW VII</t>
  </si>
  <si>
    <t>Desa Tlogorejo Kec karangawen</t>
  </si>
  <si>
    <t>6 Unit</t>
  </si>
  <si>
    <t>6 RUMAH TERBAKAR</t>
  </si>
  <si>
    <t>1. Bp Nur Mufid 40th (4jiwa) uk rumah 7x12m dan 7x5m terbakar 100% Kerugian Rp. 150 Juta.</t>
  </si>
  <si>
    <t>2. Bp Marlan 45th (4jiwa) uk rumah 7x12m terbakar 100% kerugian Rp. 75 Juta</t>
  </si>
  <si>
    <t>3. Bp Khanafi 50th (5jiwa) uk rumah 7x12m terbakar 100% kerugian Rp. 100 Juta</t>
  </si>
  <si>
    <t>4. Bp Supriyadi 47th (5jiwa) kerusakan ringan 5% kerugian Rp. 3 Juta</t>
  </si>
  <si>
    <t>5. Bp M Kundlori 45th (4jiwa) kerusakan ringan 3% kerugian Rp. 1.5 Juta</t>
  </si>
  <si>
    <t>1 orang luka ringan (muh suwarli, 20th)</t>
  </si>
  <si>
    <t>KEBAKARAN BENGKEL</t>
  </si>
  <si>
    <t>Desa Pulosari RT 01 RW I</t>
  </si>
  <si>
    <t>1 BENGKEL TERBAKAR</t>
  </si>
  <si>
    <t>Pemilik : Bp. Sokip (59th)</t>
  </si>
  <si>
    <t>Alamat : desa karangsari RT 01/03 kec karangtengah</t>
  </si>
  <si>
    <t>Saksi-saksi :</t>
  </si>
  <si>
    <t>1. muhamad fian saputra (18th)</t>
  </si>
  <si>
    <t>2. ali syafrudin (18th)</t>
  </si>
  <si>
    <t>Alamat : Desa Pilangrejo RT05/05 kec wonosalam</t>
  </si>
  <si>
    <t>Alamat : Dukuh Sandangan RT 03/04 kec wonosalam</t>
  </si>
  <si>
    <t>kronologi : saksi 1 dan saksi 2 sedang nongkrong disebrang jalan tiba2 melihat api menyala dab membakar bengkel, lalu kedua saksi memberitahukan kpd warga sekitar dan menghubungi koramil, selanjutnya warga meminta bantuan ke pemadam kebakaran kab demak serta bpbd demak.</t>
  </si>
  <si>
    <t>Penyebab ada yang membangkar sampah di belakang bengkel namun tidak tahu siapa yang membakar ditinggal pergi</t>
  </si>
  <si>
    <t>06.00 - 10.00</t>
  </si>
  <si>
    <t xml:space="preserve">Dk. Kangkung Krajan </t>
  </si>
  <si>
    <t xml:space="preserve">Ds. Kangkung RT 05 RW II </t>
  </si>
  <si>
    <t>1. Bp Saefudin, 68th (2jiwa) uk 7x14m</t>
  </si>
  <si>
    <t>2. Bp. M. Syaefudin, 40th (4jiwa) uk 7x14m</t>
  </si>
  <si>
    <t>kronologi : api berasal dari rumah Bp. Saefudin bagian kamar terbuat dari kayu shg dengan cepat menjalar ke dinding rumah.</t>
  </si>
  <si>
    <t>penyebab diperkirakan karena arus pendek listrik.</t>
  </si>
  <si>
    <t>Demak,   31  Juli  2018</t>
  </si>
  <si>
    <t>BULAN  AGUSTUS  2018</t>
  </si>
  <si>
    <t>16.20 - 17.00</t>
  </si>
  <si>
    <t>Kel. Kadilangu RT03 RW III</t>
  </si>
  <si>
    <t>Pemilik : Bp. Sutrisno (43th, swasta)</t>
  </si>
  <si>
    <t>Diperkirakan dari pembakaran sampah</t>
  </si>
  <si>
    <t xml:space="preserve">Prigi I RT 03 RW VI </t>
  </si>
  <si>
    <t>Ds. Kangkung Kec Mranggen</t>
  </si>
  <si>
    <t>Pemilik : Bp. Jayuli (65th, swasta)</t>
  </si>
  <si>
    <t>ukuran 6 x 24 M</t>
  </si>
  <si>
    <t>Kronologi api berasal dari atas kamar tengah yang terbuat dari kayu sehingga cepat menjalar ke tempat lain.</t>
  </si>
  <si>
    <t>Diperkirakan dari konsleting listrik.</t>
  </si>
  <si>
    <t>1 RUKO TERBAKAR 100%</t>
  </si>
  <si>
    <t>03.30 - 04.00</t>
  </si>
  <si>
    <t xml:space="preserve">Dk. Lerep Ds. Bumirejo </t>
  </si>
  <si>
    <t>RT01/VII kec. Karangawen</t>
  </si>
  <si>
    <t>KEBAKARAN RUMAH DAN KANDANG</t>
  </si>
  <si>
    <t>1 RUMAH TERBAKAR 100%</t>
  </si>
  <si>
    <t>pemilik : Bp. Maryani, 65th</t>
  </si>
  <si>
    <t>Diperkirakan dari arus pendek listrik atap kandang kambing. Api menjalar kerumah warga karena posisi berdekatan.</t>
  </si>
  <si>
    <t>1 KANDANG TERBAKAR 100 %</t>
  </si>
  <si>
    <t>Kerugian : 1 ekor kambing &amp; 3 ekor ayam</t>
  </si>
  <si>
    <t>1 orang luka dibagian kepala (korban langsung dbawa ke puskesmas karangawen)</t>
  </si>
  <si>
    <t>desa wonosari kec Bonang</t>
  </si>
  <si>
    <t xml:space="preserve">Kronologi cerobong terlalu banyak kerak sehingga kerak tsb terbakar. </t>
  </si>
  <si>
    <t>18.30 - 18.50</t>
  </si>
  <si>
    <t>RT 02 RW V</t>
  </si>
  <si>
    <t xml:space="preserve">Desa Cangkring kel Cangkring </t>
  </si>
  <si>
    <t>1. Bp Suharsono, uk 6 x 9 m</t>
  </si>
  <si>
    <t>2. Bp irwan susanto uk 6 x 9 m</t>
  </si>
  <si>
    <t>13.30 - 16.00</t>
  </si>
  <si>
    <t>Ds. Kalitengah Kec mranggen</t>
  </si>
  <si>
    <t>Pemilik : Bp. Erwin</t>
  </si>
  <si>
    <t>Kronologi api berasal dari pembakaran jerami di sebelah utara, karena angin kencang shingga merambat ke limbah kayu.</t>
  </si>
  <si>
    <t>Penyebab petani membakar jerami.</t>
  </si>
  <si>
    <t>PT. SUKSES BERDIKARI</t>
  </si>
  <si>
    <t>kerugian : dalam proses penyelidikan petugas</t>
  </si>
  <si>
    <t>13.30 - 14.30</t>
  </si>
  <si>
    <t>1 RUMAH TERBAKAR 80%</t>
  </si>
  <si>
    <t xml:space="preserve">Dk. Barus Ds. Kalikondang </t>
  </si>
  <si>
    <t>RT 01 RW VI kec demak</t>
  </si>
  <si>
    <t>Pemilik : Bp. Haidar Labib (40th, tani)</t>
  </si>
  <si>
    <t>Kronologi istri memasak dan dtinggal pergi mengaji. Warga melihat api dan asap tebal di bagian dapur.</t>
  </si>
  <si>
    <t>Penyebab diperkirakan api dari tungku masak.</t>
  </si>
  <si>
    <t>Demak,   31  Agustus  2018</t>
  </si>
  <si>
    <t>BULAN  SEPTEMBER  2018</t>
  </si>
  <si>
    <t>09.30 - 12.00</t>
  </si>
  <si>
    <t xml:space="preserve">Dk. Menco Ds. Berahan wetan </t>
  </si>
  <si>
    <t>Penyebab diperkirakan api dari pembakaran sampah.</t>
  </si>
  <si>
    <t>Dk. Noreh Ds. Wonosekar RT 03 RW VI</t>
  </si>
  <si>
    <t>Pemilik : Ibu Sutipah (50th)</t>
  </si>
  <si>
    <t>Penyebab diperkirakan arus pendek listrik dari sebuah box spidometer listrik.</t>
  </si>
  <si>
    <t xml:space="preserve">Jl. Smg-Dmk KM.09 Ds. Purwosari </t>
  </si>
  <si>
    <t>PT Wijaya EL Nusa</t>
  </si>
  <si>
    <t>1 MESIN PRODUKSI PABRIK KERTAS TERBAKAR</t>
  </si>
  <si>
    <t>Pemilik : Bp. Edi Widodo (55th)</t>
  </si>
  <si>
    <t>Penyebab diperkirakan dari arus pendek listrik mesin produksi.</t>
  </si>
  <si>
    <t>14.45 - 15.00</t>
  </si>
  <si>
    <t>16.00 - 18.15</t>
  </si>
  <si>
    <t>15.10 - 17.45</t>
  </si>
  <si>
    <t xml:space="preserve">Ds. Jetak RT 01/01 dan RW 04 </t>
  </si>
  <si>
    <t>kec Wedung Kab. Demak</t>
  </si>
  <si>
    <t>2 Lahan</t>
  </si>
  <si>
    <t>Penyebab pembakaran sampah oleh warga.</t>
  </si>
  <si>
    <t xml:space="preserve">Dk. Tanggungharjo Ds. Baleromo </t>
  </si>
  <si>
    <t>RT 04 RW IV</t>
  </si>
  <si>
    <t>Pemilik : Bp. Muhlisin</t>
  </si>
  <si>
    <t>Penyebab dari kompor gas, namun bisa diatasi oleh warga setempat.</t>
  </si>
  <si>
    <t>19.30 wib</t>
  </si>
  <si>
    <t>KEBAKARAN RUMAH DAN</t>
  </si>
  <si>
    <t>GUDANG</t>
  </si>
  <si>
    <t>Desa Dempet RT 02 RW IV</t>
  </si>
  <si>
    <t>4 Unit</t>
  </si>
  <si>
    <t>3 RUMAH DAN 1 GUDANG SEMBAKO TERBAKAR</t>
  </si>
  <si>
    <t>1. Ibu Mustofiah, uk 7x10 m</t>
  </si>
  <si>
    <t>3. Bp. Suprapto, uk 5x7 m</t>
  </si>
  <si>
    <t xml:space="preserve"> Penyebab belum diketahui secara pasti.</t>
  </si>
  <si>
    <t>2. Ibu Zubaidah, uk 7x20 m dan pemilik gudang sembako.</t>
  </si>
  <si>
    <t>KEBAKARAN SAMPAH</t>
  </si>
  <si>
    <t>13.10-14.40</t>
  </si>
  <si>
    <t xml:space="preserve">Ds. Serangan RT 05 RW I </t>
  </si>
  <si>
    <t>Kec Bonang Kab. Demak</t>
  </si>
  <si>
    <t>Penyebab dari pembakaran sampah oleh warga sekitar.</t>
  </si>
  <si>
    <t>Kerusakan dan kerugian : lahan/ timbunan sampah dekat pemukiman warga milik Bp. Wayidi (perangkat desa/mudin).</t>
  </si>
  <si>
    <t>16.45-19.00</t>
  </si>
  <si>
    <t xml:space="preserve">Dk. Kemantren Ds. Mutih kulon </t>
  </si>
  <si>
    <t>RT 02 RW V kec Wedung</t>
  </si>
  <si>
    <t>Pemilik : Ibu Nikmatul Khoiriyah (27th, swasta)</t>
  </si>
  <si>
    <t>ukuran 6 x 12 m</t>
  </si>
  <si>
    <t>penyebab diperkirakan dari arus pendek listrik</t>
  </si>
  <si>
    <t>11.00-14.00</t>
  </si>
  <si>
    <t>Ds. Bungo kec Wedung</t>
  </si>
  <si>
    <t>Diperkirakan dari pembakaran sampah pemilik lahan.</t>
  </si>
  <si>
    <t>TANAH KOSONG TERBAKAR (1 Ha)</t>
  </si>
  <si>
    <t>13.30-15.00</t>
  </si>
  <si>
    <t xml:space="preserve">Dk. Mijen Ds. Wonosalam </t>
  </si>
  <si>
    <t>RT 01 RW I kec Wonosalam</t>
  </si>
  <si>
    <t>Lahan 1 Ha</t>
  </si>
  <si>
    <t>Pemilik lahan : Bp. Iksan, Bp. Bukhori, Bp. Khafid, Bp. Padlah, Bp. Suhadi, Bp. Rusminah</t>
  </si>
  <si>
    <t>Penyebab diperkirakan dari pembakaran jerami di sawah dekat lahan kosong dan dekat permukiman serta kandang kambing. kerusakan dan kerugian : lahan kosong/ bambu serta pohon pisang luas sekitar 1 Ha.</t>
  </si>
  <si>
    <t>Ds. Kedungkarang RT 01 RW I</t>
  </si>
  <si>
    <t>pemilik Bp. Kasmo (62th)</t>
  </si>
  <si>
    <t>Kronologi memasak ditinggal mengantar cucu sekolah. Penanganan : pemadaman dari masyarakat dan warga yg lewat.</t>
  </si>
  <si>
    <t>07.30-09.00</t>
  </si>
  <si>
    <t xml:space="preserve">Dk. Mondokerto Ds. Guntur </t>
  </si>
  <si>
    <t>RT 02 RW III Kec Guntur</t>
  </si>
  <si>
    <t>3 RUMAH TERBAKAR</t>
  </si>
  <si>
    <t>1. Ibu Mursilah (80th) dan Ibu Siti Yatun (50th) ukuran 7x4 m kerugian Rp. 25 Juta</t>
  </si>
  <si>
    <t>2. Bp M.Mat Rois (34th) ukuran 7x7.5 m, kerugian Rp. 50 Juta</t>
  </si>
  <si>
    <t>3. Bp M. Mat Ainul Yaqin (58th), ukuran 7x7.5 m, kerugian Rp. 75 Juta</t>
  </si>
  <si>
    <t>penyebab arus pendek listrik dari rumah Ibu Mursilah.</t>
  </si>
  <si>
    <t>16.00-16.55</t>
  </si>
  <si>
    <t xml:space="preserve">Dk. Manggihan Ds. Kalisari </t>
  </si>
  <si>
    <t>RT 02 RW I Kec Sayung</t>
  </si>
  <si>
    <t>Pemilik Ibu Rini (60th) ukuran 10x18m. Penyebab konsleting listrik</t>
  </si>
  <si>
    <t>1 GUDANG ROSOK TERBAKAR</t>
  </si>
  <si>
    <t>21.10 wib</t>
  </si>
  <si>
    <t>Desa Trengguli   Kec. Wonosalam</t>
  </si>
  <si>
    <t>LAHAN TERBAKAR (TUMPUKAN BAN)</t>
  </si>
  <si>
    <t xml:space="preserve"> Kronologi disebabkan/diperkirakan api pembakaran sampah oleh warga masyarakat</t>
  </si>
  <si>
    <t>Demak,   30  September  2018</t>
  </si>
  <si>
    <t>BULAN  OKTOBER  2018</t>
  </si>
  <si>
    <t>12.30 - 15.00</t>
  </si>
  <si>
    <t xml:space="preserve">Dk. Pentalan Ds. Tambakroto </t>
  </si>
  <si>
    <t>RT 04 RW III Kec. Sayung</t>
  </si>
  <si>
    <t>1 GUDANG PABRIK KAYU TERBAKAR</t>
  </si>
  <si>
    <t>12.20 wib</t>
  </si>
  <si>
    <t>Ds. Cuati Poncoharjo kec Bonang</t>
  </si>
  <si>
    <t>7 RUMAH ROBOH</t>
  </si>
  <si>
    <t>7 rumah warga rusak bagian atap dan kaca. 1 anak (andika 9th) kejatuhan atap dari asbes dg kondisi selamat dan luka ringan.</t>
  </si>
  <si>
    <t>00.15 wib</t>
  </si>
  <si>
    <t>Pemilik Bp. Sucipto (50th)</t>
  </si>
  <si>
    <t xml:space="preserve">ukuran 6x12m </t>
  </si>
  <si>
    <t>Penyebab arus pendek listrik</t>
  </si>
  <si>
    <t>08.00 wib</t>
  </si>
  <si>
    <t xml:space="preserve">Ds. Kramat RT 05 RW III </t>
  </si>
  <si>
    <t>Kec Dempet Kab. Demak</t>
  </si>
  <si>
    <t>1. Bp. Suparmin (65th, tuna wicara, tidak bekerja, ukuran 5x10m)</t>
  </si>
  <si>
    <t>2. Busri (55th, petani, ukuran 5x10m)</t>
  </si>
  <si>
    <t>Diduga api berasal dari dapur, korban lupa mematikan/ memadamkan kayu bakar setelah memasak.</t>
  </si>
  <si>
    <t xml:space="preserve">18.30 - 19.35 </t>
  </si>
  <si>
    <t>Belakang Pasar Buyaran</t>
  </si>
  <si>
    <t>Desa Karangsari</t>
  </si>
  <si>
    <t>LAHAN SAMPAH TERBAKAR</t>
  </si>
  <si>
    <t>Lahan 100 m</t>
  </si>
  <si>
    <t>09.30-11.30</t>
  </si>
  <si>
    <t>Ds. Purwosari Kec Sayung</t>
  </si>
  <si>
    <t>Lahan 2 Ha</t>
  </si>
  <si>
    <t>Pemilik PT Borobudur</t>
  </si>
  <si>
    <t>22.15-00.15</t>
  </si>
  <si>
    <t>Ds. Kalikondang RT 01 RW I</t>
  </si>
  <si>
    <t>Penyebab hujan deras disertai angin kencang</t>
  </si>
  <si>
    <t>18.00-19.30</t>
  </si>
  <si>
    <t xml:space="preserve">Ds. Raji RT 06 RW III </t>
  </si>
  <si>
    <t>kec Demak Kab. Demak</t>
  </si>
  <si>
    <t>1. Bp.Burhanto/ Subur (50th,swasta) 2 KK 5 Jiwa, rumah terbakar 100%, Kerugian Rp. 50 Juta</t>
  </si>
  <si>
    <t>2. Bp. Rukani (46th,swasta) 1 KK 5 Jiwa, rumah terbakar 100%, Kerugian Rp. 50 Juta</t>
  </si>
  <si>
    <t>3. Bp.Jumain (52th,swasta) 1 KK 4 Jiwa, rumah terbakar 25%, Kerugian Rp. 18 Juta</t>
  </si>
  <si>
    <t>Kronologi : api bermula dari rumah Bp.Subur bagian dapur, saksi meminta pertolongan pd warga sekitar, namun kondisi api semakin membesar.</t>
  </si>
  <si>
    <t>10.15-11.30</t>
  </si>
  <si>
    <t xml:space="preserve">Dk. Pilang Ds Tambakroto </t>
  </si>
  <si>
    <t>RT 06 RW II Kec Sayung</t>
  </si>
  <si>
    <t xml:space="preserve">Pemilik Rumah : </t>
  </si>
  <si>
    <t>1. Bp.Mustakim (48th)</t>
  </si>
  <si>
    <t>ukuran 7x15 m, bentuk limasan dan terbuat dari kayu.</t>
  </si>
  <si>
    <t>2. Bp.Saniman (30th)</t>
  </si>
  <si>
    <t>ukuran 4x12 m, bentuk limasan dan terbuat dari kayu</t>
  </si>
  <si>
    <t>2 unit SPM ikut terbakar, Kerugian Rp. 100 Juta</t>
  </si>
  <si>
    <t>Surat - surat penting dan perhiasan 25karat ikut terbakar, kerugian Rp. 150 Juta</t>
  </si>
  <si>
    <t>penyebab diperkirakan dari arus pendek listrik.</t>
  </si>
  <si>
    <t>23.00 - 00.30</t>
  </si>
  <si>
    <t xml:space="preserve">Ds Bogosari RT 04 RW IV </t>
  </si>
  <si>
    <t>Kec Guntur Kab. Demak</t>
  </si>
  <si>
    <t>1 RUMAH DAN TEMPAT USAHA TERBAKAR 50%</t>
  </si>
  <si>
    <t>pemilik : Bp.H.Komari (54th), Ibu Yanti (54th), Aria Wisnu (28th)</t>
  </si>
  <si>
    <t>ukuran 6x6 m</t>
  </si>
  <si>
    <t>Kronologi diperkirakan dari tungku alat masak.</t>
  </si>
  <si>
    <t>19.00-21.45</t>
  </si>
  <si>
    <t xml:space="preserve">Ds. Kuripan RT 01 RW I </t>
  </si>
  <si>
    <t>1 CAFE TERBAKAR</t>
  </si>
  <si>
    <t>CAFE PESONA</t>
  </si>
  <si>
    <t>Pemilik Bp. Puryadi (44th)</t>
  </si>
  <si>
    <t>uk 15x8 m (2 lantai) dinding tembok atap baja</t>
  </si>
  <si>
    <t>Kronologi pukul 19.00 kabel ruangan lantai 2 tiba2 mengeluarkan asap dikarenakan konsleting listrik.</t>
  </si>
  <si>
    <t>10.30 - 11.00</t>
  </si>
  <si>
    <t>Ds. Karangawen RT 02 RW II</t>
  </si>
  <si>
    <t>1 RUMAH TERBAKAR 60%</t>
  </si>
  <si>
    <t>Pemilik : Bp. Mujiono</t>
  </si>
  <si>
    <t>uk 4 x 4 m dinding bambu dan atap genting.</t>
  </si>
  <si>
    <t>Kronologi diperkirakan sumber api dari kompor gas.</t>
  </si>
  <si>
    <t>15.15-16.45</t>
  </si>
  <si>
    <t xml:space="preserve">Dk. Warok Ds. Karangawen </t>
  </si>
  <si>
    <t>RT 01 RW II Kec. Karangawen</t>
  </si>
  <si>
    <t>lahan kosong/ bambu dekat pemukiman warga.</t>
  </si>
  <si>
    <t>Penyebab diperkirakan sumber api dari pembakaran sampah.</t>
  </si>
  <si>
    <t>BULAN  NOVEMBER  2018</t>
  </si>
  <si>
    <t>17.25 - 10.15</t>
  </si>
  <si>
    <t>Ds. Wonoketingal Kec. Karanganyar</t>
  </si>
  <si>
    <t>4 Pohon</t>
  </si>
  <si>
    <t>4 POHON TUMBANG</t>
  </si>
  <si>
    <t>Penyebab hujan deras disertai angin kencang, 4 pohon tumbang di 4 titik lokasi yg menghalangi Jl. Raya Kudus- Demak.</t>
  </si>
  <si>
    <t>17.25 wib</t>
  </si>
  <si>
    <t>Ds. Banjarsari Kec Gajah</t>
  </si>
  <si>
    <t>13 GENTENG RUMAH RONTOK</t>
  </si>
  <si>
    <t>kerusakan : sebagian rumah warga (13 rumah) gentingnya rusak ringan berserakan antara 10 - 50 buah genting/ per rumah, kronologi hujan deras disertai angin.</t>
  </si>
  <si>
    <t>Desa Dombo Kec. Sayung</t>
  </si>
  <si>
    <t>Sungai Dombo, Korban :</t>
  </si>
  <si>
    <t>Nama : Rikwan, 16th</t>
  </si>
  <si>
    <t>Alamat : Ds. Dombo RT 03/04 Kec Sayung Demak</t>
  </si>
  <si>
    <t>14.30 wib</t>
  </si>
  <si>
    <t>Dk. Tompe Ds. Mangunrejo Kec Demak</t>
  </si>
  <si>
    <t>2 Pohon</t>
  </si>
  <si>
    <t>2 POHON TUMBANG</t>
  </si>
  <si>
    <t>Penyebab hujan deras disertai angin kencang dan petir.</t>
  </si>
  <si>
    <t>08.20 wib</t>
  </si>
  <si>
    <t>Jln. Sultan Hadiwijaya Kec. Demak</t>
  </si>
  <si>
    <t>Ds. Mangunjiwan</t>
  </si>
  <si>
    <t>Korban : Solkan, 60th, pensiun PNS</t>
  </si>
  <si>
    <t>Alamat : Perum wiku II Jl. Tanjung 2 Ds. Katonsari Demak</t>
  </si>
  <si>
    <t>Penyebab sakit komplikasi. Kronologi setiap pagi korban berjemur di Jl. Sultan Hadiwijaya di trotoar samping Sekolah SMA Alma'arif, korban ditemukan sudah meninggal.</t>
  </si>
  <si>
    <t>Desa Mangunrejo Kec. Kebonagung</t>
  </si>
  <si>
    <t>Dk. Pidodo RT 01 RW V</t>
  </si>
  <si>
    <t>Ds. Sidogemah Kec Sayung</t>
  </si>
  <si>
    <t>Kronologi pukul 18.25 wib Ibu Darwati mau sholat magrib mendengar suara angin gemuruh dari timur lalu Ibu Darwati berlari ke depan gang kemudian terdengar tembok bagian timur roboh tepatnya di dapur.</t>
  </si>
  <si>
    <t>Ds. Tamansari RT 01 RW III</t>
  </si>
  <si>
    <t>Pemilik : Ibu Sudarmi (janda 2 anak)</t>
  </si>
  <si>
    <t>Kondisi rumah rata dengan tanah.</t>
  </si>
  <si>
    <t>02.55 - 03.30</t>
  </si>
  <si>
    <t xml:space="preserve">Dk. Kalitekuk RT 01 RW III </t>
  </si>
  <si>
    <t>Ds. Ngaloran Kec. Karanganyar</t>
  </si>
  <si>
    <t>Pemilik : Bp Hasim (55th)</t>
  </si>
  <si>
    <t>uk 6 x 6 m,  terbuat dari dinding dan tembok atap genteng)</t>
  </si>
  <si>
    <t>Api berasal dari pengasapan ikan</t>
  </si>
  <si>
    <t>18.10 - 20.30</t>
  </si>
  <si>
    <t>Jl Koni menuju Ds. Donorojo</t>
  </si>
  <si>
    <t>Jalan tembus depan koni</t>
  </si>
  <si>
    <t>Ds Dukun RT 05 RW II</t>
  </si>
  <si>
    <t>Pemilik : Bp Masio Putro (50th, Petani)</t>
  </si>
  <si>
    <t>uk 5 x 10 m</t>
  </si>
  <si>
    <t>Penyebab kompor LPG yg lupa dimatikan.</t>
  </si>
  <si>
    <t>08.00 - 08.15</t>
  </si>
  <si>
    <t>Ds Wonorejo RT 03 RW III</t>
  </si>
  <si>
    <t>kec. Guntur Kab. Demak</t>
  </si>
  <si>
    <t>1 KAMAR TERBAKAR</t>
  </si>
  <si>
    <t>Pemilik Bp. Sukarman</t>
  </si>
  <si>
    <t>Disinyalir ada obat nyamuk yg mengenai tempat tidur.</t>
  </si>
  <si>
    <t>Korban luka bakar 1 balita 9 bulan</t>
  </si>
  <si>
    <t>Pemilik Tambak : Bp. Purnomo Miftah</t>
  </si>
  <si>
    <t>Alamat : Dk. Tambakpolo  RT 01 RW II  Desa Purworejo Kec. Bonang</t>
  </si>
  <si>
    <t>kronologi para Saksi melihat ada benda mengapung di Tambak, ternyata mayat.</t>
  </si>
  <si>
    <t>Kronologi : disebabkan Hujan deras disertai Angin kencang</t>
  </si>
  <si>
    <t>Jl. Raya Semarang - Purwodadi km.18  (depan / dekat Pom bensin  Waruk)  Desa Waruk</t>
  </si>
  <si>
    <t>17.50 wib</t>
  </si>
  <si>
    <t>Jl. Raya Buyaran-Karangawen</t>
  </si>
  <si>
    <t>Dk. Sambi, Desa Pundenarum</t>
  </si>
  <si>
    <t>Disebabkan Hujan deras disertai Angin kencang, menumbangkan pohon di Jalan Raya Buyaran- Karangawen sehingga menimbulkan kemacetan.</t>
  </si>
  <si>
    <t>Jl. Raya Demak-Godong</t>
  </si>
  <si>
    <t>Desa Bunderan Kec. Wonosalam</t>
  </si>
  <si>
    <t>Desa Karangrejo Kec. Dempet</t>
  </si>
  <si>
    <t>pohon mindik roboh melintang di jln demak-godong. Disebabkan Hujan deras disertai Angin kencang, menumbangkan pohon di Jalan Raya Demak- Godong sehingga menimbulkan kemacetan.</t>
  </si>
  <si>
    <t>pohon mindik roboh melintang di jln demak-godong. disebabkan Hujan deras disertai Angin kencang, menumbangkan pohon di Jalan Raya Demak- Godong sehingga menimbulkan kemacetan.</t>
  </si>
  <si>
    <t>Desa Jerukgulung Kec. Dempet</t>
  </si>
  <si>
    <t>pohon mindik roboh melintang di jln demak-godong. penyebab hujan deras disertai angin kencang.</t>
  </si>
  <si>
    <t>Desa Mangunjiwan</t>
  </si>
  <si>
    <t>Demak,   30  November  2018</t>
  </si>
  <si>
    <t xml:space="preserve">Tambak Desa Purworejo </t>
  </si>
  <si>
    <t>Kec. Bonang Kab. Demak</t>
  </si>
  <si>
    <t>BULAN  DESEMBER  2018</t>
  </si>
  <si>
    <t>Jl. Raya Kudus-Demak</t>
  </si>
  <si>
    <t>Ds.Gajah Kec. Gajah Kab. Demak</t>
  </si>
  <si>
    <t>disebabkan Hujan deras disertai Angin kencang, menumbangkan pohon di Jalan Raya sehingga mengganggu Akses jalan.</t>
  </si>
  <si>
    <t>Ds.Megonten Kec. Dempet</t>
  </si>
  <si>
    <t>17.30 - 20.00</t>
  </si>
  <si>
    <t>Desa Cangkring</t>
  </si>
  <si>
    <t>Jl. Raya Demak-Kudus</t>
  </si>
  <si>
    <t>Ds.Trengguli Kec. Wonosalam</t>
  </si>
  <si>
    <t>Ds. Sedu Kec. Demak</t>
  </si>
  <si>
    <t>Dk Ngrajek Ds Jragung</t>
  </si>
  <si>
    <t>1. Sunarto, 40th, 4 jiwa</t>
  </si>
  <si>
    <t>Kerugian Rp. 250 Juta</t>
  </si>
  <si>
    <t>2. Jiman 45th, 2 jiwa</t>
  </si>
  <si>
    <t>Kerugian Rp. 50 Juta</t>
  </si>
  <si>
    <t>15.30 wib</t>
  </si>
  <si>
    <t xml:space="preserve">Dk Bengkah Ds Wonosekar </t>
  </si>
  <si>
    <t>RT 03 RW XIII</t>
  </si>
  <si>
    <t>RT 03 RW XVII</t>
  </si>
  <si>
    <t>BANJIR MERENDAM 3 RUMAH</t>
  </si>
  <si>
    <r>
      <t xml:space="preserve">Kronologi sekitar pukul 14.30 wib terjadi hujan deras yg mengakibatkan aliran sungai di Bendung Bengkah meluap kerumah warga selama </t>
    </r>
    <r>
      <rPr>
        <u/>
        <sz val="15"/>
        <rFont val="Arial Narrow"/>
        <family val="2"/>
      </rPr>
      <t>+</t>
    </r>
    <r>
      <rPr>
        <sz val="15"/>
        <rFont val="Arial Narrow"/>
        <family val="2"/>
      </rPr>
      <t xml:space="preserve"> 1.5 jam</t>
    </r>
  </si>
  <si>
    <t>Kerugian : Peralatan elektronik</t>
  </si>
  <si>
    <t>LIMPASAN AIR SUNGAI HUTAN</t>
  </si>
  <si>
    <t>Kronologi disebabkan hujan deras.</t>
  </si>
  <si>
    <t>Dk. Bengkah Desa Wonosekar</t>
  </si>
  <si>
    <t>RT.03 RW XIII Kec. Karangawen</t>
  </si>
  <si>
    <t>3 rumah tergenang 40 Cm - 1 m</t>
  </si>
  <si>
    <t>1. Bp. Sartubi (55 th)</t>
  </si>
  <si>
    <t>2. Bp. Ngatemin (50 th)</t>
  </si>
  <si>
    <t>3. Ibu Sawilah (45 th)</t>
  </si>
  <si>
    <t>Desa Teluk RT 06 RW VI</t>
  </si>
  <si>
    <t>10 Unit</t>
  </si>
  <si>
    <t>10 KK tergenang 10 - 25 Cm</t>
  </si>
  <si>
    <t>Dk. Semen  Desa Menur</t>
  </si>
  <si>
    <t>174 Unit</t>
  </si>
  <si>
    <t>DESA MENUR</t>
  </si>
  <si>
    <t>KEC MIJEN</t>
  </si>
  <si>
    <t>KEC GUNTUR</t>
  </si>
  <si>
    <t>DESA GAJI</t>
  </si>
  <si>
    <t>7 KK 160 ha</t>
  </si>
  <si>
    <t>KEC MRANGGEN</t>
  </si>
  <si>
    <t>DESA NGELO KULON</t>
  </si>
  <si>
    <t>KEC WEDUNG</t>
  </si>
  <si>
    <t>DESA WEDUNG</t>
  </si>
  <si>
    <t>1 MD</t>
  </si>
  <si>
    <t>KEC BONANG</t>
  </si>
  <si>
    <t>DESA PURWOREJO</t>
  </si>
  <si>
    <t>KEC KARANGAWEN</t>
  </si>
  <si>
    <t>DESA BRAMBANG</t>
  </si>
  <si>
    <t>1 RR</t>
  </si>
  <si>
    <t>KEC DEMPET</t>
  </si>
  <si>
    <t>DESA GEMPO DLENOK</t>
  </si>
  <si>
    <t>1 RB</t>
  </si>
  <si>
    <t>KEC SAYUNG</t>
  </si>
  <si>
    <t>DESA SURODADI</t>
  </si>
  <si>
    <t>DESA KURIPAN</t>
  </si>
  <si>
    <t>gejoyo Ds wedung kec wedung desa purworejo kec bonang</t>
  </si>
  <si>
    <t>DESAKARANGAWEN</t>
  </si>
  <si>
    <t>1 POHON</t>
  </si>
  <si>
    <t xml:space="preserve">Dukuh Tembiring Desa Bintoro </t>
  </si>
  <si>
    <t>KEC DEMAK</t>
  </si>
  <si>
    <t>DESA BINTORO</t>
  </si>
  <si>
    <t>DESA KRAJANBOGO</t>
  </si>
  <si>
    <t>TERSENGAT LISTRIK</t>
  </si>
  <si>
    <t>DESA SIDOREJO</t>
  </si>
  <si>
    <t>: 7 KK, SAWAH 160 Ha</t>
  </si>
  <si>
    <t>: 4 DESA, 2 KECAMATAN</t>
  </si>
  <si>
    <t>: 4 DESA, 4 KECAMATAN</t>
  </si>
  <si>
    <t>: 2 RUMAH (1 RUSAK BERAT, 1 RUSAK RINGAN)</t>
  </si>
  <si>
    <t>: 2 POHON</t>
  </si>
  <si>
    <t>JANUARI 2018</t>
  </si>
  <si>
    <t>DS MIJEN</t>
  </si>
  <si>
    <t>DS MANGUNJIWAN</t>
  </si>
  <si>
    <t>Desa Kedungkarang Kec. Wedung Kab. Demak</t>
  </si>
  <si>
    <t>DS KEDUNGKARANG</t>
  </si>
  <si>
    <t>DS NGELO KULON</t>
  </si>
  <si>
    <t>Desa Babalan</t>
  </si>
  <si>
    <t>DS BABALAN</t>
  </si>
  <si>
    <t>DS TELUK</t>
  </si>
  <si>
    <t>DS PURWOSARI</t>
  </si>
  <si>
    <t>2 RB</t>
  </si>
  <si>
    <t>KEBAKARAN KIOS PASAR</t>
  </si>
  <si>
    <t>KEBAKARAN KIOS</t>
  </si>
  <si>
    <t>KEC KARANGTENGAH</t>
  </si>
  <si>
    <t>DS KALISARI</t>
  </si>
  <si>
    <t>1 DESA</t>
  </si>
  <si>
    <t>DS SAYUNG</t>
  </si>
  <si>
    <t>500 RUMAH 160 Ha 1200 KK 4000 JW</t>
  </si>
  <si>
    <t>DS DOMBO</t>
  </si>
  <si>
    <t>3 DESA 2840 KK</t>
  </si>
  <si>
    <t>DS BAKALREJO</t>
  </si>
  <si>
    <t>DS SUMBEREJO</t>
  </si>
  <si>
    <t>SAWAH 100 Ha</t>
  </si>
  <si>
    <t>DS BUMIREJO</t>
  </si>
  <si>
    <t>1 DESA, 233 KK</t>
  </si>
  <si>
    <t>1991 KK , 8005 Jiwa</t>
  </si>
  <si>
    <t>1200 KK, 500 jiwa</t>
  </si>
  <si>
    <t>1000 KK, 3700 Jiwa</t>
  </si>
  <si>
    <t>DS PRAMPELAN</t>
  </si>
  <si>
    <t>1215 KK, 4217 Jiwa</t>
  </si>
  <si>
    <t xml:space="preserve">225 KK, 625 Jiwa </t>
  </si>
  <si>
    <t>DS BATU</t>
  </si>
  <si>
    <t>DS PULOSARI</t>
  </si>
  <si>
    <t>1 DESA, 100 KK</t>
  </si>
  <si>
    <t>DS KLITIH</t>
  </si>
  <si>
    <t>DS PECUK</t>
  </si>
  <si>
    <t>DS BANYUMENENG</t>
  </si>
  <si>
    <t>3 RUMAH</t>
  </si>
  <si>
    <t>DS TAMBAKBULUSAN</t>
  </si>
  <si>
    <t>647 KK</t>
  </si>
  <si>
    <t>DS BLERONG</t>
  </si>
  <si>
    <t>7190 KK</t>
  </si>
  <si>
    <t>DS BANJARSARI</t>
  </si>
  <si>
    <t>687 KK, SAWAH 300 ha</t>
  </si>
  <si>
    <t>DS SIDOGEMAH</t>
  </si>
  <si>
    <t>FEBRUARI 2018</t>
  </si>
  <si>
    <t>TANGGUL KRITIS  (Amblas / Longsor/Kritis)</t>
  </si>
  <si>
    <r>
      <rPr>
        <sz val="15"/>
        <rFont val="Calibri"/>
        <family val="2"/>
      </rPr>
      <t xml:space="preserve">▪ </t>
    </r>
    <r>
      <rPr>
        <sz val="15"/>
        <rFont val="Arial Narrow"/>
        <family val="2"/>
      </rPr>
      <t xml:space="preserve">Pohon Tumbang   (1 Kali) </t>
    </r>
  </si>
  <si>
    <r>
      <rPr>
        <sz val="15"/>
        <rFont val="Calibri"/>
        <family val="2"/>
      </rPr>
      <t>▪</t>
    </r>
    <r>
      <rPr>
        <sz val="15"/>
        <rFont val="Arial Narrow"/>
        <family val="2"/>
      </rPr>
      <t xml:space="preserve"> Air Sungai Limpas   (11 Kali)</t>
    </r>
  </si>
  <si>
    <r>
      <rPr>
        <sz val="15"/>
        <rFont val="Calibri"/>
        <family val="2"/>
      </rPr>
      <t xml:space="preserve">▪ </t>
    </r>
    <r>
      <rPr>
        <sz val="15"/>
        <rFont val="Arial Narrow"/>
        <family val="2"/>
      </rPr>
      <t>Tempat Usaha   (3 Kali)</t>
    </r>
  </si>
  <si>
    <t xml:space="preserve">24  KEJADIAN,   
25  Desa,   8  Kecamatan </t>
  </si>
  <si>
    <t>: RUSAK RINGAN), 2 RUKO (RUSAK BERAT), 2 KIOS (RUSAK BERAT)</t>
  </si>
  <si>
    <t>: 1 RUMAH (RUSAK BERAT)</t>
  </si>
  <si>
    <t>: 5 DESA, 4 KECAMATAN</t>
  </si>
  <si>
    <t xml:space="preserve">ANGIN / PUTTING BELIUNG </t>
  </si>
  <si>
    <t>: 2 RUMAH (1 RUSAK RINGAN, 1 RUSAK BERAT)</t>
  </si>
  <si>
    <t>: 1 POHON</t>
  </si>
  <si>
    <t>TANGGUL KRITIS/ JEBOL</t>
  </si>
  <si>
    <t>: 10 DESA, 5 KECAMATAN</t>
  </si>
  <si>
    <t>DS GAJI</t>
  </si>
  <si>
    <t>DS MUTIH KULON</t>
  </si>
  <si>
    <t>DS BUKO</t>
  </si>
  <si>
    <t>1 RB 1 RR</t>
  </si>
  <si>
    <t>LIMPAS</t>
  </si>
  <si>
    <t>DS TAMBAKROTO</t>
  </si>
  <si>
    <t>DS TLOGOGEDONG</t>
  </si>
  <si>
    <t>KEC WONOSALAM</t>
  </si>
  <si>
    <t>D JOGOLOYO</t>
  </si>
  <si>
    <t>DS BATURSARI</t>
  </si>
  <si>
    <t>MARET 2018</t>
  </si>
  <si>
    <r>
      <rPr>
        <sz val="15"/>
        <rFont val="Calibri"/>
        <family val="2"/>
      </rPr>
      <t>▪</t>
    </r>
    <r>
      <rPr>
        <sz val="15"/>
        <rFont val="Arial Narrow"/>
        <family val="2"/>
      </rPr>
      <t xml:space="preserve"> Rumah   (3 Kali)</t>
    </r>
  </si>
  <si>
    <t>BANJIR / LIMPAS AIR</t>
  </si>
  <si>
    <t>: 2 RUMAH (2 RUSAK BERAT)</t>
  </si>
  <si>
    <t>DS DEMPET</t>
  </si>
  <si>
    <t>1 RR, 1 RB</t>
  </si>
  <si>
    <t>13 RR</t>
  </si>
  <si>
    <t>KEMBANGARUM</t>
  </si>
  <si>
    <t>TANUBAYAN</t>
  </si>
  <si>
    <t>KALISARI</t>
  </si>
  <si>
    <t>KEC GAJAH</t>
  </si>
  <si>
    <t>GAJAH</t>
  </si>
  <si>
    <t xml:space="preserve">7  KEJADIAN,   
 6  Desa,   6  Kecamatan </t>
  </si>
  <si>
    <t>BAKUNG</t>
  </si>
  <si>
    <t>1 RB, 1 MD</t>
  </si>
  <si>
    <t>BRAMBANG</t>
  </si>
  <si>
    <t>7 RB</t>
  </si>
  <si>
    <t>PULOSARI</t>
  </si>
  <si>
    <t>MRANAK</t>
  </si>
  <si>
    <t>KEC KEBONAGUNG</t>
  </si>
  <si>
    <t>MIJEN</t>
  </si>
  <si>
    <t>BATURSARI</t>
  </si>
  <si>
    <t>1 RB, 1 LB</t>
  </si>
  <si>
    <t>KEC KARANGANYAR</t>
  </si>
  <si>
    <t>UNDAAN</t>
  </si>
  <si>
    <t>2 MD</t>
  </si>
  <si>
    <t xml:space="preserve">7  KEJADIAN,   
7  Desa,   7  Kecamatan </t>
  </si>
  <si>
    <t>: 1 WARUNG (RUSAK BERAT)</t>
  </si>
  <si>
    <t>: 8 RUMAH (RUSAK BERAT), 1 ORANG MENINGGAL</t>
  </si>
  <si>
    <t>: 5 RUMAH (3 RUSAK BERAT, 2 RUSAK RINGAN)</t>
  </si>
  <si>
    <t>: 13 RUMAH (RUSAK RINGAN)</t>
  </si>
  <si>
    <t>: 1 ORANG MENINGGAL</t>
  </si>
  <si>
    <t>WONOSARI</t>
  </si>
  <si>
    <t>KEBAKARAN CEROBONG</t>
  </si>
  <si>
    <t>ONGGORAWE</t>
  </si>
  <si>
    <t>BANYUMENENG</t>
  </si>
  <si>
    <t>KARANGAWEN</t>
  </si>
  <si>
    <t>SINGOREJO</t>
  </si>
  <si>
    <t>BINTORO</t>
  </si>
  <si>
    <t>MRANGGEN</t>
  </si>
  <si>
    <t>KARANGTOWO</t>
  </si>
  <si>
    <t>GEBANG</t>
  </si>
  <si>
    <t>: 2 RUMAH (RUSAK BERAT)</t>
  </si>
  <si>
    <t>▪ Kandang  (1 Kali)</t>
  </si>
  <si>
    <t xml:space="preserve">  1 WARUNG (RUSAK RINGAN)</t>
  </si>
  <si>
    <t xml:space="preserve">  1 RUKO (RUSAK BERAT)</t>
  </si>
  <si>
    <t>WONOSEKAR</t>
  </si>
  <si>
    <t>3 RB</t>
  </si>
  <si>
    <t>KEBAKARAN PENGASAPAN IKAN</t>
  </si>
  <si>
    <t>Desa Karanganyar</t>
  </si>
  <si>
    <t>KARANGANYAR</t>
  </si>
  <si>
    <t>Desa Magersari</t>
  </si>
  <si>
    <t>MAGERSARI</t>
  </si>
  <si>
    <t>BANJARSARI</t>
  </si>
  <si>
    <t>TURIREJO</t>
  </si>
  <si>
    <t>KARANGASEM</t>
  </si>
  <si>
    <t>BUKO</t>
  </si>
  <si>
    <t>MERAK</t>
  </si>
  <si>
    <t>MANGUNJIWAN</t>
  </si>
  <si>
    <t>5 Unit</t>
  </si>
  <si>
    <t>GENENG</t>
  </si>
  <si>
    <t>BOLO</t>
  </si>
  <si>
    <t>KARANGTENGAH</t>
  </si>
  <si>
    <t>TLOGOREJO</t>
  </si>
  <si>
    <t>KANGKUNG</t>
  </si>
  <si>
    <t>4 RB, 2 RR, 1 LR</t>
  </si>
  <si>
    <t>3 RB, 2 RR, 1 LR</t>
  </si>
  <si>
    <t>1 POHON, 1 LR</t>
  </si>
  <si>
    <t>1 RR, 1 LR</t>
  </si>
  <si>
    <t xml:space="preserve">18  KEJADIAN,   
17  Desa,   10  Kecamatan </t>
  </si>
  <si>
    <r>
      <rPr>
        <sz val="15"/>
        <rFont val="Calibri"/>
        <family val="2"/>
      </rPr>
      <t>▪</t>
    </r>
    <r>
      <rPr>
        <sz val="15"/>
        <rFont val="Arial Narrow"/>
        <family val="2"/>
      </rPr>
      <t xml:space="preserve"> Rumah   (9 Kali)</t>
    </r>
  </si>
  <si>
    <t>▪ Limbah (1 Kali)</t>
  </si>
  <si>
    <r>
      <rPr>
        <sz val="15"/>
        <rFont val="Calibri"/>
        <family val="2"/>
      </rPr>
      <t xml:space="preserve">▪ </t>
    </r>
    <r>
      <rPr>
        <sz val="15"/>
        <rFont val="Arial Narrow"/>
        <family val="2"/>
      </rPr>
      <t xml:space="preserve">Lahan / Tanah Kosong   (3 Kali) </t>
    </r>
  </si>
  <si>
    <t>: 14 DESA, 9 KECAMATAN</t>
  </si>
  <si>
    <t>: 22 RUMAH (16 RUSAK BERAT, 6 RUSAK RINGAN)</t>
  </si>
  <si>
    <t>▪ Lahan/ Tanah Kosong</t>
  </si>
  <si>
    <t>: 1 BENGKEL (RUSAK RINGAN), 1 TEMPAT PENGASAPAN IKAN</t>
  </si>
  <si>
    <t>: 3 LAHAN</t>
  </si>
  <si>
    <t>BUMIREJO</t>
  </si>
  <si>
    <t>KEBAKARAN RUMAH KANDANG</t>
  </si>
  <si>
    <t>KANDANG RB, RUMAH RR, 1 LR</t>
  </si>
  <si>
    <t>BONANG</t>
  </si>
  <si>
    <t>CANGKRING</t>
  </si>
  <si>
    <t>KALITENGAH</t>
  </si>
  <si>
    <t>KEBAKARAN LIMBAH KAYU</t>
  </si>
  <si>
    <t>KALIKONDANG</t>
  </si>
  <si>
    <t xml:space="preserve">7  KEJADIAN,   
7  Desa,   5  Kecamatan </t>
  </si>
  <si>
    <t>: 7 DESA, 5 KECAMATAN</t>
  </si>
  <si>
    <t>: 4 RUMAH (3 RUSAK BERAT, 1 RUSAK RINGAN), 1 KANDANG (RUSAK BERAT)</t>
  </si>
  <si>
    <t>: 1 RUKO (RUSAK BERAT), 1 CEROBONG PENGASAPAN IKAN (RUSAK RINGAN)</t>
  </si>
  <si>
    <t>TOTAL KEJADIAN  BULAN  AGUSTUS  2018</t>
  </si>
  <si>
    <t>TOTAL KEJADIAN  BULAN  JANUARI  2018</t>
  </si>
  <si>
    <t>TOTAL KEJADIAN  BULAN  FEBRUARI  2018</t>
  </si>
  <si>
    <t>TOTAL KEJADIAN  BULAN  MARET  2018</t>
  </si>
  <si>
    <t>TOTAL KEJADIAN  BULAN  APRIL  2018</t>
  </si>
  <si>
    <t>TOTAL KEJADIAN  BULAN  MEI  2018</t>
  </si>
  <si>
    <t>TOTAL KEJADIAN  BULAN  JUNI  2018</t>
  </si>
  <si>
    <t>WEDUNG</t>
  </si>
  <si>
    <t>BERAHAN WETAN</t>
  </si>
  <si>
    <t>SAYUNG</t>
  </si>
  <si>
    <t>PURWOSARI</t>
  </si>
  <si>
    <t>JETAK</t>
  </si>
  <si>
    <t>2 LAHAN</t>
  </si>
  <si>
    <t>DEMPET</t>
  </si>
  <si>
    <t>BALEROMO</t>
  </si>
  <si>
    <t>WONOSALAM</t>
  </si>
  <si>
    <t>TRENGGULI</t>
  </si>
  <si>
    <t>3 RUMAH RB, 1 GUDANG RB</t>
  </si>
  <si>
    <t>SERANGAN</t>
  </si>
  <si>
    <t>MUTIH KULON</t>
  </si>
  <si>
    <t>BUNGO</t>
  </si>
  <si>
    <t>KEDUNGKARANG</t>
  </si>
  <si>
    <t>GUNTUR</t>
  </si>
  <si>
    <t xml:space="preserve">14  KEJADIAN,   
14  Desa,   8  Kecamatan </t>
  </si>
  <si>
    <t>: 14 DESA, 8 KECAMATAN</t>
  </si>
  <si>
    <t>: 9 RUMAH (8 RUSAK BERAT, 1 RUSAK RINGAN)</t>
  </si>
  <si>
    <r>
      <rPr>
        <sz val="15"/>
        <rFont val="Calibri"/>
        <family val="2"/>
      </rPr>
      <t xml:space="preserve">▪ </t>
    </r>
    <r>
      <rPr>
        <sz val="15"/>
        <rFont val="Arial Narrow"/>
        <family val="2"/>
      </rPr>
      <t xml:space="preserve">Lahan / Tanah Kosong   (6 Kali) </t>
    </r>
  </si>
  <si>
    <t>: 1 PABRIK KERTAS (RUSAK RINGAN</t>
  </si>
  <si>
    <t>▪ Lahan / Tanah Kosong</t>
  </si>
  <si>
    <t>: 6 LAHAN DAN 1 SAMPAH</t>
  </si>
  <si>
    <t>: 2 GUDANG (1 RUSAK RINGAN, 1 RUSAK BERAT)</t>
  </si>
  <si>
    <t>TOTAL KEJADIAN  BULAN  OKTOBER  2018</t>
  </si>
  <si>
    <t>TOTAL KEJADIAN  BULAN  SEPTEMBER  2018</t>
  </si>
  <si>
    <t>TAMBAKROTO</t>
  </si>
  <si>
    <t>PONCOHARJO</t>
  </si>
  <si>
    <t>7 RR, 1 LR</t>
  </si>
  <si>
    <t xml:space="preserve">Jl Kenep RT 07 RW 03 </t>
  </si>
  <si>
    <t>Ds. Mangunjiwan Kec. Demak</t>
  </si>
  <si>
    <t>DEMAK</t>
  </si>
  <si>
    <t>KRAMAT</t>
  </si>
  <si>
    <t>KARANGSARI</t>
  </si>
  <si>
    <t>RAJI</t>
  </si>
  <si>
    <t>2 RB, 1 RR</t>
  </si>
  <si>
    <t>BOGOSARI</t>
  </si>
  <si>
    <t>KURIPAN</t>
  </si>
  <si>
    <t>KEBAKARAN CAFE</t>
  </si>
  <si>
    <r>
      <rPr>
        <sz val="15"/>
        <rFont val="Calibri"/>
        <family val="2"/>
      </rPr>
      <t xml:space="preserve">▪ </t>
    </r>
    <r>
      <rPr>
        <sz val="15"/>
        <rFont val="Arial Narrow"/>
        <family val="2"/>
      </rPr>
      <t xml:space="preserve">Lahan / Tanah Kosong   (4 Kali) </t>
    </r>
  </si>
  <si>
    <t>: 10 RUMAH (9 RUSAK BERAT, 1 RUSAK RINGAN)</t>
  </si>
  <si>
    <t>: 1 CAFE (RUSAK BERAT)</t>
  </si>
  <si>
    <t>▪ Lahan / Tanah kosong</t>
  </si>
  <si>
    <t>: 7 RUMAH (RUSAK RINGAN)</t>
  </si>
  <si>
    <t>WONOKETINGAL</t>
  </si>
  <si>
    <t>4 POHON</t>
  </si>
  <si>
    <t>DOMBO</t>
  </si>
  <si>
    <t>MANGUNREJO</t>
  </si>
  <si>
    <t>2 POHON</t>
  </si>
  <si>
    <t>WARUK</t>
  </si>
  <si>
    <t>PUNDENARUM</t>
  </si>
  <si>
    <t>BUNDERAN</t>
  </si>
  <si>
    <t>KARANGREJO</t>
  </si>
  <si>
    <t>JERUKGULUNG</t>
  </si>
  <si>
    <t>KEBONAGUNG</t>
  </si>
  <si>
    <t>SIDOGEMAH</t>
  </si>
  <si>
    <t>Kec mranggen kab demak</t>
  </si>
  <si>
    <t>TAMANSARI</t>
  </si>
  <si>
    <t>NGALORAN</t>
  </si>
  <si>
    <t>KEBAKARAN TEMPAT PENGASAPAN</t>
  </si>
  <si>
    <t>DONOREJO</t>
  </si>
  <si>
    <t>PURWOREJO</t>
  </si>
  <si>
    <t>KARANTENGAH</t>
  </si>
  <si>
    <t>DUKUN</t>
  </si>
  <si>
    <t>WONOREJO</t>
  </si>
  <si>
    <t>TOTAL KEJADIAN  BULAN  NOVEMBER  2018</t>
  </si>
  <si>
    <r>
      <rPr>
        <sz val="15"/>
        <rFont val="Calibri"/>
        <family val="2"/>
      </rPr>
      <t xml:space="preserve">▪ </t>
    </r>
    <r>
      <rPr>
        <sz val="15"/>
        <rFont val="Arial Narrow"/>
        <family val="2"/>
      </rPr>
      <t xml:space="preserve">Rumah Roboh   (3 Kali) </t>
    </r>
  </si>
  <si>
    <t>: 1 TEMPAT PENGASAPAN IKAN (RUSAK RINGAN)</t>
  </si>
  <si>
    <t>: 15 RUMAH (1 RUSAK BERAT, 14 RUSAK RINGAN)</t>
  </si>
  <si>
    <t>: 10 POHON</t>
  </si>
  <si>
    <r>
      <rPr>
        <sz val="15"/>
        <rFont val="Calibri"/>
        <family val="2"/>
      </rPr>
      <t xml:space="preserve">▪ </t>
    </r>
    <r>
      <rPr>
        <sz val="15"/>
        <rFont val="Arial Narrow"/>
        <family val="2"/>
      </rPr>
      <t xml:space="preserve">Limbah   (1 Kali) </t>
    </r>
  </si>
  <si>
    <t>MEGONTEN</t>
  </si>
  <si>
    <t>SEDU</t>
  </si>
  <si>
    <t>JRAGUNG</t>
  </si>
  <si>
    <t>TELUK</t>
  </si>
  <si>
    <t>10 RUMAH</t>
  </si>
  <si>
    <t>MENUR</t>
  </si>
  <si>
    <t>174 KK</t>
  </si>
  <si>
    <r>
      <rPr>
        <sz val="15"/>
        <rFont val="Calibri"/>
        <family val="2"/>
      </rPr>
      <t xml:space="preserve">▪ </t>
    </r>
    <r>
      <rPr>
        <sz val="15"/>
        <rFont val="Arial Narrow"/>
        <family val="2"/>
      </rPr>
      <t xml:space="preserve">Pohon Tumbang   (5 Kali) </t>
    </r>
  </si>
  <si>
    <t>TOTAL KEJADIAN  BULAN  DESEMBER  2018</t>
  </si>
  <si>
    <t>: 5 DESA, 5 KECAMATAN</t>
  </si>
  <si>
    <t>: 9 POHON</t>
  </si>
  <si>
    <r>
      <rPr>
        <sz val="15"/>
        <rFont val="Calibri"/>
        <family val="2"/>
      </rPr>
      <t>▪</t>
    </r>
    <r>
      <rPr>
        <sz val="15"/>
        <rFont val="Arial Narrow"/>
        <family val="2"/>
      </rPr>
      <t xml:space="preserve"> Air Sungai Limpas   (5 Kali)</t>
    </r>
  </si>
  <si>
    <t>KEBAKARAN</t>
  </si>
  <si>
    <t>Demak,   31  Desember  2018</t>
  </si>
  <si>
    <t>TOTAL</t>
  </si>
  <si>
    <t>JANUARI</t>
  </si>
  <si>
    <t>ANGIN PUTTING BELIUNG</t>
  </si>
  <si>
    <t>TANGGUL JEBOL/ KRITIS</t>
  </si>
  <si>
    <t>UMUM DAN LAIN-LAIN</t>
  </si>
  <si>
    <t>FEBRUARI</t>
  </si>
  <si>
    <t>MARET</t>
  </si>
  <si>
    <t>APRIL</t>
  </si>
  <si>
    <t>LIMPAS AIR/ BANJIR</t>
  </si>
  <si>
    <t>MEI</t>
  </si>
  <si>
    <t>JUNI</t>
  </si>
  <si>
    <t>JULI</t>
  </si>
  <si>
    <t>AGUSTUS</t>
  </si>
  <si>
    <t>SEPT</t>
  </si>
  <si>
    <t>OKTOBER</t>
  </si>
  <si>
    <t>NOV</t>
  </si>
  <si>
    <t>DES</t>
  </si>
  <si>
    <t>KEKERINGAN</t>
  </si>
  <si>
    <t xml:space="preserve">8 KEJADIAN,   
10  Desa,   7  Kecamatan </t>
  </si>
  <si>
    <t xml:space="preserve">13  KEJADIAN,   
14  Desa,   9  Kecamatan </t>
  </si>
  <si>
    <t>: 9 DESA, 6 KECAMATAN</t>
  </si>
  <si>
    <t>: 2 LAHAN, 1 SAMPAH</t>
  </si>
  <si>
    <t xml:space="preserve">13  KEJADIAN,   
11  Desa,   7  Kecamatan </t>
  </si>
  <si>
    <t>: 4 DESA, 3 KECAMATAN</t>
  </si>
  <si>
    <t xml:space="preserve">8  KEJADIAN,   
8  Desa,   5  Kecamatan </t>
  </si>
  <si>
    <t>RUMAH ROBOH / POHON</t>
  </si>
  <si>
    <t>Jl. Raya Lingkar Demak</t>
  </si>
  <si>
    <t xml:space="preserve">20  KEJADIAN,   
19  Desa,   12  Kecamatan </t>
  </si>
  <si>
    <t>: 13 DESA, 7 KECAMATAN</t>
  </si>
  <si>
    <t xml:space="preserve">2. Bp. Andi Setiawan (suami), Ibu Rokhayah (42th-Istri), rumah terbakar sebagian 1 KK 5 Jiwa (anak 12th, 6th, 3th). kerugian Rp. 5 Juta </t>
  </si>
  <si>
    <t>Dk. Pendil Desa Sayung Kec Sayung Kab Demak</t>
  </si>
  <si>
    <t xml:space="preserve">Estimasi per KK 500 rb </t>
  </si>
  <si>
    <t>09.15 wib</t>
  </si>
  <si>
    <t>Tergenang Air Ketinggian rata-rata 80-90 cm .Disebabkan karena dari Luapan Sungai Kali Dombo.</t>
  </si>
  <si>
    <t>Jumlah yang terdampak 1200 KK, 5000 Jiwa</t>
  </si>
  <si>
    <t>Kondisi genangan air sekitar 30 - 50 cm. Jumlah yg tergenang air 1000 KK, 3700 Jiwa</t>
  </si>
  <si>
    <t>Desa Prampelan Kec. Sayung</t>
  </si>
  <si>
    <t>Kondisi genangan air sekitar 30 - 60 cm. Jumlah yg tergenang air 1215 KK, 4217 Jiwa</t>
  </si>
  <si>
    <t>Desa Purwosari Kec Sayung</t>
  </si>
  <si>
    <t>Kondisi genangan air sekitar 30 - 60 cm. Jumlah yg tergenang air 225 KK, 625 Jiwa</t>
  </si>
  <si>
    <t>Desa Sidorejo Kec Sayung</t>
  </si>
  <si>
    <t>Kondisi genangan air sekitar 30 - 60 cm. Jumlah yg tergenang air 1500 KK, 600 Jiwa</t>
  </si>
  <si>
    <t>Desa Sriwulan Kec Sayung</t>
  </si>
  <si>
    <t>LIMPAS AIR SUNGAI SETU</t>
  </si>
  <si>
    <t>Kondisi genangan air sekitar 30 - 60 cm. Jumlah yg tergenang air 3591 KK, 5359 Jiwa</t>
  </si>
  <si>
    <t>Desa Pilangsari Kec Sayung</t>
  </si>
  <si>
    <t>Desa Blerong Kec Guntur</t>
  </si>
  <si>
    <t>TANGGUL KALI DOLOG JEBOL</t>
  </si>
  <si>
    <t xml:space="preserve">panjang 5m, lebar 6m, kedalaman 4m </t>
  </si>
  <si>
    <t>(Belakang masjid Karangmalang Blerong)</t>
  </si>
  <si>
    <t>Genangan air di rumah warga sekitar 20 - 30 cm. Jumlah yang tergenang air 400 KK</t>
  </si>
  <si>
    <t>Desa Tambakroto Kec Sayung</t>
  </si>
  <si>
    <t>LIMPAS AIR SUNGAI PILANGSARI</t>
  </si>
  <si>
    <t>Genangan air di rumah warga 20 - 30 cm. Jumlah yg terdampak 80 KK 316 Jiwa.</t>
  </si>
  <si>
    <t xml:space="preserve">Desa Gempol Denok RT 05 RW I </t>
  </si>
  <si>
    <t>DESA MUTIH WETAN</t>
  </si>
  <si>
    <t>NGELO KULON</t>
  </si>
  <si>
    <t>1200 KK, 5000 Jiwa</t>
  </si>
  <si>
    <t>1200 KK , 4000 Jiwa , Sawah 160 Ha</t>
  </si>
  <si>
    <t>PRAMPELAN</t>
  </si>
  <si>
    <t>225 KK, 625 Jiwa</t>
  </si>
  <si>
    <t>3591 KK, 5359 Jiwa</t>
  </si>
  <si>
    <t>SRIWULAN</t>
  </si>
  <si>
    <t>1500 KK, 600 Jiwa</t>
  </si>
  <si>
    <t>SIDOREJO</t>
  </si>
  <si>
    <t>BAKALREJO</t>
  </si>
  <si>
    <t>SUMBEREJO</t>
  </si>
  <si>
    <t>233 KK</t>
  </si>
  <si>
    <t>BATU</t>
  </si>
  <si>
    <t>100 KK</t>
  </si>
  <si>
    <t>KLITIH</t>
  </si>
  <si>
    <t>TAMBAKBULUSAN</t>
  </si>
  <si>
    <t>BLERONG</t>
  </si>
  <si>
    <t>PILANGSARI</t>
  </si>
  <si>
    <t>400 KK</t>
  </si>
  <si>
    <t>80 KK</t>
  </si>
  <si>
    <t>687 KK</t>
  </si>
  <si>
    <r>
      <rPr>
        <sz val="15"/>
        <rFont val="Calibri"/>
        <family val="2"/>
      </rPr>
      <t>▪</t>
    </r>
    <r>
      <rPr>
        <sz val="15"/>
        <rFont val="Arial Narrow"/>
        <family val="2"/>
      </rPr>
      <t xml:space="preserve"> Air Sungai Limpas   (13 Kali)</t>
    </r>
  </si>
  <si>
    <t>: 13 DESA, 5 KECAMATAN</t>
  </si>
  <si>
    <t>: 1 HOME INDUSTRI (RUSAK RINGAN), 2 RUKO (RUSAK BERAT), 2 KIOS (RUSAK BERAT)</t>
  </si>
  <si>
    <t>30 KK</t>
  </si>
  <si>
    <t xml:space="preserve">10  KEJADIAN,   
7  Desa,  9   Kecamatan </t>
  </si>
  <si>
    <r>
      <rPr>
        <sz val="15"/>
        <rFont val="Calibri"/>
        <family val="2"/>
      </rPr>
      <t xml:space="preserve">▪ </t>
    </r>
    <r>
      <rPr>
        <sz val="15"/>
        <rFont val="Arial Narrow"/>
        <family val="2"/>
      </rPr>
      <t xml:space="preserve">Pohon Tumbang   (11 Kali) </t>
    </r>
  </si>
  <si>
    <t xml:space="preserve">28  KEJADIAN,   
26  Desa,   8  Kecamatan </t>
  </si>
  <si>
    <t>KEBAKARAN PABRIK PT. KBA</t>
  </si>
  <si>
    <t xml:space="preserve">8  KEJADIAN,   
7  Desa,  6   Kecamatan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</si>
</sst>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quot;Rp&quot;* #,##0_);_(&quot;Rp&quot;* \(#,##0\);_(&quot;Rp&quot;* &quot;-&quot;_);_(@_)"/>
    <numFmt numFmtId="165" formatCode="[$-421]dd\ mmmm\ yyyy;@"/>
    <numFmt numFmtId="166" formatCode="_(* #,##0_);_(* \(#,##0\);_(* &quot;-&quot;??_);_(@_)"/>
  </numFmts>
  <fonts count="60"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u/>
      <sz val="15"/>
      <name val="Britannic Bold"/>
      <family val="2"/>
    </font>
    <font>
      <b/>
      <sz val="18"/>
      <name val="Arial Narrow"/>
      <family val="2"/>
    </font>
    <font>
      <sz val="11"/>
      <color indexed="8"/>
      <name val="Calibri"/>
      <family val="2"/>
      <charset val="1"/>
    </font>
    <font>
      <b/>
      <sz val="10"/>
      <color theme="0"/>
      <name val="Arial Narrow"/>
      <family val="2"/>
    </font>
    <font>
      <sz val="15"/>
      <name val="Britannic Bold"/>
      <family val="2"/>
    </font>
    <font>
      <b/>
      <sz val="20"/>
      <name val="Arial Narrow"/>
      <family val="2"/>
    </font>
    <font>
      <b/>
      <sz val="17"/>
      <name val="Arial Narrow"/>
      <family val="2"/>
    </font>
    <font>
      <b/>
      <sz val="12"/>
      <color rgb="FFFF0000"/>
      <name val="Arial Narrow"/>
      <family val="2"/>
    </font>
    <font>
      <b/>
      <sz val="14"/>
      <name val="Arial Narrow"/>
      <family val="2"/>
    </font>
    <font>
      <sz val="15"/>
      <name val="Arial Narrow"/>
      <family val="2"/>
    </font>
    <font>
      <b/>
      <sz val="16"/>
      <name val="Arial Narrow"/>
      <family val="2"/>
    </font>
    <font>
      <sz val="20"/>
      <name val="Britannic Bold"/>
      <family val="2"/>
    </font>
    <font>
      <b/>
      <i/>
      <sz val="18"/>
      <name val="Arial Narrow"/>
      <family val="2"/>
    </font>
    <font>
      <sz val="18"/>
      <name val="Calibri"/>
      <family val="2"/>
    </font>
    <font>
      <sz val="17"/>
      <name val="Britannic Bold"/>
      <family val="2"/>
    </font>
    <font>
      <b/>
      <sz val="15"/>
      <color rgb="FFFF0000"/>
      <name val="Arial Narrow"/>
      <family val="2"/>
    </font>
    <font>
      <sz val="15"/>
      <name val="Calibri"/>
      <family val="2"/>
    </font>
    <font>
      <sz val="15"/>
      <name val="Calibri"/>
      <family val="2"/>
      <charset val="1"/>
      <scheme val="minor"/>
    </font>
    <font>
      <b/>
      <sz val="15"/>
      <name val="Calibri"/>
      <family val="2"/>
      <charset val="1"/>
      <scheme val="minor"/>
    </font>
    <font>
      <b/>
      <u/>
      <sz val="15"/>
      <name val="Arial Narrow"/>
      <family val="2"/>
    </font>
    <font>
      <b/>
      <sz val="15"/>
      <color theme="0"/>
      <name val="Arial Narrow"/>
      <family val="2"/>
    </font>
    <font>
      <sz val="15"/>
      <color theme="1"/>
      <name val="Arial Narrow"/>
      <family val="2"/>
    </font>
    <font>
      <u/>
      <sz val="15"/>
      <name val="Arial Narrow"/>
      <family val="2"/>
    </font>
    <font>
      <sz val="18"/>
      <name val="Arial Narrow"/>
      <family val="2"/>
    </font>
    <font>
      <sz val="18"/>
      <color theme="1"/>
      <name val="Calibri"/>
      <family val="2"/>
      <charset val="1"/>
      <scheme val="minor"/>
    </font>
    <font>
      <b/>
      <u/>
      <sz val="18"/>
      <name val="Arial Narrow"/>
      <family val="2"/>
    </font>
    <font>
      <b/>
      <i/>
      <sz val="12"/>
      <name val="Arial Narrow"/>
      <family val="2"/>
    </font>
    <font>
      <sz val="18"/>
      <name val="Calibri"/>
      <family val="2"/>
      <charset val="1"/>
      <scheme val="minor"/>
    </font>
    <font>
      <b/>
      <sz val="18"/>
      <color theme="0"/>
      <name val="Arial Narrow"/>
      <family val="2"/>
    </font>
    <font>
      <sz val="17"/>
      <name val="Calibri"/>
      <family val="2"/>
      <charset val="1"/>
      <scheme val="minor"/>
    </font>
    <font>
      <b/>
      <sz val="17"/>
      <color theme="0"/>
      <name val="Arial Narrow"/>
      <family val="2"/>
    </font>
    <font>
      <sz val="17"/>
      <color theme="1"/>
      <name val="Calibri"/>
      <family val="2"/>
      <charset val="1"/>
      <scheme val="minor"/>
    </font>
    <font>
      <b/>
      <i/>
      <sz val="15"/>
      <color rgb="FFFF0000"/>
      <name val="Arial Narrow"/>
      <family val="2"/>
    </font>
    <font>
      <i/>
      <sz val="15"/>
      <color rgb="FFFF0000"/>
      <name val="Arial Narrow"/>
      <family val="2"/>
    </font>
    <font>
      <b/>
      <sz val="11"/>
      <color theme="1"/>
      <name val="Calibri"/>
      <family val="2"/>
      <scheme val="minor"/>
    </font>
    <font>
      <sz val="11"/>
      <name val="Arial Narrow"/>
      <family val="2"/>
    </font>
    <font>
      <b/>
      <sz val="11"/>
      <name val="Calibri"/>
      <family val="2"/>
      <scheme val="minor"/>
    </font>
    <font>
      <b/>
      <sz val="14"/>
      <color theme="1"/>
      <name val="Calibri"/>
      <family val="2"/>
      <scheme val="minor"/>
    </font>
    <font>
      <sz val="11"/>
      <color rgb="FFFF0000"/>
      <name val="Calibri"/>
      <family val="2"/>
      <charset val="1"/>
      <scheme val="minor"/>
    </font>
    <font>
      <sz val="11"/>
      <color theme="0"/>
      <name val="Calibri"/>
      <family val="2"/>
      <charset val="1"/>
      <scheme val="minor"/>
    </font>
  </fonts>
  <fills count="1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00FF"/>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9"/>
        <bgColor indexed="64"/>
      </patternFill>
    </fill>
    <fill>
      <patternFill patternType="solid">
        <fgColor rgb="FF00B050"/>
        <bgColor indexed="64"/>
      </patternFill>
    </fill>
    <fill>
      <patternFill patternType="solid">
        <fgColor theme="2" tint="-0.249977111117893"/>
        <bgColor indexed="64"/>
      </patternFill>
    </fill>
  </fills>
  <borders count="26">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4">
    <xf numFmtId="0" fontId="0" fillId="0" borderId="0"/>
    <xf numFmtId="0" fontId="8" fillId="0" borderId="0"/>
    <xf numFmtId="0" fontId="7" fillId="0" borderId="0"/>
    <xf numFmtId="41" fontId="8" fillId="0" borderId="0" applyFont="0" applyFill="0" applyBorder="0" applyAlignment="0" applyProtection="0"/>
    <xf numFmtId="164"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7" fillId="0" borderId="0" applyFont="0" applyFill="0" applyBorder="0" applyAlignment="0" applyProtection="0"/>
    <xf numFmtId="41" fontId="7" fillId="0" borderId="0" applyFont="0" applyFill="0" applyBorder="0" applyAlignment="0" applyProtection="0"/>
    <xf numFmtId="43"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cellStyleXfs>
  <cellXfs count="546">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6" fillId="0" borderId="0" xfId="0" applyFo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vertical="center"/>
    </xf>
    <xf numFmtId="41"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9"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23" fillId="0" borderId="0" xfId="0" applyFont="1" applyBorder="1" applyAlignment="1">
      <alignment horizontal="center" vertical="center"/>
    </xf>
    <xf numFmtId="0" fontId="6" fillId="0" borderId="2" xfId="0" applyFont="1" applyFill="1" applyBorder="1" applyAlignment="1">
      <alignment vertical="top" wrapText="1"/>
    </xf>
    <xf numFmtId="0" fontId="24" fillId="0" borderId="0" xfId="0" applyFont="1" applyBorder="1" applyAlignment="1">
      <alignment horizontal="center" vertical="center"/>
    </xf>
    <xf numFmtId="0" fontId="24" fillId="0" borderId="0" xfId="0" applyNumberFormat="1" applyFont="1" applyBorder="1" applyAlignment="1">
      <alignment horizontal="center" vertical="center"/>
    </xf>
    <xf numFmtId="0" fontId="23" fillId="0" borderId="0" xfId="0" applyFont="1" applyBorder="1"/>
    <xf numFmtId="0" fontId="23" fillId="0" borderId="0" xfId="0" applyFont="1" applyBorder="1" applyAlignment="1">
      <alignment horizontal="center" vertical="center" wrapText="1"/>
    </xf>
    <xf numFmtId="0" fontId="6" fillId="0" borderId="3" xfId="1" applyFont="1" applyFill="1" applyBorder="1" applyAlignment="1">
      <alignment horizontal="center" vertical="top"/>
    </xf>
    <xf numFmtId="3" fontId="19" fillId="0" borderId="4" xfId="17" applyNumberFormat="1" applyFont="1" applyFill="1" applyBorder="1" applyAlignment="1">
      <alignment horizontal="center" vertical="top"/>
    </xf>
    <xf numFmtId="41" fontId="25" fillId="0" borderId="2" xfId="17" applyFont="1" applyFill="1" applyBorder="1" applyAlignment="1">
      <alignment horizontal="center" vertical="center"/>
    </xf>
    <xf numFmtId="0" fontId="26" fillId="0" borderId="0" xfId="0" applyNumberFormat="1" applyFont="1" applyFill="1" applyBorder="1" applyAlignment="1">
      <alignment vertical="center"/>
    </xf>
    <xf numFmtId="3" fontId="19" fillId="0" borderId="3" xfId="0" applyNumberFormat="1" applyFont="1" applyFill="1" applyBorder="1" applyAlignment="1">
      <alignment vertical="top" wrapText="1"/>
    </xf>
    <xf numFmtId="3" fontId="19" fillId="0" borderId="3" xfId="17" applyNumberFormat="1" applyFont="1" applyFill="1" applyBorder="1" applyAlignment="1">
      <alignment vertical="top"/>
    </xf>
    <xf numFmtId="41" fontId="25" fillId="0" borderId="3" xfId="17" applyFont="1" applyFill="1" applyBorder="1" applyAlignment="1">
      <alignment vertical="top"/>
    </xf>
    <xf numFmtId="41" fontId="19" fillId="0" borderId="3" xfId="17" applyFont="1" applyFill="1" applyBorder="1" applyAlignment="1">
      <alignment vertical="top"/>
    </xf>
    <xf numFmtId="166" fontId="19" fillId="0" borderId="3" xfId="33" applyNumberFormat="1" applyFont="1" applyFill="1" applyBorder="1" applyAlignment="1">
      <alignment vertical="top" wrapText="1"/>
    </xf>
    <xf numFmtId="0" fontId="27" fillId="0" borderId="3" xfId="0" applyFont="1" applyFill="1" applyBorder="1" applyAlignment="1">
      <alignment horizontal="center" vertical="top" wrapText="1"/>
    </xf>
    <xf numFmtId="0" fontId="12" fillId="0" borderId="0" xfId="0" applyFont="1" applyFill="1" applyBorder="1" applyAlignment="1">
      <alignment horizontal="left" vertical="center"/>
    </xf>
    <xf numFmtId="0" fontId="29" fillId="0" borderId="0" xfId="0" applyNumberFormat="1" applyFont="1" applyFill="1" applyBorder="1" applyAlignment="1">
      <alignment horizontal="center" vertical="center"/>
    </xf>
    <xf numFmtId="0" fontId="2" fillId="0" borderId="0" xfId="0" applyFont="1" applyBorder="1" applyAlignment="1">
      <alignment horizontal="left" vertical="center"/>
    </xf>
    <xf numFmtId="0" fontId="23" fillId="0" borderId="0" xfId="0" applyFont="1" applyBorder="1" applyAlignment="1">
      <alignment horizontal="left" vertical="center"/>
    </xf>
    <xf numFmtId="3" fontId="19" fillId="0" borderId="3" xfId="17" applyNumberFormat="1" applyFont="1" applyFill="1" applyBorder="1" applyAlignment="1">
      <alignment horizontal="center" vertical="top"/>
    </xf>
    <xf numFmtId="0" fontId="11" fillId="0" borderId="0" xfId="0" applyFont="1" applyAlignment="1">
      <alignment horizontal="center" vertical="center"/>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11" fillId="0" borderId="0" xfId="0" applyFont="1" applyAlignment="1">
      <alignment horizontal="center" vertical="center"/>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41" fontId="19" fillId="0" borderId="3" xfId="17" applyFont="1" applyFill="1" applyBorder="1" applyAlignment="1">
      <alignment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9" fillId="0" borderId="3" xfId="0" applyFont="1" applyFill="1" applyBorder="1" applyAlignment="1">
      <alignment horizontal="center" vertical="top" wrapText="1"/>
    </xf>
    <xf numFmtId="0" fontId="19" fillId="0" borderId="3" xfId="1" applyFont="1" applyFill="1" applyBorder="1" applyAlignment="1">
      <alignment horizontal="center" vertical="top"/>
    </xf>
    <xf numFmtId="0" fontId="19" fillId="0" borderId="3" xfId="0" applyFont="1" applyBorder="1" applyAlignment="1">
      <alignment vertical="top" wrapText="1"/>
    </xf>
    <xf numFmtId="165" fontId="19" fillId="0" borderId="3" xfId="0" applyNumberFormat="1" applyFont="1" applyFill="1" applyBorder="1" applyAlignment="1">
      <alignment horizontal="center" vertical="top" wrapText="1"/>
    </xf>
    <xf numFmtId="0" fontId="29" fillId="0" borderId="3" xfId="1" applyFont="1" applyFill="1" applyBorder="1" applyAlignment="1">
      <alignment horizontal="center" vertical="top"/>
    </xf>
    <xf numFmtId="0" fontId="29" fillId="0" borderId="3" xfId="0" applyFont="1" applyBorder="1" applyAlignment="1">
      <alignment vertical="top" wrapText="1"/>
    </xf>
    <xf numFmtId="0" fontId="29" fillId="0" borderId="3" xfId="0" applyFont="1" applyBorder="1" applyAlignment="1">
      <alignment vertical="top"/>
    </xf>
    <xf numFmtId="0" fontId="29" fillId="0" borderId="3" xfId="1" applyFont="1" applyFill="1" applyBorder="1" applyAlignment="1">
      <alignment horizontal="center"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vertical="top" wrapText="1"/>
    </xf>
    <xf numFmtId="0" fontId="35" fillId="0" borderId="3" xfId="0" applyFont="1" applyFill="1" applyBorder="1" applyAlignment="1">
      <alignment horizontal="center" vertical="top" wrapText="1"/>
    </xf>
    <xf numFmtId="165" fontId="35" fillId="0" borderId="3" xfId="0" applyNumberFormat="1" applyFont="1" applyFill="1" applyBorder="1" applyAlignment="1">
      <alignment horizontal="center" vertical="top" wrapText="1"/>
    </xf>
    <xf numFmtId="15" fontId="19" fillId="0" borderId="3" xfId="0" applyNumberFormat="1" applyFont="1" applyFill="1" applyBorder="1" applyAlignment="1">
      <alignment horizontal="center" vertical="top" wrapText="1"/>
    </xf>
    <xf numFmtId="0" fontId="29" fillId="0" borderId="4" xfId="0" applyFont="1" applyFill="1" applyBorder="1" applyAlignment="1">
      <alignment horizontal="center" vertical="top" wrapText="1"/>
    </xf>
    <xf numFmtId="0" fontId="19" fillId="0" borderId="4" xfId="0" applyFont="1" applyFill="1" applyBorder="1" applyAlignment="1">
      <alignment horizontal="center" vertical="top" wrapText="1"/>
    </xf>
    <xf numFmtId="0" fontId="29" fillId="0" borderId="4" xfId="1" applyFont="1" applyFill="1" applyBorder="1" applyAlignment="1">
      <alignment horizontal="center" vertical="top" wrapText="1"/>
    </xf>
    <xf numFmtId="41" fontId="19" fillId="0" borderId="4" xfId="17" applyFont="1" applyFill="1" applyBorder="1" applyAlignment="1">
      <alignment horizontal="center" vertical="center"/>
    </xf>
    <xf numFmtId="0" fontId="29" fillId="0" borderId="4" xfId="0" applyFont="1" applyFill="1" applyBorder="1" applyAlignment="1">
      <alignment vertical="top" wrapText="1"/>
    </xf>
    <xf numFmtId="0" fontId="29" fillId="0" borderId="4" xfId="0" applyFont="1" applyBorder="1" applyAlignment="1">
      <alignment horizontal="left" vertical="top" wrapText="1"/>
    </xf>
    <xf numFmtId="0" fontId="19" fillId="0" borderId="3" xfId="0" applyFont="1" applyFill="1" applyBorder="1" applyAlignment="1">
      <alignment horizontal="center" vertical="top"/>
    </xf>
    <xf numFmtId="0" fontId="29" fillId="0" borderId="0" xfId="0" applyNumberFormat="1" applyFont="1" applyFill="1" applyBorder="1" applyAlignment="1">
      <alignment vertical="center"/>
    </xf>
    <xf numFmtId="41" fontId="19" fillId="0" borderId="0" xfId="17"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19" fillId="0" borderId="0" xfId="0" applyFont="1" applyFill="1" applyBorder="1" applyAlignment="1">
      <alignment horizontal="left"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7" fillId="0" borderId="0" xfId="0" applyFont="1" applyBorder="1" applyAlignment="1">
      <alignment horizontal="left" vertical="center"/>
    </xf>
    <xf numFmtId="0" fontId="39" fillId="0" borderId="0" xfId="0" applyFont="1" applyFill="1" applyBorder="1" applyAlignment="1">
      <alignment horizontal="center" vertical="center"/>
    </xf>
    <xf numFmtId="0" fontId="40" fillId="0" borderId="0" xfId="0" applyFont="1" applyBorder="1" applyAlignment="1">
      <alignment horizontal="center" vertical="center"/>
    </xf>
    <xf numFmtId="0" fontId="40" fillId="0" borderId="0" xfId="0" applyFont="1" applyBorder="1" applyAlignment="1">
      <alignment horizontal="left" vertical="center"/>
    </xf>
    <xf numFmtId="0" fontId="41" fillId="0" borderId="0" xfId="0" applyFont="1" applyFill="1" applyBorder="1" applyAlignment="1">
      <alignment horizontal="center" vertical="center"/>
    </xf>
    <xf numFmtId="0" fontId="42" fillId="0" borderId="0" xfId="0" applyNumberFormat="1" applyFont="1" applyFill="1" applyBorder="1" applyAlignment="1">
      <alignment vertical="center"/>
    </xf>
    <xf numFmtId="0" fontId="43" fillId="0" borderId="0" xfId="0" applyFont="1" applyFill="1" applyBorder="1" applyAlignment="1">
      <alignment horizontal="center" vertical="center"/>
    </xf>
    <xf numFmtId="0" fontId="44" fillId="0" borderId="0" xfId="0" applyFont="1"/>
    <xf numFmtId="0" fontId="45" fillId="0" borderId="0" xfId="0" applyFont="1" applyFill="1" applyBorder="1" applyAlignment="1">
      <alignment horizontal="center" vertical="center"/>
    </xf>
    <xf numFmtId="41" fontId="19" fillId="0" borderId="2" xfId="17" applyFont="1" applyFill="1" applyBorder="1" applyAlignment="1">
      <alignment horizontal="center" vertical="center" wrapText="1"/>
    </xf>
    <xf numFmtId="41" fontId="19" fillId="0" borderId="2" xfId="17" applyFont="1" applyBorder="1" applyAlignment="1">
      <alignment horizontal="center" vertical="center" wrapText="1"/>
    </xf>
    <xf numFmtId="41" fontId="19" fillId="0" borderId="2" xfId="17" applyFont="1" applyFill="1" applyBorder="1" applyAlignment="1">
      <alignment horizontal="center" vertical="top" wrapText="1"/>
    </xf>
    <xf numFmtId="0" fontId="46" fillId="2" borderId="1" xfId="0" applyFont="1" applyFill="1" applyBorder="1" applyAlignment="1">
      <alignment horizontal="center" vertical="center"/>
    </xf>
    <xf numFmtId="0" fontId="21" fillId="0" borderId="0" xfId="0" applyNumberFormat="1" applyFont="1" applyFill="1" applyBorder="1" applyAlignment="1">
      <alignment vertical="center"/>
    </xf>
    <xf numFmtId="0" fontId="43" fillId="0" borderId="0" xfId="0" applyNumberFormat="1" applyFont="1" applyFill="1" applyBorder="1" applyAlignment="1">
      <alignment vertical="center"/>
    </xf>
    <xf numFmtId="0" fontId="45" fillId="0" borderId="0" xfId="0" applyNumberFormat="1" applyFont="1" applyFill="1" applyBorder="1" applyAlignment="1">
      <alignment vertical="center"/>
    </xf>
    <xf numFmtId="0" fontId="21" fillId="0" borderId="0" xfId="0" applyNumberFormat="1" applyFont="1" applyFill="1" applyBorder="1" applyAlignment="1">
      <alignment horizontal="center" vertical="center"/>
    </xf>
    <xf numFmtId="41" fontId="21" fillId="0" borderId="0" xfId="0" applyNumberFormat="1" applyFont="1" applyFill="1" applyBorder="1" applyAlignment="1">
      <alignment horizontal="center" vertical="center"/>
    </xf>
    <xf numFmtId="0" fontId="43" fillId="0" borderId="0" xfId="0" applyNumberFormat="1" applyFont="1" applyFill="1" applyBorder="1" applyAlignment="1">
      <alignment horizontal="center" vertical="center"/>
    </xf>
    <xf numFmtId="41" fontId="19" fillId="0" borderId="3" xfId="17" applyFont="1" applyFill="1" applyBorder="1" applyAlignment="1">
      <alignment horizontal="center" vertical="top"/>
    </xf>
    <xf numFmtId="0" fontId="29" fillId="0" borderId="3" xfId="0" applyFont="1" applyFill="1" applyBorder="1" applyAlignment="1">
      <alignment horizontal="center" vertical="top"/>
    </xf>
    <xf numFmtId="0" fontId="19" fillId="0" borderId="3" xfId="0" applyFont="1" applyBorder="1" applyAlignment="1">
      <alignment vertical="top"/>
    </xf>
    <xf numFmtId="0" fontId="42" fillId="0" borderId="0" xfId="0" applyFont="1" applyFill="1" applyBorder="1" applyAlignment="1">
      <alignment horizontal="center" vertical="center"/>
    </xf>
    <xf numFmtId="3" fontId="19" fillId="0" borderId="3" xfId="17" applyNumberFormat="1" applyFont="1" applyFill="1" applyBorder="1" applyAlignment="1">
      <alignment vertical="top" wrapText="1"/>
    </xf>
    <xf numFmtId="0" fontId="28" fillId="0" borderId="3" xfId="0" applyFont="1" applyBorder="1" applyAlignment="1">
      <alignment vertical="top" wrapText="1"/>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0" fontId="11" fillId="0" borderId="3" xfId="0" applyFont="1" applyFill="1" applyBorder="1" applyAlignment="1">
      <alignment horizontal="center" vertical="center" wrapText="1"/>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19" fillId="0" borderId="3" xfId="1" applyFont="1" applyFill="1" applyBorder="1" applyAlignment="1">
      <alignment horizontal="center"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166" fontId="19" fillId="0" borderId="3" xfId="33" applyNumberFormat="1" applyFont="1" applyFill="1" applyBorder="1" applyAlignment="1">
      <alignment vertical="top"/>
    </xf>
    <xf numFmtId="3" fontId="19" fillId="0" borderId="3" xfId="17" applyNumberFormat="1" applyFont="1" applyFill="1" applyBorder="1" applyAlignment="1">
      <alignment horizontal="center" vertical="top"/>
    </xf>
    <xf numFmtId="0" fontId="29" fillId="0" borderId="4" xfId="0" applyFont="1" applyBorder="1" applyAlignment="1">
      <alignment horizontal="left"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41" fontId="19" fillId="0" borderId="3" xfId="17"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28" fillId="0" borderId="3" xfId="0" applyFont="1" applyFill="1" applyBorder="1" applyAlignment="1">
      <alignment horizontal="center" vertical="top" wrapText="1"/>
    </xf>
    <xf numFmtId="1" fontId="19" fillId="0" borderId="3" xfId="33" applyNumberFormat="1" applyFont="1" applyFill="1" applyBorder="1" applyAlignment="1">
      <alignment horizontal="center" vertical="top"/>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0" fontId="19"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1" fontId="19" fillId="0" borderId="3" xfId="33" applyNumberFormat="1" applyFont="1" applyFill="1" applyBorder="1" applyAlignment="1">
      <alignment horizontal="center" vertical="top" wrapText="1"/>
    </xf>
    <xf numFmtId="0" fontId="29" fillId="0" borderId="3" xfId="0" applyFont="1" applyFill="1" applyBorder="1" applyAlignment="1">
      <alignment vertical="top"/>
    </xf>
    <xf numFmtId="0" fontId="29" fillId="0" borderId="3" xfId="0" applyFont="1" applyBorder="1" applyAlignment="1">
      <alignment horizontal="left" vertical="top" wrapText="1"/>
    </xf>
    <xf numFmtId="41" fontId="19" fillId="0" borderId="3" xfId="17" applyFont="1" applyFill="1" applyBorder="1" applyAlignment="1">
      <alignment horizontal="center" vertical="top"/>
    </xf>
    <xf numFmtId="41" fontId="25" fillId="0" borderId="3" xfId="17" applyFont="1" applyFill="1" applyBorder="1" applyAlignment="1">
      <alignment horizontal="center" vertical="center"/>
    </xf>
    <xf numFmtId="41" fontId="19" fillId="0" borderId="3" xfId="17" applyFont="1" applyFill="1" applyBorder="1" applyAlignment="1">
      <alignment horizontal="center" vertical="center"/>
    </xf>
    <xf numFmtId="20" fontId="19" fillId="0" borderId="3" xfId="0" applyNumberFormat="1" applyFont="1" applyFill="1" applyBorder="1" applyAlignment="1">
      <alignment horizontal="center" vertical="top" wrapText="1"/>
    </xf>
    <xf numFmtId="165" fontId="19" fillId="0" borderId="3" xfId="1" applyNumberFormat="1" applyFont="1" applyFill="1" applyBorder="1" applyAlignment="1">
      <alignment horizontal="center" vertical="center"/>
    </xf>
    <xf numFmtId="3" fontId="19" fillId="0" borderId="3" xfId="17" applyNumberFormat="1" applyFont="1" applyFill="1" applyBorder="1" applyAlignment="1">
      <alignment horizontal="center" vertical="center" wrapText="1"/>
    </xf>
    <xf numFmtId="3" fontId="19" fillId="0" borderId="3" xfId="17" applyNumberFormat="1" applyFont="1" applyFill="1" applyBorder="1" applyAlignment="1">
      <alignment horizontal="center" vertical="center"/>
    </xf>
    <xf numFmtId="41" fontId="19" fillId="0" borderId="3" xfId="17" applyFont="1" applyFill="1" applyBorder="1" applyAlignment="1">
      <alignment horizontal="center"/>
    </xf>
    <xf numFmtId="0" fontId="47" fillId="0" borderId="0" xfId="0" applyFont="1" applyBorder="1"/>
    <xf numFmtId="0" fontId="47" fillId="0" borderId="0" xfId="0" applyFont="1" applyBorder="1" applyAlignment="1">
      <alignment horizontal="center" vertical="center"/>
    </xf>
    <xf numFmtId="0" fontId="44" fillId="0" borderId="0" xfId="0" applyFont="1" applyBorder="1"/>
    <xf numFmtId="0" fontId="48" fillId="0" borderId="0" xfId="0" applyFont="1" applyBorder="1" applyAlignment="1">
      <alignment horizontal="center" vertical="center"/>
    </xf>
    <xf numFmtId="41" fontId="21" fillId="0" borderId="0" xfId="0" applyNumberFormat="1" applyFont="1" applyFill="1" applyBorder="1" applyAlignment="1">
      <alignment horizontal="left" vertical="center"/>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19" fillId="0" borderId="3" xfId="1" applyFont="1" applyFill="1" applyBorder="1" applyAlignment="1">
      <alignment horizontal="center"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12" fillId="0" borderId="14" xfId="0" applyFont="1" applyFill="1" applyBorder="1" applyAlignment="1">
      <alignment horizontal="center" vertical="center"/>
    </xf>
    <xf numFmtId="41" fontId="19" fillId="0" borderId="3" xfId="17" applyFont="1" applyFill="1" applyBorder="1" applyAlignment="1">
      <alignment horizontal="center" vertical="top"/>
    </xf>
    <xf numFmtId="0" fontId="42" fillId="0" borderId="0" xfId="0" applyFont="1" applyFill="1" applyBorder="1" applyAlignment="1">
      <alignment horizontal="left" vertical="center"/>
    </xf>
    <xf numFmtId="0" fontId="39" fillId="0" borderId="0" xfId="0" applyFont="1" applyFill="1" applyBorder="1" applyAlignment="1">
      <alignment horizontal="left" vertical="center"/>
    </xf>
    <xf numFmtId="0" fontId="49" fillId="0" borderId="0" xfId="0" applyFont="1" applyBorder="1"/>
    <xf numFmtId="0" fontId="49" fillId="0" borderId="0" xfId="0" applyFont="1" applyBorder="1" applyAlignment="1">
      <alignment horizontal="center" vertical="center"/>
    </xf>
    <xf numFmtId="0" fontId="50" fillId="0" borderId="0" xfId="0" applyFont="1" applyBorder="1" applyAlignment="1">
      <alignment horizontal="center" vertical="center"/>
    </xf>
    <xf numFmtId="0" fontId="49" fillId="0" borderId="0" xfId="0" applyFont="1" applyBorder="1" applyAlignment="1">
      <alignment horizontal="left" vertical="center"/>
    </xf>
    <xf numFmtId="0" fontId="51" fillId="0" borderId="0" xfId="0" applyFont="1" applyBorder="1"/>
    <xf numFmtId="0" fontId="29" fillId="0" borderId="4" xfId="0" applyFont="1" applyBorder="1" applyAlignment="1">
      <alignment horizontal="left" vertical="top"/>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29" fillId="0" borderId="3" xfId="1" applyFont="1" applyFill="1" applyBorder="1" applyAlignment="1">
      <alignment horizontal="center" vertical="top" wrapText="1"/>
    </xf>
    <xf numFmtId="0" fontId="11" fillId="0" borderId="2" xfId="0" applyFont="1" applyFill="1" applyBorder="1" applyAlignment="1">
      <alignment horizontal="center" vertical="center" wrapText="1"/>
    </xf>
    <xf numFmtId="0" fontId="29" fillId="0" borderId="3" xfId="0" applyFont="1" applyFill="1" applyBorder="1" applyAlignment="1">
      <alignment horizontal="center" vertical="top" wrapText="1"/>
    </xf>
    <xf numFmtId="0" fontId="19" fillId="0" borderId="3" xfId="1" applyFont="1" applyFill="1" applyBorder="1" applyAlignment="1">
      <alignment horizontal="center" vertical="top" wrapText="1"/>
    </xf>
    <xf numFmtId="0" fontId="24" fillId="0" borderId="0" xfId="0" applyFont="1" applyAlignment="1">
      <alignment horizontal="center" vertical="center"/>
    </xf>
    <xf numFmtId="0" fontId="24" fillId="0" borderId="0" xfId="0" quotePrefix="1" applyFont="1" applyAlignment="1">
      <alignment vertical="center"/>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4" xfId="0" applyFont="1" applyBorder="1" applyAlignment="1">
      <alignment horizontal="left" vertical="top" wrapText="1"/>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9" fillId="0" borderId="3" xfId="0" applyFont="1" applyBorder="1" applyAlignment="1">
      <alignment horizontal="left" vertical="top" wrapText="1"/>
    </xf>
    <xf numFmtId="0" fontId="29" fillId="0" borderId="3" xfId="1"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9" fillId="0" borderId="3" xfId="1" applyFont="1" applyFill="1" applyBorder="1" applyAlignment="1">
      <alignment vertical="top" wrapText="1"/>
    </xf>
    <xf numFmtId="0" fontId="29" fillId="0" borderId="3" xfId="1" applyFont="1" applyFill="1" applyBorder="1" applyAlignment="1">
      <alignment vertical="top"/>
    </xf>
    <xf numFmtId="165" fontId="28" fillId="0" borderId="3" xfId="0" applyNumberFormat="1"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vertical="center"/>
    </xf>
    <xf numFmtId="3" fontId="28" fillId="0" borderId="3" xfId="17" applyNumberFormat="1" applyFont="1" applyFill="1" applyBorder="1" applyAlignment="1">
      <alignment vertical="top"/>
    </xf>
    <xf numFmtId="165" fontId="28" fillId="0" borderId="3" xfId="0" applyNumberFormat="1" applyFont="1" applyFill="1" applyBorder="1" applyAlignment="1">
      <alignment horizontal="center" vertical="top"/>
    </xf>
    <xf numFmtId="0" fontId="29" fillId="0" borderId="3" xfId="0" quotePrefix="1" applyFont="1" applyBorder="1" applyAlignment="1">
      <alignment vertical="top"/>
    </xf>
    <xf numFmtId="41" fontId="6" fillId="0" borderId="0" xfId="17" applyFont="1" applyBorder="1" applyAlignment="1">
      <alignment vertical="center"/>
    </xf>
    <xf numFmtId="41" fontId="6" fillId="0" borderId="0" xfId="0" applyNumberFormat="1" applyFont="1" applyBorder="1" applyAlignment="1">
      <alignment vertical="center"/>
    </xf>
    <xf numFmtId="3" fontId="6" fillId="0" borderId="0" xfId="0" applyNumberFormat="1" applyFont="1" applyBorder="1" applyAlignment="1">
      <alignment vertical="center"/>
    </xf>
    <xf numFmtId="0" fontId="29" fillId="0" borderId="0" xfId="0" applyFont="1" applyBorder="1" applyAlignment="1">
      <alignment horizontal="center" vertical="center"/>
    </xf>
    <xf numFmtId="0" fontId="29" fillId="0" borderId="3" xfId="0" applyFont="1" applyBorder="1" applyAlignment="1">
      <alignment horizontal="left" vertical="top" wrapText="1"/>
    </xf>
    <xf numFmtId="0" fontId="19" fillId="0" borderId="3" xfId="0" applyFont="1" applyBorder="1" applyAlignment="1">
      <alignment horizontal="left" vertical="top" wrapText="1"/>
    </xf>
    <xf numFmtId="0" fontId="29" fillId="0" borderId="3" xfId="1"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0" fontId="11" fillId="0" borderId="3" xfId="0" applyFont="1" applyFill="1" applyBorder="1" applyAlignment="1">
      <alignment horizontal="center" vertical="center" wrapText="1"/>
    </xf>
    <xf numFmtId="0" fontId="29" fillId="0" borderId="4" xfId="0" applyFont="1" applyBorder="1" applyAlignment="1">
      <alignment horizontal="left" vertical="top" wrapText="1"/>
    </xf>
    <xf numFmtId="0" fontId="29" fillId="0" borderId="3" xfId="0" applyFont="1" applyFill="1" applyBorder="1" applyAlignment="1">
      <alignment horizontal="center" vertical="top" wrapText="1"/>
    </xf>
    <xf numFmtId="0" fontId="52" fillId="0" borderId="3" xfId="0" applyFont="1" applyBorder="1" applyAlignment="1">
      <alignment vertical="top"/>
    </xf>
    <xf numFmtId="0" fontId="11" fillId="0" borderId="0" xfId="0" applyFont="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3" fontId="19" fillId="0" borderId="3" xfId="0"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41" fontId="19" fillId="0" borderId="3" xfId="17" applyFont="1" applyFill="1" applyBorder="1" applyAlignment="1">
      <alignment horizontal="left" vertical="top"/>
    </xf>
    <xf numFmtId="0" fontId="53" fillId="0" borderId="3" xfId="0" applyFont="1" applyBorder="1" applyAlignment="1">
      <alignment vertical="top"/>
    </xf>
    <xf numFmtId="0" fontId="29" fillId="0" borderId="3" xfId="0" applyFont="1" applyBorder="1" applyAlignment="1">
      <alignment horizontal="left" vertical="top"/>
    </xf>
    <xf numFmtId="0" fontId="19" fillId="0" borderId="3" xfId="0" applyFont="1" applyBorder="1" applyAlignment="1">
      <alignment horizontal="left" vertical="top"/>
    </xf>
    <xf numFmtId="0" fontId="29" fillId="0" borderId="3" xfId="0" applyFont="1" applyBorder="1" applyAlignment="1">
      <alignment horizontal="left" vertical="top" wrapText="1"/>
    </xf>
    <xf numFmtId="0" fontId="19"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29" fillId="0" borderId="3" xfId="0" applyFont="1" applyFill="1" applyBorder="1" applyAlignment="1">
      <alignment horizontal="center" vertical="top" wrapText="1"/>
    </xf>
    <xf numFmtId="0" fontId="0" fillId="0" borderId="0" xfId="0" applyAlignment="1">
      <alignment horizontal="center" vertical="center"/>
    </xf>
    <xf numFmtId="0" fontId="0" fillId="4" borderId="0" xfId="0" applyFill="1"/>
    <xf numFmtId="0" fontId="0" fillId="0" borderId="0" xfId="0" applyFill="1"/>
    <xf numFmtId="0" fontId="0" fillId="0" borderId="0" xfId="0" applyFill="1" applyAlignment="1"/>
    <xf numFmtId="0" fontId="19" fillId="0" borderId="0" xfId="0" applyFont="1" applyFill="1" applyBorder="1" applyAlignment="1">
      <alignment vertical="center"/>
    </xf>
    <xf numFmtId="0" fontId="29" fillId="0" borderId="0" xfId="0" applyFont="1" applyFill="1" applyBorder="1" applyAlignment="1">
      <alignment vertical="center"/>
    </xf>
    <xf numFmtId="0" fontId="39" fillId="0" borderId="0" xfId="0" applyFont="1" applyFill="1" applyBorder="1" applyAlignment="1">
      <alignment vertical="center"/>
    </xf>
    <xf numFmtId="0" fontId="0" fillId="4" borderId="15" xfId="0" applyFill="1" applyBorder="1" applyAlignment="1">
      <alignment horizontal="center" vertical="center"/>
    </xf>
    <xf numFmtId="0" fontId="0" fillId="4" borderId="15" xfId="0" applyFill="1" applyBorder="1"/>
    <xf numFmtId="0" fontId="0" fillId="4" borderId="0" xfId="0" applyFill="1" applyAlignment="1">
      <alignment horizontal="center" vertical="center"/>
    </xf>
    <xf numFmtId="0" fontId="0" fillId="4" borderId="15" xfId="0" applyFill="1" applyBorder="1" applyAlignment="1">
      <alignment horizontal="center" vertical="center"/>
    </xf>
    <xf numFmtId="0" fontId="0" fillId="4" borderId="21" xfId="0" applyFill="1" applyBorder="1"/>
    <xf numFmtId="0" fontId="0" fillId="4" borderId="18" xfId="0" applyFill="1" applyBorder="1"/>
    <xf numFmtId="0" fontId="0" fillId="4" borderId="22" xfId="0" applyFill="1" applyBorder="1"/>
    <xf numFmtId="0" fontId="0" fillId="4" borderId="20" xfId="0" applyFill="1" applyBorder="1"/>
    <xf numFmtId="0" fontId="0" fillId="4" borderId="17" xfId="0" applyFill="1" applyBorder="1"/>
    <xf numFmtId="0" fontId="0" fillId="4" borderId="25" xfId="0" applyFill="1" applyBorder="1"/>
    <xf numFmtId="0" fontId="0" fillId="4" borderId="0" xfId="0" applyFill="1" applyBorder="1"/>
    <xf numFmtId="0" fontId="0" fillId="4" borderId="5" xfId="0" applyFill="1" applyBorder="1"/>
    <xf numFmtId="0" fontId="0" fillId="4" borderId="24" xfId="0" applyFill="1" applyBorder="1"/>
    <xf numFmtId="10" fontId="54" fillId="0" borderId="0" xfId="0" applyNumberFormat="1" applyFont="1" applyFill="1" applyAlignment="1">
      <alignment vertical="center" textRotation="90"/>
    </xf>
    <xf numFmtId="0" fontId="0" fillId="4" borderId="15" xfId="0" applyFill="1" applyBorder="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17" fontId="54" fillId="0" borderId="0" xfId="0" applyNumberFormat="1" applyFont="1" applyFill="1" applyAlignment="1">
      <alignment vertical="center" textRotation="90"/>
    </xf>
    <xf numFmtId="0" fontId="0" fillId="4" borderId="5" xfId="0" applyFill="1" applyBorder="1" applyAlignment="1">
      <alignment horizontal="left" vertical="center"/>
    </xf>
    <xf numFmtId="0" fontId="0" fillId="0" borderId="15" xfId="0" applyFill="1" applyBorder="1"/>
    <xf numFmtId="3" fontId="19" fillId="0" borderId="3" xfId="17" applyNumberFormat="1" applyFont="1" applyFill="1" applyBorder="1" applyAlignment="1">
      <alignment horizontal="center" vertical="top"/>
    </xf>
    <xf numFmtId="0" fontId="29" fillId="0" borderId="3" xfId="0" applyFont="1" applyFill="1" applyBorder="1" applyAlignment="1">
      <alignment horizontal="center" vertical="top" wrapText="1"/>
    </xf>
    <xf numFmtId="0" fontId="29" fillId="0" borderId="0" xfId="0" applyFont="1" applyBorder="1" applyAlignment="1">
      <alignment horizontal="left" vertical="center"/>
    </xf>
    <xf numFmtId="0" fontId="19" fillId="0" borderId="0" xfId="0" applyFont="1" applyBorder="1" applyAlignment="1">
      <alignment horizontal="center" vertical="center"/>
    </xf>
    <xf numFmtId="0" fontId="55" fillId="0" borderId="0" xfId="0" applyFont="1" applyBorder="1" applyAlignment="1">
      <alignment horizontal="left" vertical="center"/>
    </xf>
    <xf numFmtId="0" fontId="0" fillId="4" borderId="15" xfId="0" applyFill="1" applyBorder="1" applyAlignment="1">
      <alignment horizontal="left"/>
    </xf>
    <xf numFmtId="0" fontId="0" fillId="0" borderId="21" xfId="0" applyFill="1" applyBorder="1"/>
    <xf numFmtId="0" fontId="0" fillId="0" borderId="22" xfId="0" applyFill="1" applyBorder="1"/>
    <xf numFmtId="0" fontId="0" fillId="0" borderId="0" xfId="0" applyAlignment="1">
      <alignment horizontal="center"/>
    </xf>
    <xf numFmtId="0" fontId="57" fillId="6" borderId="0" xfId="0" applyFont="1" applyFill="1" applyAlignment="1">
      <alignment horizontal="center"/>
    </xf>
    <xf numFmtId="0" fontId="57" fillId="5" borderId="0" xfId="0" applyFont="1" applyFill="1" applyAlignment="1">
      <alignment horizontal="center"/>
    </xf>
    <xf numFmtId="3" fontId="19" fillId="4" borderId="3" xfId="17" applyNumberFormat="1" applyFont="1" applyFill="1" applyBorder="1" applyAlignment="1">
      <alignment horizontal="center" vertical="top"/>
    </xf>
    <xf numFmtId="0" fontId="0" fillId="7" borderId="0" xfId="0" applyFill="1" applyAlignment="1">
      <alignment horizontal="center"/>
    </xf>
    <xf numFmtId="0" fontId="0" fillId="0" borderId="0" xfId="0" applyFill="1" applyAlignment="1">
      <alignment horizontal="center"/>
    </xf>
    <xf numFmtId="166" fontId="0" fillId="0" borderId="0" xfId="33" applyNumberFormat="1" applyFont="1"/>
    <xf numFmtId="166" fontId="0" fillId="0" borderId="0" xfId="0" applyNumberFormat="1" applyAlignment="1"/>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3" fontId="19" fillId="0" borderId="3" xfId="0" applyNumberFormat="1" applyFont="1" applyFill="1" applyBorder="1" applyAlignment="1">
      <alignment horizontal="center" vertical="top" wrapText="1"/>
    </xf>
    <xf numFmtId="0" fontId="29"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wrapText="1"/>
    </xf>
    <xf numFmtId="0" fontId="53" fillId="0" borderId="3" xfId="0" applyFont="1" applyBorder="1" applyAlignment="1">
      <alignment horizontal="left" vertical="top" wrapText="1"/>
    </xf>
    <xf numFmtId="3" fontId="19" fillId="7" borderId="3" xfId="17" applyNumberFormat="1" applyFont="1" applyFill="1" applyBorder="1" applyAlignment="1">
      <alignment vertical="top"/>
    </xf>
    <xf numFmtId="166" fontId="0" fillId="0" borderId="0" xfId="0" applyNumberFormat="1"/>
    <xf numFmtId="0" fontId="29"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0" fontId="11" fillId="0" borderId="1" xfId="0" applyFont="1" applyFill="1" applyBorder="1" applyAlignment="1">
      <alignment horizontal="center" vertical="center" wrapText="1"/>
    </xf>
    <xf numFmtId="0" fontId="11" fillId="0" borderId="0" xfId="0" applyFont="1" applyAlignment="1">
      <alignment horizontal="center" vertical="center"/>
    </xf>
    <xf numFmtId="0" fontId="11" fillId="0" borderId="3" xfId="0" applyFont="1" applyFill="1" applyBorder="1" applyAlignment="1">
      <alignment horizontal="center" vertical="center" wrapText="1"/>
    </xf>
    <xf numFmtId="0" fontId="29" fillId="0" borderId="3" xfId="1" applyFont="1" applyFill="1" applyBorder="1" applyAlignment="1">
      <alignment horizontal="center"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53" fillId="0" borderId="3" xfId="0" applyFont="1" applyBorder="1" applyAlignment="1">
      <alignment horizontal="left" vertical="top" wrapText="1"/>
    </xf>
    <xf numFmtId="0" fontId="6" fillId="4" borderId="0" xfId="0" applyFont="1" applyFill="1" applyBorder="1" applyAlignment="1">
      <alignment vertical="center"/>
    </xf>
    <xf numFmtId="0" fontId="29" fillId="4" borderId="3" xfId="0" applyFont="1" applyFill="1" applyBorder="1" applyAlignment="1">
      <alignment horizontal="center" vertical="top" wrapText="1"/>
    </xf>
    <xf numFmtId="0" fontId="19" fillId="4" borderId="3" xfId="0" applyFont="1" applyFill="1" applyBorder="1" applyAlignment="1">
      <alignment horizontal="center" vertical="top" wrapText="1"/>
    </xf>
    <xf numFmtId="41" fontId="19" fillId="4" borderId="3" xfId="17" applyFont="1" applyFill="1" applyBorder="1" applyAlignment="1">
      <alignment horizontal="center" vertical="top"/>
    </xf>
    <xf numFmtId="0" fontId="19" fillId="4" borderId="3" xfId="0" applyFont="1" applyFill="1" applyBorder="1" applyAlignment="1">
      <alignment vertical="top" wrapText="1"/>
    </xf>
    <xf numFmtId="0" fontId="29" fillId="4" borderId="3" xfId="0" applyFont="1" applyFill="1" applyBorder="1" applyAlignment="1">
      <alignment horizontal="center" vertical="top"/>
    </xf>
    <xf numFmtId="3" fontId="19" fillId="4" borderId="3" xfId="17" applyNumberFormat="1" applyFont="1" applyFill="1" applyBorder="1" applyAlignment="1">
      <alignment vertical="top"/>
    </xf>
    <xf numFmtId="0" fontId="19" fillId="4" borderId="3" xfId="0" applyFont="1" applyFill="1" applyBorder="1" applyAlignment="1">
      <alignment horizontal="center" vertical="top"/>
    </xf>
    <xf numFmtId="0" fontId="19" fillId="4" borderId="3" xfId="0" applyFont="1" applyFill="1" applyBorder="1" applyAlignment="1">
      <alignment vertical="top"/>
    </xf>
    <xf numFmtId="0" fontId="0" fillId="4" borderId="15" xfId="0" applyFill="1" applyBorder="1" applyAlignment="1">
      <alignment horizontal="center" vertical="center"/>
    </xf>
    <xf numFmtId="0" fontId="0" fillId="0" borderId="0" xfId="0" applyFill="1" applyAlignment="1">
      <alignment horizontal="center"/>
    </xf>
    <xf numFmtId="3" fontId="19" fillId="0" borderId="3" xfId="17" applyNumberFormat="1" applyFont="1" applyFill="1" applyBorder="1" applyAlignment="1">
      <alignment horizontal="center" vertical="top"/>
    </xf>
    <xf numFmtId="0" fontId="29" fillId="0" borderId="3" xfId="1" applyFont="1" applyFill="1" applyBorder="1" applyAlignment="1">
      <alignment horizontal="center"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0" fillId="4" borderId="15" xfId="0" applyFill="1" applyBorder="1" applyAlignment="1">
      <alignment horizontal="left" vertical="center"/>
    </xf>
    <xf numFmtId="0" fontId="0" fillId="4" borderId="0" xfId="0" applyFill="1" applyAlignment="1">
      <alignment horizontal="left"/>
    </xf>
    <xf numFmtId="0" fontId="0" fillId="0" borderId="0" xfId="0" applyAlignment="1">
      <alignment horizontal="left"/>
    </xf>
    <xf numFmtId="0" fontId="29"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3" fontId="19" fillId="0" borderId="3" xfId="0"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wrapText="1"/>
    </xf>
    <xf numFmtId="0" fontId="0" fillId="4" borderId="16" xfId="0" applyFill="1" applyBorder="1" applyAlignment="1">
      <alignment horizontal="center" vertical="center"/>
    </xf>
    <xf numFmtId="0" fontId="0" fillId="0" borderId="0" xfId="0" applyFill="1" applyAlignment="1">
      <alignment horizontal="center"/>
    </xf>
    <xf numFmtId="0" fontId="0" fillId="4" borderId="0" xfId="0" applyFill="1" applyAlignment="1"/>
    <xf numFmtId="0" fontId="19" fillId="0" borderId="3" xfId="0" applyFont="1" applyFill="1" applyBorder="1" applyAlignment="1">
      <alignment vertical="top" wrapText="1"/>
    </xf>
    <xf numFmtId="0" fontId="29" fillId="0" borderId="3" xfId="0" applyFont="1" applyFill="1" applyBorder="1" applyAlignment="1">
      <alignment horizontal="left" vertical="top" wrapText="1"/>
    </xf>
    <xf numFmtId="0" fontId="53" fillId="0" borderId="3" xfId="0" applyFont="1" applyFill="1" applyBorder="1" applyAlignment="1">
      <alignment horizontal="left" vertical="top" wrapText="1"/>
    </xf>
    <xf numFmtId="0" fontId="19" fillId="0" borderId="3" xfId="0" applyFont="1" applyFill="1" applyBorder="1" applyAlignment="1">
      <alignment vertical="top"/>
    </xf>
    <xf numFmtId="0" fontId="19" fillId="0" borderId="3" xfId="0" applyFont="1" applyFill="1" applyBorder="1" applyAlignment="1">
      <alignment horizontal="left" vertical="top" wrapText="1"/>
    </xf>
    <xf numFmtId="0" fontId="0" fillId="8" borderId="5" xfId="0" applyFill="1" applyBorder="1"/>
    <xf numFmtId="0" fontId="0" fillId="0" borderId="20" xfId="0" applyFill="1" applyBorder="1"/>
    <xf numFmtId="0" fontId="0" fillId="9" borderId="0" xfId="0" applyFill="1" applyAlignment="1">
      <alignment horizontal="center"/>
    </xf>
    <xf numFmtId="0" fontId="0" fillId="9" borderId="0" xfId="0" applyFill="1"/>
    <xf numFmtId="0" fontId="0" fillId="9" borderId="22" xfId="0" applyFill="1" applyBorder="1"/>
    <xf numFmtId="0" fontId="0" fillId="9" borderId="0" xfId="0" applyFill="1" applyBorder="1"/>
    <xf numFmtId="0" fontId="0" fillId="9" borderId="21" xfId="0" applyFill="1" applyBorder="1"/>
    <xf numFmtId="0" fontId="0" fillId="9" borderId="25" xfId="0" applyFill="1" applyBorder="1"/>
    <xf numFmtId="0" fontId="0" fillId="9" borderId="15" xfId="0" applyFill="1" applyBorder="1" applyAlignment="1">
      <alignment horizontal="center"/>
    </xf>
    <xf numFmtId="0" fontId="0" fillId="9" borderId="15" xfId="0" applyFill="1" applyBorder="1"/>
    <xf numFmtId="0" fontId="0" fillId="8" borderId="24" xfId="0" applyFill="1" applyBorder="1"/>
    <xf numFmtId="0" fontId="0" fillId="8" borderId="15" xfId="0" applyFill="1" applyBorder="1"/>
    <xf numFmtId="0" fontId="0" fillId="0" borderId="24" xfId="0" applyFill="1" applyBorder="1"/>
    <xf numFmtId="0" fontId="0" fillId="10" borderId="20" xfId="0" applyFill="1" applyBorder="1"/>
    <xf numFmtId="0" fontId="0" fillId="10" borderId="24" xfId="0" applyFill="1" applyBorder="1"/>
    <xf numFmtId="0" fontId="0" fillId="8" borderId="17" xfId="0" applyFill="1" applyBorder="1"/>
    <xf numFmtId="0" fontId="0" fillId="8" borderId="0" xfId="0" applyFill="1" applyBorder="1"/>
    <xf numFmtId="0" fontId="0" fillId="9" borderId="16" xfId="0" applyFill="1" applyBorder="1" applyAlignment="1">
      <alignment vertical="center"/>
    </xf>
    <xf numFmtId="0" fontId="0" fillId="9" borderId="21" xfId="0" applyFill="1" applyBorder="1" applyAlignment="1">
      <alignment vertical="center"/>
    </xf>
    <xf numFmtId="0" fontId="0" fillId="9" borderId="23" xfId="0" applyFill="1" applyBorder="1" applyAlignment="1">
      <alignment vertical="center"/>
    </xf>
    <xf numFmtId="0" fontId="0" fillId="9" borderId="25" xfId="0" applyFill="1" applyBorder="1" applyAlignment="1">
      <alignment vertical="center"/>
    </xf>
    <xf numFmtId="0" fontId="58" fillId="0" borderId="18" xfId="0" applyFont="1" applyFill="1" applyBorder="1"/>
    <xf numFmtId="0" fontId="58" fillId="0" borderId="15" xfId="0" applyFont="1" applyFill="1" applyBorder="1"/>
    <xf numFmtId="0" fontId="58" fillId="0" borderId="24" xfId="0" applyFont="1" applyFill="1" applyBorder="1"/>
    <xf numFmtId="0" fontId="58" fillId="0" borderId="20" xfId="0" applyFont="1" applyFill="1" applyBorder="1"/>
    <xf numFmtId="0" fontId="58" fillId="8" borderId="18" xfId="0" applyFont="1" applyFill="1" applyBorder="1"/>
    <xf numFmtId="0" fontId="58" fillId="10" borderId="24" xfId="0" applyFont="1" applyFill="1" applyBorder="1"/>
    <xf numFmtId="0" fontId="58" fillId="10" borderId="18" xfId="0" applyFont="1" applyFill="1" applyBorder="1"/>
    <xf numFmtId="0" fontId="58" fillId="10" borderId="20" xfId="0" applyFont="1" applyFill="1" applyBorder="1"/>
    <xf numFmtId="0" fontId="58" fillId="8" borderId="24" xfId="0" applyFont="1" applyFill="1" applyBorder="1"/>
    <xf numFmtId="0" fontId="0" fillId="9" borderId="0" xfId="0" applyFill="1" applyBorder="1" applyAlignment="1">
      <alignment vertical="center"/>
    </xf>
    <xf numFmtId="0" fontId="0" fillId="4" borderId="17" xfId="0" applyFill="1" applyBorder="1" applyAlignment="1">
      <alignment vertical="center"/>
    </xf>
    <xf numFmtId="0" fontId="0" fillId="4" borderId="21" xfId="0" applyFill="1" applyBorder="1" applyAlignment="1">
      <alignment vertical="center"/>
    </xf>
    <xf numFmtId="0" fontId="0" fillId="4" borderId="25" xfId="0" applyFill="1" applyBorder="1" applyAlignment="1">
      <alignment vertical="center"/>
    </xf>
    <xf numFmtId="0" fontId="0" fillId="4" borderId="22" xfId="0" applyFill="1" applyBorder="1" applyAlignment="1">
      <alignment vertical="center"/>
    </xf>
    <xf numFmtId="0" fontId="0" fillId="4" borderId="23" xfId="0" applyFill="1" applyBorder="1" applyAlignment="1">
      <alignment vertical="center"/>
    </xf>
    <xf numFmtId="0" fontId="0" fillId="4" borderId="19" xfId="0" applyFill="1" applyBorder="1" applyAlignment="1">
      <alignment vertical="center"/>
    </xf>
    <xf numFmtId="0" fontId="59" fillId="8" borderId="5" xfId="0" applyFont="1" applyFill="1" applyBorder="1"/>
    <xf numFmtId="0" fontId="59" fillId="9" borderId="22" xfId="0" applyFont="1" applyFill="1" applyBorder="1"/>
    <xf numFmtId="0" fontId="59" fillId="0" borderId="20" xfId="0" applyFont="1" applyFill="1" applyBorder="1"/>
    <xf numFmtId="41" fontId="6" fillId="0" borderId="0" xfId="17" applyFont="1" applyFill="1" applyBorder="1" applyAlignment="1">
      <alignment vertical="center"/>
    </xf>
    <xf numFmtId="0" fontId="1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41" fontId="21" fillId="0" borderId="0" xfId="17" applyFont="1" applyFill="1" applyBorder="1" applyAlignment="1">
      <alignment horizontal="center" vertical="center"/>
    </xf>
    <xf numFmtId="41" fontId="19" fillId="0" borderId="0" xfId="17" applyFont="1" applyFill="1" applyBorder="1" applyAlignment="1">
      <alignment horizontal="center" vertical="center"/>
    </xf>
    <xf numFmtId="41" fontId="30" fillId="0" borderId="0" xfId="17" applyFont="1" applyFill="1" applyBorder="1" applyAlignment="1">
      <alignment horizontal="center" vertical="center"/>
    </xf>
    <xf numFmtId="0" fontId="0" fillId="4" borderId="16" xfId="0" applyFill="1" applyBorder="1" applyAlignment="1">
      <alignment horizontal="center" vertical="center"/>
    </xf>
    <xf numFmtId="0" fontId="0" fillId="4" borderId="15" xfId="0" applyFill="1" applyBorder="1" applyAlignment="1">
      <alignment horizontal="center" vertical="center"/>
    </xf>
    <xf numFmtId="0" fontId="0" fillId="0" borderId="0" xfId="0" applyFill="1" applyAlignment="1">
      <alignment horizont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3" fontId="19" fillId="0" borderId="3" xfId="0"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0" fontId="0" fillId="11" borderId="0" xfId="0" applyFill="1"/>
    <xf numFmtId="0" fontId="0" fillId="12" borderId="0" xfId="0" applyFill="1"/>
    <xf numFmtId="0" fontId="57" fillId="12" borderId="0" xfId="0" applyFont="1" applyFill="1" applyAlignment="1">
      <alignment horizontal="center"/>
    </xf>
    <xf numFmtId="0" fontId="54" fillId="13" borderId="0" xfId="0" applyFont="1" applyFill="1"/>
    <xf numFmtId="0" fontId="0" fillId="13" borderId="0" xfId="0" applyFill="1"/>
    <xf numFmtId="0" fontId="0" fillId="13" borderId="0" xfId="0" applyFill="1" applyAlignment="1">
      <alignment horizontal="center"/>
    </xf>
    <xf numFmtId="0" fontId="0" fillId="4" borderId="0" xfId="0" applyFill="1" applyBorder="1" applyAlignment="1">
      <alignment horizontal="left"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16" xfId="0" applyFill="1" applyBorder="1" applyAlignment="1">
      <alignment horizontal="center" vertical="center"/>
    </xf>
    <xf numFmtId="0" fontId="0" fillId="4" borderId="19" xfId="0" applyFill="1" applyBorder="1" applyAlignment="1">
      <alignment horizontal="center" vertical="center"/>
    </xf>
    <xf numFmtId="10" fontId="54" fillId="4" borderId="0" xfId="0" applyNumberFormat="1" applyFont="1" applyFill="1" applyAlignment="1">
      <alignment horizontal="center" vertical="center" textRotation="90"/>
    </xf>
    <xf numFmtId="17" fontId="54" fillId="4" borderId="0" xfId="0" applyNumberFormat="1" applyFont="1" applyFill="1" applyAlignment="1">
      <alignment horizontal="center" vertical="center" textRotation="90"/>
    </xf>
    <xf numFmtId="0" fontId="0" fillId="4" borderId="17" xfId="0" applyFill="1" applyBorder="1" applyAlignment="1">
      <alignment horizontal="left" vertical="center"/>
    </xf>
    <xf numFmtId="0" fontId="0" fillId="4" borderId="5" xfId="0" applyFill="1" applyBorder="1" applyAlignment="1">
      <alignment horizontal="left" vertical="center"/>
    </xf>
    <xf numFmtId="0" fontId="0" fillId="4" borderId="25" xfId="0" applyFill="1" applyBorder="1" applyAlignment="1">
      <alignment horizontal="left" vertical="center"/>
    </xf>
    <xf numFmtId="0" fontId="0" fillId="4" borderId="23" xfId="0" applyFill="1" applyBorder="1" applyAlignment="1">
      <alignment horizontal="center" vertical="center"/>
    </xf>
    <xf numFmtId="0" fontId="0" fillId="4" borderId="16" xfId="0" applyFill="1" applyBorder="1" applyAlignment="1">
      <alignment horizontal="left" vertical="center"/>
    </xf>
    <xf numFmtId="0" fontId="0" fillId="4" borderId="19" xfId="0" applyFill="1" applyBorder="1" applyAlignment="1">
      <alignment horizontal="left" vertical="center"/>
    </xf>
    <xf numFmtId="0" fontId="0" fillId="4" borderId="23" xfId="0" applyFill="1" applyBorder="1" applyAlignment="1">
      <alignment horizontal="left" vertical="center"/>
    </xf>
    <xf numFmtId="0" fontId="0" fillId="4" borderId="15" xfId="0" applyFill="1" applyBorder="1" applyAlignment="1">
      <alignment horizontal="center" vertical="center"/>
    </xf>
    <xf numFmtId="0" fontId="0" fillId="0" borderId="0" xfId="0" applyFill="1" applyAlignment="1">
      <alignment horizontal="center"/>
    </xf>
    <xf numFmtId="165" fontId="56" fillId="4" borderId="0" xfId="0" applyNumberFormat="1" applyFont="1" applyFill="1" applyAlignment="1">
      <alignment horizontal="center" vertical="center" textRotation="90"/>
    </xf>
    <xf numFmtId="0" fontId="0" fillId="8" borderId="0" xfId="0" applyFill="1" applyBorder="1" applyAlignment="1">
      <alignment horizontal="left" vertical="center"/>
    </xf>
    <xf numFmtId="0" fontId="0" fillId="9" borderId="21" xfId="0" applyFill="1" applyBorder="1" applyAlignment="1">
      <alignment horizontal="left" vertical="center"/>
    </xf>
    <xf numFmtId="0" fontId="0" fillId="9" borderId="25" xfId="0" applyFill="1" applyBorder="1" applyAlignment="1">
      <alignment horizontal="left" vertical="center"/>
    </xf>
    <xf numFmtId="0" fontId="0" fillId="9" borderId="22" xfId="0" applyFill="1" applyBorder="1" applyAlignment="1">
      <alignment horizontal="left" vertical="center"/>
    </xf>
    <xf numFmtId="0" fontId="0" fillId="9" borderId="16" xfId="0" applyFill="1" applyBorder="1" applyAlignment="1">
      <alignment horizontal="center" vertical="center"/>
    </xf>
    <xf numFmtId="0" fontId="0" fillId="9" borderId="23" xfId="0" applyFill="1" applyBorder="1" applyAlignment="1">
      <alignment horizontal="center" vertical="center"/>
    </xf>
    <xf numFmtId="0" fontId="0" fillId="9" borderId="19" xfId="0" applyFill="1" applyBorder="1" applyAlignment="1">
      <alignment horizontal="center" vertical="center"/>
    </xf>
    <xf numFmtId="10" fontId="54" fillId="9" borderId="0" xfId="0" applyNumberFormat="1" applyFont="1" applyFill="1" applyAlignment="1">
      <alignment horizontal="center" vertical="center" textRotation="90"/>
    </xf>
    <xf numFmtId="0" fontId="0" fillId="8" borderId="17" xfId="0" applyFill="1" applyBorder="1" applyAlignment="1">
      <alignment horizontal="left" vertical="center"/>
    </xf>
    <xf numFmtId="166" fontId="0" fillId="0" borderId="0" xfId="33" applyNumberFormat="1" applyFont="1" applyAlignment="1">
      <alignment horizontal="center"/>
    </xf>
    <xf numFmtId="166" fontId="0" fillId="0" borderId="0" xfId="0" applyNumberFormat="1" applyAlignment="1">
      <alignment horizontal="center"/>
    </xf>
    <xf numFmtId="0" fontId="57" fillId="11" borderId="0" xfId="0" applyFont="1" applyFill="1" applyAlignment="1">
      <alignment horizontal="center" vertical="center"/>
    </xf>
    <xf numFmtId="0" fontId="57" fillId="13" borderId="0" xfId="0" applyFont="1" applyFill="1" applyAlignment="1">
      <alignment horizontal="center" vertical="center"/>
    </xf>
    <xf numFmtId="0" fontId="57" fillId="4" borderId="0" xfId="0" applyFont="1" applyFill="1" applyAlignment="1">
      <alignment horizontal="center" vertical="center"/>
    </xf>
    <xf numFmtId="166" fontId="54" fillId="0" borderId="0" xfId="0" applyNumberFormat="1" applyFont="1" applyAlignment="1">
      <alignment horizontal="center"/>
    </xf>
    <xf numFmtId="41" fontId="19" fillId="3" borderId="10" xfId="17" applyFont="1" applyFill="1" applyBorder="1" applyAlignment="1">
      <alignment horizontal="center" vertical="center"/>
    </xf>
    <xf numFmtId="41" fontId="19" fillId="3" borderId="12" xfId="17" applyFont="1" applyFill="1" applyBorder="1" applyAlignment="1">
      <alignment horizontal="center" vertical="center"/>
    </xf>
    <xf numFmtId="41" fontId="30" fillId="3" borderId="11" xfId="17" applyFont="1" applyFill="1" applyBorder="1" applyAlignment="1">
      <alignment horizontal="center" vertical="center"/>
    </xf>
    <xf numFmtId="41" fontId="30" fillId="3" borderId="13" xfId="17" applyFont="1" applyFill="1" applyBorder="1" applyAlignment="1">
      <alignment horizontal="center" vertical="center"/>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0" fontId="20" fillId="0" borderId="0" xfId="0" applyNumberFormat="1" applyFont="1" applyFill="1" applyBorder="1" applyAlignment="1">
      <alignment vertical="center"/>
    </xf>
    <xf numFmtId="0" fontId="20" fillId="0" borderId="0" xfId="0" applyNumberFormat="1" applyFont="1" applyFill="1" applyBorder="1" applyAlignment="1">
      <alignment horizontal="left" vertical="center"/>
    </xf>
    <xf numFmtId="41" fontId="21" fillId="3" borderId="10" xfId="17" applyFont="1" applyFill="1" applyBorder="1" applyAlignment="1">
      <alignment horizontal="center" vertical="center"/>
    </xf>
    <xf numFmtId="41" fontId="21" fillId="3" borderId="12" xfId="17" applyFont="1" applyFill="1" applyBorder="1" applyAlignment="1">
      <alignment horizontal="center" vertical="center"/>
    </xf>
    <xf numFmtId="3" fontId="19" fillId="0" borderId="3" xfId="17" applyNumberFormat="1" applyFont="1" applyFill="1" applyBorder="1" applyAlignment="1">
      <alignment horizontal="center" vertical="top"/>
    </xf>
    <xf numFmtId="0" fontId="29" fillId="0" borderId="3" xfId="0" applyFont="1" applyBorder="1" applyAlignment="1">
      <alignment horizontal="left" vertical="top" wrapText="1"/>
    </xf>
    <xf numFmtId="0" fontId="30" fillId="3" borderId="10"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0" xfId="0" applyFont="1" applyFill="1" applyBorder="1" applyAlignment="1">
      <alignment horizontal="center" vertical="center" wrapText="1"/>
    </xf>
    <xf numFmtId="0" fontId="30" fillId="3" borderId="12" xfId="0" applyFont="1" applyFill="1" applyBorder="1" applyAlignment="1">
      <alignment horizontal="center" vertical="center" wrapText="1"/>
    </xf>
    <xf numFmtId="3" fontId="19" fillId="0" borderId="3" xfId="0" applyNumberFormat="1" applyFont="1" applyFill="1" applyBorder="1" applyAlignment="1">
      <alignment horizontal="center" vertical="top" wrapText="1"/>
    </xf>
    <xf numFmtId="0" fontId="34" fillId="0" borderId="2"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31" fillId="0" borderId="0" xfId="0" applyFont="1" applyAlignment="1">
      <alignment horizontal="center" vertical="center"/>
    </xf>
    <xf numFmtId="0" fontId="11" fillId="0" borderId="0" xfId="0" applyFont="1" applyAlignment="1">
      <alignment horizontal="center" vertical="center"/>
    </xf>
    <xf numFmtId="0" fontId="21" fillId="0" borderId="0" xfId="0" applyFont="1" applyAlignment="1">
      <alignment horizontal="center" vertical="center"/>
    </xf>
    <xf numFmtId="0" fontId="32"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41" fontId="30" fillId="3" borderId="10" xfId="17" applyFont="1" applyFill="1" applyBorder="1" applyAlignment="1">
      <alignment horizontal="center" vertical="center"/>
    </xf>
    <xf numFmtId="41" fontId="30" fillId="3" borderId="12" xfId="17" applyFont="1" applyFill="1" applyBorder="1" applyAlignment="1">
      <alignment horizontal="center" vertical="center"/>
    </xf>
    <xf numFmtId="0" fontId="29"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1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0" fontId="30" fillId="3" borderId="1" xfId="0" applyFont="1" applyFill="1" applyBorder="1" applyAlignment="1">
      <alignment horizontal="center" vertical="center" wrapText="1"/>
    </xf>
    <xf numFmtId="166" fontId="19" fillId="0" borderId="3" xfId="33"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53" fillId="0" borderId="3" xfId="0" applyFont="1" applyBorder="1" applyAlignment="1">
      <alignment horizontal="left" vertical="top" wrapText="1"/>
    </xf>
    <xf numFmtId="0" fontId="29" fillId="0" borderId="3" xfId="0" applyFont="1" applyFill="1" applyBorder="1" applyAlignment="1">
      <alignment horizontal="left" vertical="top" wrapText="1"/>
    </xf>
    <xf numFmtId="0" fontId="29" fillId="0" borderId="3" xfId="1" applyFont="1" applyFill="1" applyBorder="1" applyAlignment="1">
      <alignment horizontal="center" vertical="center" wrapText="1"/>
    </xf>
    <xf numFmtId="3" fontId="28" fillId="0" borderId="3" xfId="17" applyNumberFormat="1" applyFont="1" applyFill="1" applyBorder="1" applyAlignment="1">
      <alignment horizontal="center" vertical="top"/>
    </xf>
  </cellXfs>
  <cellStyles count="34">
    <cellStyle name="Comma" xfId="33" builtinId="3"/>
    <cellStyle name="Comma [0]" xfId="17" builtinId="6"/>
    <cellStyle name="Comma [0] 2" xfId="3"/>
    <cellStyle name="Comma [0] 3" xfId="18"/>
    <cellStyle name="Comma 2" xfId="19"/>
    <cellStyle name="Currency [0] 2" xfId="4"/>
    <cellStyle name="Normal" xfId="0" builtinId="0"/>
    <cellStyle name="Normal 2" xfId="1"/>
    <cellStyle name="Normal 3" xfId="5"/>
    <cellStyle name="Normal 4" xfId="6"/>
    <cellStyle name="Normal 4 2" xfId="7"/>
    <cellStyle name="Normal 4 2 2" xfId="8"/>
    <cellStyle name="Normal 4 2 2 2" xfId="9"/>
    <cellStyle name="Normal 4 2 2 2 2" xfId="10"/>
    <cellStyle name="Normal 4 2 2 2 2 2" xfId="20"/>
    <cellStyle name="Normal 4 2 2 2 2 2 2" xfId="21"/>
    <cellStyle name="Normal 4 2 2 2 2 2 3" xfId="22"/>
    <cellStyle name="Normal 4 2 2 2 2 2 4" xfId="23"/>
    <cellStyle name="Normal 4 2 2 2 2 2 4 2" xfId="24"/>
    <cellStyle name="Normal 4 2 2 2 3" xfId="16"/>
    <cellStyle name="Normal 4 2 2 2 3 2" xfId="25"/>
    <cellStyle name="Normal 4 2 2 3" xfId="11"/>
    <cellStyle name="Normal 4 2 2 4" xfId="12"/>
    <cellStyle name="Normal 4 2 2 4 2" xfId="13"/>
    <cellStyle name="Normal 4 2 2 4 2 2" xfId="26"/>
    <cellStyle name="Normal 4 2 2 5" xfId="14"/>
    <cellStyle name="Normal 4 2 2 5 2" xfId="27"/>
    <cellStyle name="Normal 4 2 2 5 3" xfId="28"/>
    <cellStyle name="Normal 4 2 2 6" xfId="2"/>
    <cellStyle name="Normal 4 3" xfId="29"/>
    <cellStyle name="Normal 4 4" xfId="30"/>
    <cellStyle name="Normal 5" xfId="15"/>
    <cellStyle name="Normal 6" xfId="31"/>
    <cellStyle name="Normal 6 2" xfId="32"/>
  </cellStyles>
  <dxfs count="0"/>
  <tableStyles count="0" defaultTableStyle="TableStyleMedium9" defaultPivotStyle="PivotStyleLight16"/>
  <colors>
    <mruColors>
      <color rgb="FFFFCCFF"/>
      <color rgb="FFFF00FF"/>
      <color rgb="FF33CC33"/>
      <color rgb="FF33CCCC"/>
      <color rgb="FF3366FF"/>
      <color rgb="FFFF5050"/>
      <color rgb="FFFFFF00"/>
      <color rgb="FF000000"/>
      <color rgb="FFCC00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427648</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5304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250990" y="157494"/>
          <a:ext cx="740634" cy="89809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5304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250990" y="157494"/>
          <a:ext cx="740634" cy="89809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239455</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4" name="Picture 3"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291865" y="147571"/>
          <a:ext cx="829737" cy="868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5" name="Picture 4"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21908" y="157494"/>
          <a:ext cx="738487" cy="89205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N266"/>
  <sheetViews>
    <sheetView topLeftCell="A237" workbookViewId="0">
      <selection activeCell="K254" sqref="K254"/>
    </sheetView>
  </sheetViews>
  <sheetFormatPr defaultRowHeight="15" x14ac:dyDescent="0.25"/>
  <cols>
    <col min="1" max="1" width="5.42578125" customWidth="1"/>
    <col min="2" max="2" width="5.28515625" style="305" customWidth="1"/>
    <col min="3" max="3" width="19.85546875" style="388" bestFit="1" customWidth="1"/>
    <col min="4" max="4" width="20.42578125" bestFit="1" customWidth="1"/>
    <col min="5" max="5" width="32.5703125" bestFit="1" customWidth="1"/>
    <col min="6" max="6" width="32.85546875" bestFit="1" customWidth="1"/>
    <col min="7" max="7" width="5.42578125" style="307" customWidth="1"/>
    <col min="8" max="8" width="5.28515625" style="307" customWidth="1"/>
    <col min="10" max="10" width="9.140625" style="340"/>
    <col min="11" max="11" width="19.85546875" bestFit="1" customWidth="1"/>
    <col min="12" max="12" width="17" bestFit="1" customWidth="1"/>
    <col min="13" max="13" width="31.42578125" bestFit="1" customWidth="1"/>
    <col min="14" max="14" width="27" style="307" bestFit="1" customWidth="1"/>
  </cols>
  <sheetData>
    <row r="2" spans="1:10" s="307" customFormat="1" x14ac:dyDescent="0.25">
      <c r="A2" s="470" t="s">
        <v>1005</v>
      </c>
      <c r="B2" s="380">
        <v>1</v>
      </c>
      <c r="C2" s="386" t="s">
        <v>975</v>
      </c>
      <c r="D2" s="313" t="s">
        <v>970</v>
      </c>
      <c r="E2" s="313" t="s">
        <v>974</v>
      </c>
      <c r="F2" s="313" t="s">
        <v>61</v>
      </c>
      <c r="J2" s="381"/>
    </row>
    <row r="3" spans="1:10" s="307" customFormat="1" x14ac:dyDescent="0.25">
      <c r="A3" s="470"/>
      <c r="B3" s="314"/>
      <c r="C3" s="387"/>
      <c r="D3" s="306"/>
      <c r="E3" s="306"/>
      <c r="F3" s="306"/>
      <c r="J3" s="381"/>
    </row>
    <row r="4" spans="1:10" s="307" customFormat="1" x14ac:dyDescent="0.25">
      <c r="A4" s="470"/>
      <c r="B4" s="380">
        <v>2</v>
      </c>
      <c r="C4" s="386" t="s">
        <v>971</v>
      </c>
      <c r="D4" s="313" t="s">
        <v>976</v>
      </c>
      <c r="E4" s="313" t="s">
        <v>984</v>
      </c>
      <c r="F4" s="313" t="s">
        <v>45</v>
      </c>
      <c r="J4" s="381"/>
    </row>
    <row r="5" spans="1:10" s="307" customFormat="1" x14ac:dyDescent="0.25">
      <c r="A5" s="470"/>
      <c r="B5" s="314"/>
      <c r="C5" s="387"/>
      <c r="D5" s="306"/>
      <c r="E5" s="306"/>
      <c r="F5" s="306"/>
      <c r="J5" s="381"/>
    </row>
    <row r="6" spans="1:10" s="307" customFormat="1" x14ac:dyDescent="0.25">
      <c r="A6" s="470"/>
      <c r="B6" s="380">
        <v>3</v>
      </c>
      <c r="C6" s="337" t="s">
        <v>972</v>
      </c>
      <c r="D6" s="313" t="s">
        <v>973</v>
      </c>
      <c r="E6" s="313" t="s">
        <v>979</v>
      </c>
      <c r="F6" s="313" t="s">
        <v>59</v>
      </c>
      <c r="J6" s="381"/>
    </row>
    <row r="7" spans="1:10" s="307" customFormat="1" x14ac:dyDescent="0.25">
      <c r="A7" s="470"/>
      <c r="B7" s="314"/>
      <c r="C7" s="387"/>
      <c r="D7" s="306"/>
      <c r="E7" s="306"/>
      <c r="F7" s="306"/>
      <c r="J7" s="381"/>
    </row>
    <row r="8" spans="1:10" s="307" customFormat="1" x14ac:dyDescent="0.25">
      <c r="A8" s="470"/>
      <c r="B8" s="479">
        <v>4</v>
      </c>
      <c r="C8" s="476" t="s">
        <v>977</v>
      </c>
      <c r="D8" s="316" t="s">
        <v>978</v>
      </c>
      <c r="E8" s="316" t="s">
        <v>979</v>
      </c>
      <c r="F8" s="317" t="s">
        <v>63</v>
      </c>
      <c r="J8" s="381"/>
    </row>
    <row r="9" spans="1:10" s="307" customFormat="1" x14ac:dyDescent="0.25">
      <c r="A9" s="470"/>
      <c r="B9" s="479"/>
      <c r="C9" s="477"/>
      <c r="D9" s="318" t="s">
        <v>1311</v>
      </c>
      <c r="E9" s="318" t="s">
        <v>987</v>
      </c>
      <c r="F9" s="319" t="s">
        <v>45</v>
      </c>
      <c r="J9" s="381"/>
    </row>
    <row r="10" spans="1:10" s="307" customFormat="1" x14ac:dyDescent="0.25">
      <c r="A10" s="470"/>
      <c r="B10" s="314"/>
      <c r="C10" s="387"/>
      <c r="D10" s="306"/>
      <c r="E10" s="306"/>
      <c r="F10" s="306"/>
      <c r="J10" s="381"/>
    </row>
    <row r="11" spans="1:10" s="307" customFormat="1" x14ac:dyDescent="0.25">
      <c r="A11" s="470"/>
      <c r="B11" s="479">
        <v>5</v>
      </c>
      <c r="C11" s="476" t="s">
        <v>980</v>
      </c>
      <c r="D11" s="316" t="s">
        <v>981</v>
      </c>
      <c r="E11" s="316" t="s">
        <v>979</v>
      </c>
      <c r="F11" s="317" t="s">
        <v>63</v>
      </c>
      <c r="J11" s="381"/>
    </row>
    <row r="12" spans="1:10" s="307" customFormat="1" x14ac:dyDescent="0.25">
      <c r="A12" s="470"/>
      <c r="B12" s="479"/>
      <c r="C12" s="477"/>
      <c r="D12" s="318" t="s">
        <v>997</v>
      </c>
      <c r="E12" s="318" t="s">
        <v>979</v>
      </c>
      <c r="F12" s="319" t="s">
        <v>998</v>
      </c>
      <c r="J12" s="381"/>
    </row>
    <row r="13" spans="1:10" s="307" customFormat="1" x14ac:dyDescent="0.25">
      <c r="A13" s="470"/>
      <c r="B13" s="314"/>
      <c r="C13" s="387"/>
      <c r="D13" s="306"/>
      <c r="E13" s="306"/>
      <c r="F13" s="306"/>
      <c r="J13" s="381"/>
    </row>
    <row r="14" spans="1:10" s="307" customFormat="1" x14ac:dyDescent="0.25">
      <c r="A14" s="470"/>
      <c r="B14" s="479">
        <v>6</v>
      </c>
      <c r="C14" s="476" t="s">
        <v>982</v>
      </c>
      <c r="D14" s="316" t="s">
        <v>983</v>
      </c>
      <c r="E14" s="320" t="s">
        <v>984</v>
      </c>
      <c r="F14" s="316" t="s">
        <v>58</v>
      </c>
      <c r="J14" s="381"/>
    </row>
    <row r="15" spans="1:10" s="307" customFormat="1" x14ac:dyDescent="0.25">
      <c r="A15" s="470"/>
      <c r="B15" s="479"/>
      <c r="C15" s="478"/>
      <c r="D15" s="321" t="s">
        <v>990</v>
      </c>
      <c r="E15" s="322" t="s">
        <v>987</v>
      </c>
      <c r="F15" s="321" t="s">
        <v>169</v>
      </c>
      <c r="J15" s="381"/>
    </row>
    <row r="16" spans="1:10" s="307" customFormat="1" x14ac:dyDescent="0.25">
      <c r="A16" s="470"/>
      <c r="B16" s="479"/>
      <c r="C16" s="478"/>
      <c r="D16" s="321" t="s">
        <v>992</v>
      </c>
      <c r="E16" s="322" t="s">
        <v>993</v>
      </c>
      <c r="F16" s="321" t="s">
        <v>37</v>
      </c>
      <c r="J16" s="381"/>
    </row>
    <row r="17" spans="1:14" s="307" customFormat="1" x14ac:dyDescent="0.25">
      <c r="A17" s="470"/>
      <c r="B17" s="479"/>
      <c r="C17" s="477"/>
      <c r="D17" s="318" t="s">
        <v>999</v>
      </c>
      <c r="E17" s="323" t="s">
        <v>984</v>
      </c>
      <c r="F17" s="318" t="s">
        <v>58</v>
      </c>
      <c r="J17" s="381"/>
    </row>
    <row r="18" spans="1:14" s="308" customFormat="1" x14ac:dyDescent="0.25">
      <c r="A18" s="470"/>
      <c r="B18" s="314"/>
      <c r="C18" s="387"/>
      <c r="D18" s="396"/>
      <c r="E18" s="396"/>
      <c r="F18" s="396"/>
      <c r="J18" s="381"/>
    </row>
    <row r="19" spans="1:14" s="307" customFormat="1" x14ac:dyDescent="0.25">
      <c r="A19" s="470"/>
      <c r="B19" s="380">
        <v>7</v>
      </c>
      <c r="C19" s="337" t="s">
        <v>985</v>
      </c>
      <c r="D19" s="313" t="s">
        <v>986</v>
      </c>
      <c r="E19" s="313" t="s">
        <v>987</v>
      </c>
      <c r="F19" s="313" t="s">
        <v>135</v>
      </c>
      <c r="J19" s="381"/>
    </row>
    <row r="20" spans="1:14" s="307" customFormat="1" x14ac:dyDescent="0.25">
      <c r="A20" s="470"/>
      <c r="B20" s="314"/>
      <c r="C20" s="387"/>
      <c r="D20" s="306"/>
      <c r="E20" s="306"/>
      <c r="F20" s="306"/>
      <c r="J20" s="381"/>
    </row>
    <row r="21" spans="1:14" s="307" customFormat="1" x14ac:dyDescent="0.25">
      <c r="A21" s="470"/>
      <c r="B21" s="380">
        <v>8</v>
      </c>
      <c r="C21" s="337" t="s">
        <v>988</v>
      </c>
      <c r="D21" s="313" t="s">
        <v>989</v>
      </c>
      <c r="E21" s="313" t="s">
        <v>979</v>
      </c>
      <c r="F21" s="313" t="s">
        <v>63</v>
      </c>
      <c r="J21" s="381"/>
    </row>
    <row r="22" spans="1:14" s="307" customFormat="1" x14ac:dyDescent="0.25">
      <c r="A22" s="470"/>
      <c r="B22" s="314"/>
      <c r="C22" s="387"/>
      <c r="D22" s="306"/>
      <c r="E22" s="306"/>
      <c r="F22" s="306"/>
      <c r="J22" s="381"/>
    </row>
    <row r="23" spans="1:14" s="307" customFormat="1" x14ac:dyDescent="0.25">
      <c r="A23" s="470"/>
      <c r="B23" s="380">
        <v>9</v>
      </c>
      <c r="C23" s="337" t="s">
        <v>995</v>
      </c>
      <c r="D23" s="313" t="s">
        <v>996</v>
      </c>
      <c r="E23" s="313" t="s">
        <v>993</v>
      </c>
      <c r="F23" s="313" t="s">
        <v>37</v>
      </c>
      <c r="J23" s="381"/>
    </row>
    <row r="26" spans="1:14" ht="15" customHeight="1" x14ac:dyDescent="0.25">
      <c r="A26" s="470" t="s">
        <v>1050</v>
      </c>
      <c r="B26" s="468">
        <v>1</v>
      </c>
      <c r="C26" s="466" t="s">
        <v>971</v>
      </c>
      <c r="D26" s="320" t="s">
        <v>1006</v>
      </c>
      <c r="E26" s="316"/>
      <c r="F26" s="317" t="s">
        <v>230</v>
      </c>
      <c r="I26" s="489" t="s">
        <v>1050</v>
      </c>
      <c r="J26" s="486">
        <v>1</v>
      </c>
      <c r="K26" s="483" t="s">
        <v>971</v>
      </c>
      <c r="L26" s="417" t="s">
        <v>1094</v>
      </c>
      <c r="M26" s="408"/>
      <c r="N26" s="423" t="s">
        <v>230</v>
      </c>
    </row>
    <row r="27" spans="1:14" x14ac:dyDescent="0.25">
      <c r="A27" s="470"/>
      <c r="B27" s="475"/>
      <c r="C27" s="474"/>
      <c r="D27" s="322" t="s">
        <v>1010</v>
      </c>
      <c r="E27" s="321" t="s">
        <v>984</v>
      </c>
      <c r="F27" s="324" t="s">
        <v>45</v>
      </c>
      <c r="I27" s="489"/>
      <c r="J27" s="487"/>
      <c r="K27" s="484"/>
      <c r="L27" s="418" t="s">
        <v>1312</v>
      </c>
      <c r="M27" s="409" t="s">
        <v>984</v>
      </c>
      <c r="N27" s="425" t="s">
        <v>45</v>
      </c>
    </row>
    <row r="28" spans="1:14" x14ac:dyDescent="0.25">
      <c r="A28" s="470"/>
      <c r="B28" s="469"/>
      <c r="C28" s="467"/>
      <c r="D28" s="323" t="s">
        <v>1040</v>
      </c>
      <c r="E28" s="318"/>
      <c r="F28" s="319" t="s">
        <v>309</v>
      </c>
      <c r="I28" s="489"/>
      <c r="J28" s="488"/>
      <c r="K28" s="485"/>
      <c r="L28" s="439" t="s">
        <v>1040</v>
      </c>
      <c r="M28" s="440"/>
      <c r="N28" s="441" t="s">
        <v>309</v>
      </c>
    </row>
    <row r="29" spans="1:14" x14ac:dyDescent="0.25">
      <c r="A29" s="470"/>
      <c r="B29" s="314"/>
      <c r="C29" s="387"/>
      <c r="D29" s="306"/>
      <c r="E29" s="306"/>
      <c r="F29" s="306"/>
      <c r="I29" s="489"/>
      <c r="J29" s="404"/>
      <c r="K29" s="405"/>
      <c r="L29" s="405"/>
      <c r="M29" s="405"/>
    </row>
    <row r="30" spans="1:14" x14ac:dyDescent="0.25">
      <c r="A30" s="470"/>
      <c r="B30" s="312">
        <v>2</v>
      </c>
      <c r="C30" s="337" t="s">
        <v>995</v>
      </c>
      <c r="D30" s="313" t="s">
        <v>1007</v>
      </c>
      <c r="E30" s="313" t="s">
        <v>993</v>
      </c>
      <c r="F30" s="313" t="s">
        <v>37</v>
      </c>
      <c r="I30" s="489"/>
      <c r="J30" s="410">
        <v>2</v>
      </c>
      <c r="K30" s="411" t="s">
        <v>995</v>
      </c>
      <c r="L30" s="413" t="s">
        <v>1132</v>
      </c>
      <c r="M30" s="411" t="s">
        <v>993</v>
      </c>
      <c r="N30" s="424" t="s">
        <v>37</v>
      </c>
    </row>
    <row r="31" spans="1:14" x14ac:dyDescent="0.25">
      <c r="A31" s="470"/>
      <c r="B31" s="314"/>
      <c r="C31" s="387"/>
      <c r="D31" s="306"/>
      <c r="E31" s="306"/>
      <c r="F31" s="306"/>
      <c r="I31" s="489"/>
      <c r="J31" s="404"/>
      <c r="K31" s="405"/>
      <c r="L31" s="405"/>
      <c r="M31" s="405"/>
    </row>
    <row r="32" spans="1:14" x14ac:dyDescent="0.25">
      <c r="A32" s="470"/>
      <c r="B32" s="468">
        <v>3</v>
      </c>
      <c r="C32" s="466" t="s">
        <v>977</v>
      </c>
      <c r="D32" s="320" t="s">
        <v>1009</v>
      </c>
      <c r="E32" s="316" t="s">
        <v>987</v>
      </c>
      <c r="F32" s="317" t="s">
        <v>45</v>
      </c>
      <c r="I32" s="489"/>
      <c r="J32" s="486">
        <v>3</v>
      </c>
      <c r="K32" s="483" t="s">
        <v>977</v>
      </c>
      <c r="L32" s="417" t="s">
        <v>1185</v>
      </c>
      <c r="M32" s="408" t="s">
        <v>987</v>
      </c>
      <c r="N32" s="423" t="s">
        <v>45</v>
      </c>
    </row>
    <row r="33" spans="1:14" x14ac:dyDescent="0.25">
      <c r="A33" s="470"/>
      <c r="B33" s="469"/>
      <c r="C33" s="467"/>
      <c r="D33" s="323" t="s">
        <v>1012</v>
      </c>
      <c r="E33" s="318" t="s">
        <v>979</v>
      </c>
      <c r="F33" s="319" t="s">
        <v>63</v>
      </c>
      <c r="I33" s="489"/>
      <c r="J33" s="488"/>
      <c r="K33" s="485"/>
      <c r="L33" s="402" t="s">
        <v>1012</v>
      </c>
      <c r="M33" s="406" t="s">
        <v>979</v>
      </c>
      <c r="N33" s="426" t="s">
        <v>63</v>
      </c>
    </row>
    <row r="34" spans="1:14" x14ac:dyDescent="0.25">
      <c r="A34" s="470"/>
      <c r="B34" s="314"/>
      <c r="C34" s="387"/>
      <c r="D34" s="306"/>
      <c r="E34" s="306"/>
      <c r="F34" s="306"/>
      <c r="I34" s="489"/>
      <c r="J34" s="404"/>
      <c r="K34" s="405"/>
      <c r="L34" s="405"/>
      <c r="M34" s="405"/>
    </row>
    <row r="35" spans="1:14" x14ac:dyDescent="0.25">
      <c r="A35" s="470"/>
      <c r="B35" s="468">
        <v>4</v>
      </c>
      <c r="C35" s="466" t="s">
        <v>982</v>
      </c>
      <c r="D35" s="320" t="s">
        <v>1013</v>
      </c>
      <c r="E35" s="316" t="s">
        <v>1142</v>
      </c>
      <c r="F35" s="317" t="s">
        <v>247</v>
      </c>
      <c r="G35" s="338"/>
      <c r="I35" s="489"/>
      <c r="J35" s="486">
        <v>4</v>
      </c>
      <c r="K35" s="483" t="s">
        <v>982</v>
      </c>
      <c r="L35" s="417" t="s">
        <v>1245</v>
      </c>
      <c r="M35" s="408" t="s">
        <v>1142</v>
      </c>
      <c r="N35" s="427" t="s">
        <v>247</v>
      </c>
    </row>
    <row r="36" spans="1:14" x14ac:dyDescent="0.25">
      <c r="A36" s="470"/>
      <c r="B36" s="469"/>
      <c r="C36" s="467"/>
      <c r="D36" s="323" t="s">
        <v>1028</v>
      </c>
      <c r="E36" s="318" t="s">
        <v>1029</v>
      </c>
      <c r="F36" s="319" t="s">
        <v>61</v>
      </c>
      <c r="G36" s="339"/>
      <c r="I36" s="489"/>
      <c r="J36" s="488"/>
      <c r="K36" s="485"/>
      <c r="L36" s="402" t="s">
        <v>1152</v>
      </c>
      <c r="M36" s="406" t="s">
        <v>1323</v>
      </c>
      <c r="N36" s="430" t="s">
        <v>61</v>
      </c>
    </row>
    <row r="37" spans="1:14" x14ac:dyDescent="0.25">
      <c r="A37" s="470"/>
      <c r="B37" s="314"/>
      <c r="C37" s="387"/>
      <c r="D37" s="306"/>
      <c r="E37" s="306"/>
      <c r="F37" s="306"/>
      <c r="I37" s="489"/>
      <c r="J37" s="404"/>
      <c r="K37" s="405"/>
      <c r="L37" s="405"/>
      <c r="M37" s="405"/>
    </row>
    <row r="38" spans="1:14" x14ac:dyDescent="0.25">
      <c r="A38" s="470"/>
      <c r="B38" s="468">
        <v>5</v>
      </c>
      <c r="C38" s="466" t="s">
        <v>988</v>
      </c>
      <c r="D38" s="472" t="s">
        <v>1014</v>
      </c>
      <c r="E38" s="316" t="s">
        <v>1015</v>
      </c>
      <c r="F38" s="317" t="s">
        <v>1016</v>
      </c>
      <c r="I38" s="489"/>
      <c r="J38" s="486">
        <v>5</v>
      </c>
      <c r="K38" s="483" t="s">
        <v>988</v>
      </c>
      <c r="L38" s="490" t="s">
        <v>1174</v>
      </c>
      <c r="M38" s="408" t="s">
        <v>1015</v>
      </c>
      <c r="N38" s="427" t="s">
        <v>1017</v>
      </c>
    </row>
    <row r="39" spans="1:14" x14ac:dyDescent="0.25">
      <c r="A39" s="470"/>
      <c r="B39" s="475"/>
      <c r="C39" s="474"/>
      <c r="D39" s="465"/>
      <c r="E39" s="321" t="s">
        <v>1035</v>
      </c>
      <c r="F39" s="324" t="s">
        <v>61</v>
      </c>
      <c r="I39" s="489"/>
      <c r="J39" s="487"/>
      <c r="K39" s="484"/>
      <c r="L39" s="482"/>
      <c r="M39" s="409" t="s">
        <v>1316</v>
      </c>
      <c r="N39" s="428" t="s">
        <v>61</v>
      </c>
    </row>
    <row r="40" spans="1:14" x14ac:dyDescent="0.25">
      <c r="A40" s="470"/>
      <c r="B40" s="475"/>
      <c r="C40" s="474"/>
      <c r="D40" s="465" t="s">
        <v>1019</v>
      </c>
      <c r="E40" s="321" t="s">
        <v>1020</v>
      </c>
      <c r="F40" s="324" t="s">
        <v>61</v>
      </c>
      <c r="I40" s="489"/>
      <c r="J40" s="487"/>
      <c r="K40" s="484"/>
      <c r="L40" s="418" t="s">
        <v>1083</v>
      </c>
      <c r="M40" s="409" t="s">
        <v>1313</v>
      </c>
      <c r="N40" s="428" t="s">
        <v>61</v>
      </c>
    </row>
    <row r="41" spans="1:14" x14ac:dyDescent="0.25">
      <c r="A41" s="470"/>
      <c r="B41" s="475"/>
      <c r="C41" s="474"/>
      <c r="D41" s="465"/>
      <c r="E41" s="321" t="s">
        <v>1031</v>
      </c>
      <c r="F41" s="324" t="s">
        <v>61</v>
      </c>
      <c r="I41" s="489"/>
      <c r="J41" s="487"/>
      <c r="K41" s="484"/>
      <c r="L41" s="418" t="s">
        <v>1173</v>
      </c>
      <c r="M41" s="409" t="s">
        <v>1314</v>
      </c>
      <c r="N41" s="428" t="s">
        <v>61</v>
      </c>
    </row>
    <row r="42" spans="1:14" x14ac:dyDescent="0.25">
      <c r="A42" s="470"/>
      <c r="B42" s="475"/>
      <c r="C42" s="474"/>
      <c r="D42" s="474" t="s">
        <v>1021</v>
      </c>
      <c r="E42" s="321" t="s">
        <v>1022</v>
      </c>
      <c r="F42" s="324" t="s">
        <v>61</v>
      </c>
      <c r="I42" s="489"/>
      <c r="J42" s="487"/>
      <c r="K42" s="484"/>
      <c r="L42" s="418" t="s">
        <v>1217</v>
      </c>
      <c r="M42" s="409" t="s">
        <v>1032</v>
      </c>
      <c r="N42" s="428" t="s">
        <v>61</v>
      </c>
    </row>
    <row r="43" spans="1:14" x14ac:dyDescent="0.25">
      <c r="A43" s="470"/>
      <c r="B43" s="475"/>
      <c r="C43" s="474"/>
      <c r="D43" s="474"/>
      <c r="E43" s="321" t="s">
        <v>1030</v>
      </c>
      <c r="F43" s="324" t="s">
        <v>61</v>
      </c>
      <c r="I43" s="489"/>
      <c r="J43" s="487"/>
      <c r="K43" s="484"/>
      <c r="L43" s="418" t="s">
        <v>1315</v>
      </c>
      <c r="M43" s="409" t="s">
        <v>1034</v>
      </c>
      <c r="N43" s="428" t="s">
        <v>61</v>
      </c>
    </row>
    <row r="44" spans="1:14" x14ac:dyDescent="0.25">
      <c r="A44" s="470"/>
      <c r="B44" s="475"/>
      <c r="C44" s="474"/>
      <c r="D44" s="465" t="s">
        <v>1023</v>
      </c>
      <c r="E44" s="321" t="s">
        <v>1024</v>
      </c>
      <c r="F44" s="324" t="s">
        <v>61</v>
      </c>
      <c r="I44" s="489"/>
      <c r="J44" s="487"/>
      <c r="K44" s="484"/>
      <c r="L44" s="418" t="s">
        <v>1318</v>
      </c>
      <c r="M44" s="409" t="s">
        <v>1317</v>
      </c>
      <c r="N44" s="428" t="s">
        <v>61</v>
      </c>
    </row>
    <row r="45" spans="1:14" x14ac:dyDescent="0.25">
      <c r="A45" s="470"/>
      <c r="B45" s="475"/>
      <c r="C45" s="474"/>
      <c r="D45" s="465"/>
      <c r="E45" s="321" t="s">
        <v>1032</v>
      </c>
      <c r="F45" s="324" t="s">
        <v>61</v>
      </c>
      <c r="I45" s="489"/>
      <c r="J45" s="487"/>
      <c r="K45" s="484"/>
      <c r="L45" s="418" t="s">
        <v>1320</v>
      </c>
      <c r="M45" s="409" t="s">
        <v>1319</v>
      </c>
      <c r="N45" s="428" t="s">
        <v>61</v>
      </c>
    </row>
    <row r="46" spans="1:14" x14ac:dyDescent="0.25">
      <c r="A46" s="470"/>
      <c r="B46" s="475"/>
      <c r="C46" s="474"/>
      <c r="D46" s="322" t="s">
        <v>1033</v>
      </c>
      <c r="E46" s="321" t="s">
        <v>1034</v>
      </c>
      <c r="F46" s="324" t="s">
        <v>61</v>
      </c>
      <c r="I46" s="489"/>
      <c r="J46" s="487"/>
      <c r="K46" s="484"/>
      <c r="L46" s="418" t="s">
        <v>1329</v>
      </c>
      <c r="M46" s="409" t="s">
        <v>1330</v>
      </c>
      <c r="N46" s="414" t="s">
        <v>75</v>
      </c>
    </row>
    <row r="47" spans="1:14" x14ac:dyDescent="0.25">
      <c r="A47" s="470"/>
      <c r="B47" s="475"/>
      <c r="C47" s="474"/>
      <c r="D47" s="322" t="s">
        <v>1045</v>
      </c>
      <c r="E47" s="321" t="s">
        <v>1046</v>
      </c>
      <c r="F47" s="324" t="s">
        <v>75</v>
      </c>
      <c r="I47" s="489"/>
      <c r="J47" s="487"/>
      <c r="K47" s="484"/>
      <c r="L47" s="418" t="s">
        <v>1197</v>
      </c>
      <c r="M47" s="409" t="s">
        <v>1331</v>
      </c>
      <c r="N47" s="416" t="s">
        <v>61</v>
      </c>
    </row>
    <row r="48" spans="1:14" x14ac:dyDescent="0.25">
      <c r="A48" s="470"/>
      <c r="B48" s="475"/>
      <c r="C48" s="474"/>
      <c r="D48" s="322" t="s">
        <v>1047</v>
      </c>
      <c r="E48" s="321" t="s">
        <v>1048</v>
      </c>
      <c r="F48" s="324" t="s">
        <v>75</v>
      </c>
      <c r="I48" s="489"/>
      <c r="J48" s="487"/>
      <c r="K48" s="484"/>
      <c r="L48" s="418" t="s">
        <v>1127</v>
      </c>
      <c r="M48" s="409" t="s">
        <v>1332</v>
      </c>
      <c r="N48" s="414" t="s">
        <v>75</v>
      </c>
    </row>
    <row r="49" spans="1:14" x14ac:dyDescent="0.25">
      <c r="A49" s="470"/>
      <c r="B49" s="469"/>
      <c r="C49" s="467"/>
      <c r="D49" s="323" t="s">
        <v>1049</v>
      </c>
      <c r="E49" s="318" t="s">
        <v>979</v>
      </c>
      <c r="F49" s="319" t="s">
        <v>59</v>
      </c>
      <c r="I49" s="489"/>
      <c r="J49" s="488"/>
      <c r="K49" s="485"/>
      <c r="L49" s="402" t="s">
        <v>1226</v>
      </c>
      <c r="M49" s="406" t="s">
        <v>979</v>
      </c>
      <c r="N49" s="403" t="s">
        <v>59</v>
      </c>
    </row>
    <row r="50" spans="1:14" x14ac:dyDescent="0.25">
      <c r="A50" s="470"/>
      <c r="B50" s="314"/>
      <c r="C50" s="387"/>
      <c r="D50" s="306"/>
      <c r="E50" s="306"/>
      <c r="F50" s="306"/>
      <c r="I50" s="489"/>
      <c r="J50" s="404"/>
      <c r="K50" s="405"/>
      <c r="L50" s="405"/>
      <c r="M50" s="405"/>
    </row>
    <row r="51" spans="1:14" x14ac:dyDescent="0.25">
      <c r="A51" s="470"/>
      <c r="B51" s="468">
        <v>6</v>
      </c>
      <c r="C51" s="466" t="s">
        <v>1018</v>
      </c>
      <c r="D51" s="316" t="s">
        <v>1037</v>
      </c>
      <c r="E51" s="320" t="s">
        <v>987</v>
      </c>
      <c r="F51" s="316" t="s">
        <v>65</v>
      </c>
      <c r="I51" s="489"/>
      <c r="J51" s="486">
        <v>6</v>
      </c>
      <c r="K51" s="483" t="s">
        <v>1018</v>
      </c>
      <c r="L51" s="417" t="s">
        <v>1091</v>
      </c>
      <c r="M51" s="408" t="s">
        <v>987</v>
      </c>
      <c r="N51" s="427" t="s">
        <v>65</v>
      </c>
    </row>
    <row r="52" spans="1:14" x14ac:dyDescent="0.25">
      <c r="A52" s="470"/>
      <c r="B52" s="475"/>
      <c r="C52" s="474"/>
      <c r="D52" s="321" t="s">
        <v>1036</v>
      </c>
      <c r="E52" s="322" t="s">
        <v>1038</v>
      </c>
      <c r="F52" s="321" t="s">
        <v>75</v>
      </c>
      <c r="I52" s="489"/>
      <c r="J52" s="487"/>
      <c r="K52" s="484"/>
      <c r="L52" s="418" t="s">
        <v>1324</v>
      </c>
      <c r="M52" s="409" t="s">
        <v>1325</v>
      </c>
      <c r="N52" s="425" t="s">
        <v>75</v>
      </c>
    </row>
    <row r="53" spans="1:14" x14ac:dyDescent="0.25">
      <c r="A53" s="470"/>
      <c r="B53" s="475"/>
      <c r="C53" s="474"/>
      <c r="D53" s="321" t="s">
        <v>1039</v>
      </c>
      <c r="E53" s="322" t="s">
        <v>1015</v>
      </c>
      <c r="F53" s="321" t="s">
        <v>525</v>
      </c>
      <c r="I53" s="489"/>
      <c r="J53" s="487"/>
      <c r="K53" s="484"/>
      <c r="L53" s="418" t="s">
        <v>1326</v>
      </c>
      <c r="M53" s="409" t="s">
        <v>1015</v>
      </c>
      <c r="N53" s="431" t="s">
        <v>525</v>
      </c>
    </row>
    <row r="54" spans="1:14" x14ac:dyDescent="0.25">
      <c r="A54" s="470"/>
      <c r="B54" s="469"/>
      <c r="C54" s="467"/>
      <c r="D54" s="318" t="s">
        <v>1043</v>
      </c>
      <c r="E54" s="323" t="s">
        <v>1044</v>
      </c>
      <c r="F54" s="318" t="s">
        <v>61</v>
      </c>
      <c r="I54" s="489"/>
      <c r="J54" s="488"/>
      <c r="K54" s="485"/>
      <c r="L54" s="402" t="s">
        <v>1327</v>
      </c>
      <c r="M54" s="406" t="s">
        <v>1044</v>
      </c>
      <c r="N54" s="415" t="s">
        <v>61</v>
      </c>
    </row>
    <row r="55" spans="1:14" x14ac:dyDescent="0.25">
      <c r="A55" s="470"/>
      <c r="B55" s="314"/>
      <c r="C55" s="387"/>
      <c r="D55" s="306"/>
      <c r="E55" s="306"/>
      <c r="F55" s="306"/>
      <c r="I55" s="489"/>
      <c r="J55" s="404"/>
      <c r="K55" s="405"/>
      <c r="L55" s="405"/>
      <c r="M55" s="405"/>
    </row>
    <row r="56" spans="1:14" x14ac:dyDescent="0.25">
      <c r="A56" s="470"/>
      <c r="B56" s="468">
        <v>7</v>
      </c>
      <c r="C56" s="466" t="s">
        <v>972</v>
      </c>
      <c r="D56" s="320" t="s">
        <v>1025</v>
      </c>
      <c r="E56" s="316" t="s">
        <v>1020</v>
      </c>
      <c r="F56" s="317" t="s">
        <v>272</v>
      </c>
      <c r="I56" s="489"/>
      <c r="J56" s="419">
        <v>7</v>
      </c>
      <c r="K56" s="420" t="s">
        <v>1186</v>
      </c>
      <c r="L56" s="417" t="s">
        <v>1321</v>
      </c>
      <c r="M56" s="408" t="s">
        <v>1020</v>
      </c>
      <c r="N56" s="429" t="s">
        <v>272</v>
      </c>
    </row>
    <row r="57" spans="1:14" x14ac:dyDescent="0.25">
      <c r="A57" s="470"/>
      <c r="B57" s="469"/>
      <c r="C57" s="467"/>
      <c r="D57" s="323" t="s">
        <v>1045</v>
      </c>
      <c r="E57" s="318" t="s">
        <v>987</v>
      </c>
      <c r="F57" s="319" t="s">
        <v>58</v>
      </c>
      <c r="I57" s="489"/>
      <c r="J57" s="421"/>
      <c r="K57" s="422"/>
      <c r="L57" s="482" t="s">
        <v>1328</v>
      </c>
      <c r="M57" s="409" t="s">
        <v>987</v>
      </c>
      <c r="N57" s="412" t="s">
        <v>58</v>
      </c>
    </row>
    <row r="58" spans="1:14" x14ac:dyDescent="0.25">
      <c r="A58" s="470"/>
      <c r="B58" s="314"/>
      <c r="C58" s="387"/>
      <c r="D58" s="306"/>
      <c r="E58" s="306"/>
      <c r="F58" s="306"/>
      <c r="I58" s="489"/>
      <c r="J58" s="432"/>
      <c r="K58" s="432"/>
      <c r="L58" s="482"/>
      <c r="M58" s="407" t="s">
        <v>1336</v>
      </c>
      <c r="N58" s="418" t="s">
        <v>75</v>
      </c>
    </row>
    <row r="59" spans="1:14" x14ac:dyDescent="0.25">
      <c r="A59" s="470"/>
      <c r="B59" s="468">
        <v>8</v>
      </c>
      <c r="C59" s="466" t="s">
        <v>975</v>
      </c>
      <c r="D59" s="320" t="s">
        <v>1026</v>
      </c>
      <c r="E59" s="316" t="s">
        <v>1027</v>
      </c>
      <c r="F59" s="317" t="s">
        <v>272</v>
      </c>
      <c r="I59" s="489"/>
      <c r="J59" s="404"/>
      <c r="K59" s="405"/>
      <c r="L59" s="405"/>
      <c r="M59" s="405"/>
    </row>
    <row r="60" spans="1:14" x14ac:dyDescent="0.25">
      <c r="A60" s="470"/>
      <c r="B60" s="469"/>
      <c r="C60" s="467"/>
      <c r="D60" s="323" t="s">
        <v>1041</v>
      </c>
      <c r="E60" s="318" t="s">
        <v>1042</v>
      </c>
      <c r="F60" s="319" t="s">
        <v>344</v>
      </c>
      <c r="I60" s="489"/>
      <c r="J60" s="486">
        <v>8</v>
      </c>
      <c r="K60" s="483" t="s">
        <v>1113</v>
      </c>
      <c r="L60" s="417" t="s">
        <v>1322</v>
      </c>
      <c r="M60" s="408" t="s">
        <v>1027</v>
      </c>
      <c r="N60" s="429" t="s">
        <v>272</v>
      </c>
    </row>
    <row r="61" spans="1:14" x14ac:dyDescent="0.25">
      <c r="I61" s="489"/>
      <c r="J61" s="488"/>
      <c r="K61" s="485"/>
      <c r="L61" s="402" t="s">
        <v>1109</v>
      </c>
      <c r="M61" s="406" t="s">
        <v>1246</v>
      </c>
      <c r="N61" s="430" t="s">
        <v>272</v>
      </c>
    </row>
    <row r="63" spans="1:14" ht="15" customHeight="1" x14ac:dyDescent="0.25">
      <c r="A63" s="470" t="s">
        <v>1074</v>
      </c>
      <c r="B63" s="312">
        <v>1</v>
      </c>
      <c r="C63" s="337" t="s">
        <v>972</v>
      </c>
      <c r="D63" s="313" t="s">
        <v>1064</v>
      </c>
      <c r="E63" s="313" t="s">
        <v>1015</v>
      </c>
      <c r="F63" s="313" t="s">
        <v>58</v>
      </c>
    </row>
    <row r="64" spans="1:14" x14ac:dyDescent="0.25">
      <c r="A64" s="470"/>
      <c r="B64" s="314"/>
      <c r="C64" s="387"/>
      <c r="D64" s="306"/>
      <c r="E64" s="306"/>
      <c r="F64" s="306"/>
    </row>
    <row r="65" spans="1:8" x14ac:dyDescent="0.25">
      <c r="A65" s="470"/>
      <c r="B65" s="468">
        <v>2</v>
      </c>
      <c r="C65" s="466" t="s">
        <v>977</v>
      </c>
      <c r="D65" s="320" t="s">
        <v>1065</v>
      </c>
      <c r="E65" s="316" t="s">
        <v>987</v>
      </c>
      <c r="F65" s="317" t="s">
        <v>45</v>
      </c>
    </row>
    <row r="66" spans="1:8" x14ac:dyDescent="0.25">
      <c r="A66" s="470"/>
      <c r="B66" s="475"/>
      <c r="C66" s="474"/>
      <c r="D66" s="322" t="s">
        <v>1066</v>
      </c>
      <c r="E66" s="321" t="s">
        <v>1067</v>
      </c>
      <c r="F66" s="324" t="s">
        <v>58</v>
      </c>
    </row>
    <row r="67" spans="1:8" x14ac:dyDescent="0.25">
      <c r="A67" s="470"/>
      <c r="B67" s="469"/>
      <c r="C67" s="467"/>
      <c r="D67" s="323" t="s">
        <v>1012</v>
      </c>
      <c r="E67" s="318" t="s">
        <v>979</v>
      </c>
      <c r="F67" s="319" t="s">
        <v>59</v>
      </c>
    </row>
    <row r="68" spans="1:8" x14ac:dyDescent="0.25">
      <c r="A68" s="470"/>
      <c r="B68" s="314"/>
      <c r="C68" s="387"/>
      <c r="D68" s="306"/>
      <c r="E68" s="306"/>
      <c r="F68" s="306"/>
    </row>
    <row r="69" spans="1:8" x14ac:dyDescent="0.25">
      <c r="A69" s="470"/>
      <c r="B69" s="312">
        <v>3</v>
      </c>
      <c r="C69" s="337" t="s">
        <v>1018</v>
      </c>
      <c r="D69" s="313" t="s">
        <v>1043</v>
      </c>
      <c r="E69" s="313" t="s">
        <v>1044</v>
      </c>
      <c r="F69" s="313" t="s">
        <v>1068</v>
      </c>
    </row>
    <row r="70" spans="1:8" x14ac:dyDescent="0.25">
      <c r="A70" s="470"/>
      <c r="B70" s="314"/>
      <c r="C70" s="387"/>
      <c r="D70" s="306"/>
      <c r="E70" s="306"/>
      <c r="F70" s="306"/>
    </row>
    <row r="71" spans="1:8" x14ac:dyDescent="0.25">
      <c r="A71" s="470"/>
      <c r="B71" s="468">
        <v>4</v>
      </c>
      <c r="C71" s="466" t="s">
        <v>988</v>
      </c>
      <c r="D71" s="320" t="s">
        <v>1019</v>
      </c>
      <c r="E71" s="316"/>
      <c r="F71" s="317" t="s">
        <v>1068</v>
      </c>
      <c r="H71" s="480"/>
    </row>
    <row r="72" spans="1:8" x14ac:dyDescent="0.25">
      <c r="A72" s="470"/>
      <c r="B72" s="469"/>
      <c r="C72" s="467"/>
      <c r="D72" s="323" t="s">
        <v>1069</v>
      </c>
      <c r="E72" s="318"/>
      <c r="F72" s="319" t="s">
        <v>1068</v>
      </c>
      <c r="H72" s="480"/>
    </row>
    <row r="73" spans="1:8" x14ac:dyDescent="0.25">
      <c r="A73" s="470"/>
      <c r="B73" s="314"/>
      <c r="C73" s="387"/>
      <c r="D73" s="306"/>
      <c r="E73" s="306"/>
      <c r="F73" s="306"/>
    </row>
    <row r="74" spans="1:8" x14ac:dyDescent="0.25">
      <c r="A74" s="470"/>
      <c r="B74" s="312">
        <v>5</v>
      </c>
      <c r="C74" s="337" t="s">
        <v>982</v>
      </c>
      <c r="D74" s="313" t="s">
        <v>1070</v>
      </c>
      <c r="E74" s="313" t="s">
        <v>987</v>
      </c>
      <c r="F74" s="313" t="s">
        <v>45</v>
      </c>
    </row>
    <row r="75" spans="1:8" x14ac:dyDescent="0.25">
      <c r="A75" s="470"/>
      <c r="B75" s="314"/>
      <c r="C75" s="387"/>
      <c r="D75" s="306"/>
      <c r="E75" s="306"/>
      <c r="F75" s="306"/>
    </row>
    <row r="76" spans="1:8" x14ac:dyDescent="0.25">
      <c r="A76" s="470"/>
      <c r="B76" s="312">
        <v>6</v>
      </c>
      <c r="C76" s="337" t="s">
        <v>1071</v>
      </c>
      <c r="D76" s="313" t="s">
        <v>1072</v>
      </c>
      <c r="E76" s="313" t="s">
        <v>1141</v>
      </c>
      <c r="F76" s="313" t="s">
        <v>37</v>
      </c>
      <c r="G76" s="331"/>
    </row>
    <row r="77" spans="1:8" x14ac:dyDescent="0.25">
      <c r="A77" s="470"/>
      <c r="B77" s="314"/>
      <c r="C77" s="387"/>
      <c r="D77" s="306"/>
      <c r="E77" s="306"/>
      <c r="F77" s="306"/>
    </row>
    <row r="78" spans="1:8" x14ac:dyDescent="0.25">
      <c r="A78" s="470"/>
      <c r="B78" s="312">
        <v>7</v>
      </c>
      <c r="C78" s="337" t="s">
        <v>975</v>
      </c>
      <c r="D78" s="313" t="s">
        <v>1073</v>
      </c>
      <c r="E78" s="313" t="s">
        <v>987</v>
      </c>
      <c r="F78" s="313" t="s">
        <v>58</v>
      </c>
    </row>
    <row r="79" spans="1:8" x14ac:dyDescent="0.25">
      <c r="A79" s="307"/>
    </row>
    <row r="80" spans="1:8" x14ac:dyDescent="0.25">
      <c r="A80" s="325"/>
    </row>
    <row r="81" spans="1:6" x14ac:dyDescent="0.25">
      <c r="A81" s="471">
        <v>43191</v>
      </c>
      <c r="B81" s="468">
        <v>1</v>
      </c>
      <c r="C81" s="466" t="s">
        <v>985</v>
      </c>
      <c r="D81" s="466" t="s">
        <v>1078</v>
      </c>
      <c r="E81" s="316" t="s">
        <v>1079</v>
      </c>
      <c r="F81" s="317" t="s">
        <v>58</v>
      </c>
    </row>
    <row r="82" spans="1:6" x14ac:dyDescent="0.25">
      <c r="A82" s="471"/>
      <c r="B82" s="469"/>
      <c r="C82" s="467"/>
      <c r="D82" s="467"/>
      <c r="E82" s="318" t="s">
        <v>979</v>
      </c>
      <c r="F82" s="319" t="s">
        <v>63</v>
      </c>
    </row>
    <row r="83" spans="1:6" x14ac:dyDescent="0.25">
      <c r="A83" s="471"/>
      <c r="B83" s="314"/>
      <c r="C83" s="387"/>
      <c r="D83" s="306"/>
      <c r="E83" s="306"/>
      <c r="F83" s="306"/>
    </row>
    <row r="84" spans="1:6" x14ac:dyDescent="0.25">
      <c r="A84" s="471"/>
      <c r="B84" s="315">
        <v>2</v>
      </c>
      <c r="C84" s="337" t="s">
        <v>971</v>
      </c>
      <c r="D84" s="313" t="s">
        <v>1006</v>
      </c>
      <c r="E84" s="313" t="s">
        <v>1080</v>
      </c>
      <c r="F84" s="313" t="s">
        <v>45</v>
      </c>
    </row>
    <row r="85" spans="1:6" x14ac:dyDescent="0.25">
      <c r="A85" s="471"/>
      <c r="B85" s="314"/>
      <c r="C85" s="387"/>
      <c r="D85" s="306"/>
      <c r="E85" s="306"/>
      <c r="F85" s="306"/>
    </row>
    <row r="86" spans="1:6" x14ac:dyDescent="0.25">
      <c r="A86" s="471"/>
      <c r="B86" s="315">
        <v>3</v>
      </c>
      <c r="C86" s="337" t="s">
        <v>975</v>
      </c>
      <c r="D86" s="313" t="s">
        <v>1081</v>
      </c>
      <c r="E86" s="313" t="s">
        <v>979</v>
      </c>
      <c r="F86" s="313" t="s">
        <v>423</v>
      </c>
    </row>
    <row r="87" spans="1:6" x14ac:dyDescent="0.25">
      <c r="A87" s="471"/>
      <c r="B87" s="314"/>
      <c r="C87" s="387"/>
      <c r="D87" s="306"/>
      <c r="E87" s="306"/>
      <c r="F87" s="306"/>
    </row>
    <row r="88" spans="1:6" x14ac:dyDescent="0.25">
      <c r="A88" s="471"/>
      <c r="B88" s="315">
        <v>4</v>
      </c>
      <c r="C88" s="337" t="s">
        <v>995</v>
      </c>
      <c r="D88" s="313" t="s">
        <v>1082</v>
      </c>
      <c r="E88" s="313" t="s">
        <v>984</v>
      </c>
      <c r="F88" s="313" t="s">
        <v>58</v>
      </c>
    </row>
    <row r="89" spans="1:6" x14ac:dyDescent="0.25">
      <c r="A89" s="471"/>
      <c r="B89" s="314"/>
      <c r="C89" s="387"/>
      <c r="D89" s="306"/>
      <c r="E89" s="306"/>
      <c r="F89" s="306"/>
    </row>
    <row r="90" spans="1:6" x14ac:dyDescent="0.25">
      <c r="A90" s="471"/>
      <c r="B90" s="315">
        <v>5</v>
      </c>
      <c r="C90" s="337" t="s">
        <v>988</v>
      </c>
      <c r="D90" s="313" t="s">
        <v>1083</v>
      </c>
      <c r="E90" s="313" t="s">
        <v>1015</v>
      </c>
      <c r="F90" s="313" t="s">
        <v>58</v>
      </c>
    </row>
    <row r="91" spans="1:6" x14ac:dyDescent="0.25">
      <c r="A91" s="471"/>
      <c r="B91" s="314"/>
      <c r="C91" s="387"/>
      <c r="D91" s="306"/>
      <c r="E91" s="306"/>
      <c r="F91" s="306"/>
    </row>
    <row r="92" spans="1:6" x14ac:dyDescent="0.25">
      <c r="A92" s="471"/>
      <c r="B92" s="315">
        <v>6</v>
      </c>
      <c r="C92" s="337" t="s">
        <v>1084</v>
      </c>
      <c r="D92" s="313" t="s">
        <v>1085</v>
      </c>
      <c r="E92" s="313" t="s">
        <v>993</v>
      </c>
      <c r="F92" s="313" t="s">
        <v>37</v>
      </c>
    </row>
    <row r="93" spans="1:6" x14ac:dyDescent="0.25">
      <c r="A93" s="325"/>
    </row>
    <row r="94" spans="1:6" x14ac:dyDescent="0.25">
      <c r="A94" s="325"/>
    </row>
    <row r="95" spans="1:6" x14ac:dyDescent="0.25">
      <c r="A95" s="471">
        <v>43221</v>
      </c>
      <c r="B95" s="315">
        <v>1</v>
      </c>
      <c r="C95" s="337" t="s">
        <v>971</v>
      </c>
      <c r="D95" s="313" t="s">
        <v>1087</v>
      </c>
      <c r="E95" s="313" t="s">
        <v>1088</v>
      </c>
      <c r="F95" s="313" t="s">
        <v>58</v>
      </c>
    </row>
    <row r="96" spans="1:6" x14ac:dyDescent="0.25">
      <c r="A96" s="471"/>
      <c r="B96" s="314"/>
      <c r="C96" s="387"/>
      <c r="D96" s="306"/>
      <c r="E96" s="306"/>
      <c r="F96" s="306"/>
    </row>
    <row r="97" spans="1:6" x14ac:dyDescent="0.25">
      <c r="A97" s="471"/>
      <c r="B97" s="315">
        <v>2</v>
      </c>
      <c r="C97" s="337" t="s">
        <v>982</v>
      </c>
      <c r="D97" s="313" t="s">
        <v>1089</v>
      </c>
      <c r="E97" s="313" t="s">
        <v>1090</v>
      </c>
      <c r="F97" s="313" t="s">
        <v>58</v>
      </c>
    </row>
    <row r="98" spans="1:6" x14ac:dyDescent="0.25">
      <c r="A98" s="471"/>
      <c r="B98" s="314"/>
      <c r="C98" s="387"/>
      <c r="D98" s="306"/>
      <c r="E98" s="306"/>
      <c r="F98" s="306"/>
    </row>
    <row r="99" spans="1:6" x14ac:dyDescent="0.25">
      <c r="A99" s="471"/>
      <c r="B99" s="315">
        <v>3</v>
      </c>
      <c r="C99" s="337" t="s">
        <v>1018</v>
      </c>
      <c r="D99" s="313" t="s">
        <v>1091</v>
      </c>
      <c r="E99" s="313" t="s">
        <v>993</v>
      </c>
      <c r="F99" s="313" t="s">
        <v>37</v>
      </c>
    </row>
    <row r="100" spans="1:6" x14ac:dyDescent="0.25">
      <c r="A100" s="471"/>
      <c r="B100" s="314"/>
      <c r="C100" s="387"/>
      <c r="D100" s="306"/>
      <c r="E100" s="306"/>
      <c r="F100" s="306"/>
    </row>
    <row r="101" spans="1:6" x14ac:dyDescent="0.25">
      <c r="A101" s="471"/>
      <c r="B101" s="315">
        <v>4</v>
      </c>
      <c r="C101" s="337" t="s">
        <v>1071</v>
      </c>
      <c r="D101" s="313" t="s">
        <v>1092</v>
      </c>
      <c r="E101" s="313" t="s">
        <v>987</v>
      </c>
      <c r="F101" s="313" t="s">
        <v>470</v>
      </c>
    </row>
    <row r="102" spans="1:6" x14ac:dyDescent="0.25">
      <c r="A102" s="471"/>
      <c r="B102" s="314"/>
      <c r="C102" s="387"/>
      <c r="D102" s="306"/>
      <c r="E102" s="306"/>
      <c r="F102" s="306"/>
    </row>
    <row r="103" spans="1:6" x14ac:dyDescent="0.25">
      <c r="A103" s="471"/>
      <c r="B103" s="315">
        <v>5</v>
      </c>
      <c r="C103" s="337" t="s">
        <v>1093</v>
      </c>
      <c r="D103" s="313" t="s">
        <v>1094</v>
      </c>
      <c r="E103" s="313" t="s">
        <v>987</v>
      </c>
      <c r="F103" s="313" t="s">
        <v>45</v>
      </c>
    </row>
    <row r="104" spans="1:6" x14ac:dyDescent="0.25">
      <c r="A104" s="471"/>
      <c r="B104" s="314"/>
      <c r="C104" s="387"/>
      <c r="D104" s="306"/>
      <c r="E104" s="306"/>
      <c r="F104" s="306"/>
    </row>
    <row r="105" spans="1:6" x14ac:dyDescent="0.25">
      <c r="A105" s="471"/>
      <c r="B105" s="315">
        <v>6</v>
      </c>
      <c r="C105" s="337" t="s">
        <v>975</v>
      </c>
      <c r="D105" s="313" t="s">
        <v>1095</v>
      </c>
      <c r="E105" s="313" t="s">
        <v>1096</v>
      </c>
      <c r="F105" s="313" t="s">
        <v>135</v>
      </c>
    </row>
    <row r="106" spans="1:6" x14ac:dyDescent="0.25">
      <c r="A106" s="471"/>
      <c r="B106" s="314"/>
      <c r="C106" s="387"/>
      <c r="D106" s="306"/>
      <c r="E106" s="306"/>
      <c r="F106" s="306"/>
    </row>
    <row r="107" spans="1:6" x14ac:dyDescent="0.25">
      <c r="A107" s="471"/>
      <c r="B107" s="315">
        <v>7</v>
      </c>
      <c r="C107" s="337" t="s">
        <v>1097</v>
      </c>
      <c r="D107" s="313" t="s">
        <v>1098</v>
      </c>
      <c r="E107" s="313" t="s">
        <v>1099</v>
      </c>
      <c r="F107" s="313" t="s">
        <v>59</v>
      </c>
    </row>
    <row r="108" spans="1:6" x14ac:dyDescent="0.25">
      <c r="A108" s="307"/>
    </row>
    <row r="109" spans="1:6" x14ac:dyDescent="0.25">
      <c r="A109" s="307"/>
    </row>
    <row r="110" spans="1:6" x14ac:dyDescent="0.25">
      <c r="A110" s="471">
        <v>43252</v>
      </c>
      <c r="B110" s="468">
        <v>1</v>
      </c>
      <c r="C110" s="466" t="s">
        <v>980</v>
      </c>
      <c r="D110" s="320"/>
      <c r="E110" s="316"/>
      <c r="F110" s="317"/>
    </row>
    <row r="111" spans="1:6" x14ac:dyDescent="0.25">
      <c r="A111" s="471"/>
      <c r="B111" s="469"/>
      <c r="C111" s="467"/>
      <c r="D111" s="323" t="s">
        <v>1115</v>
      </c>
      <c r="E111" s="318" t="s">
        <v>987</v>
      </c>
      <c r="F111" s="319" t="s">
        <v>45</v>
      </c>
    </row>
    <row r="112" spans="1:6" x14ac:dyDescent="0.25">
      <c r="A112" s="471"/>
      <c r="B112" s="314"/>
      <c r="C112" s="387"/>
      <c r="D112" s="306"/>
      <c r="E112" s="306"/>
      <c r="F112" s="306"/>
    </row>
    <row r="113" spans="1:6" x14ac:dyDescent="0.25">
      <c r="A113" s="471"/>
      <c r="B113" s="468">
        <v>2</v>
      </c>
      <c r="C113" s="466" t="s">
        <v>975</v>
      </c>
      <c r="D113" s="320" t="s">
        <v>1108</v>
      </c>
      <c r="E113" s="316" t="s">
        <v>993</v>
      </c>
      <c r="F113" s="317" t="s">
        <v>37</v>
      </c>
    </row>
    <row r="114" spans="1:6" x14ac:dyDescent="0.25">
      <c r="A114" s="471"/>
      <c r="B114" s="475"/>
      <c r="C114" s="474"/>
      <c r="D114" s="322" t="s">
        <v>1109</v>
      </c>
      <c r="E114" s="321" t="s">
        <v>979</v>
      </c>
      <c r="F114" s="324" t="s">
        <v>59</v>
      </c>
    </row>
    <row r="115" spans="1:6" x14ac:dyDescent="0.25">
      <c r="A115" s="471"/>
      <c r="B115" s="469"/>
      <c r="C115" s="467"/>
      <c r="D115" s="323" t="s">
        <v>1113</v>
      </c>
      <c r="E115" s="318" t="s">
        <v>979</v>
      </c>
      <c r="F115" s="319" t="s">
        <v>63</v>
      </c>
    </row>
    <row r="116" spans="1:6" x14ac:dyDescent="0.25">
      <c r="A116" s="471"/>
      <c r="B116" s="314"/>
      <c r="C116" s="387"/>
      <c r="D116" s="306"/>
      <c r="E116" s="306"/>
      <c r="F116" s="306"/>
    </row>
    <row r="117" spans="1:6" x14ac:dyDescent="0.25">
      <c r="A117" s="471"/>
      <c r="B117" s="315">
        <v>3</v>
      </c>
      <c r="C117" s="337" t="s">
        <v>982</v>
      </c>
      <c r="D117" s="313" t="s">
        <v>1110</v>
      </c>
      <c r="E117" s="313" t="s">
        <v>1015</v>
      </c>
      <c r="F117" s="313" t="s">
        <v>58</v>
      </c>
    </row>
    <row r="118" spans="1:6" x14ac:dyDescent="0.25">
      <c r="A118" s="471"/>
      <c r="B118" s="314"/>
      <c r="C118" s="387"/>
      <c r="D118" s="306"/>
      <c r="E118" s="306"/>
      <c r="F118" s="306"/>
    </row>
    <row r="119" spans="1:6" x14ac:dyDescent="0.25">
      <c r="A119" s="471"/>
      <c r="B119" s="468">
        <v>4</v>
      </c>
      <c r="C119" s="466" t="s">
        <v>995</v>
      </c>
      <c r="D119" s="320" t="s">
        <v>1111</v>
      </c>
      <c r="E119" s="316" t="s">
        <v>984</v>
      </c>
      <c r="F119" s="317" t="s">
        <v>470</v>
      </c>
    </row>
    <row r="120" spans="1:6" x14ac:dyDescent="0.25">
      <c r="A120" s="471"/>
      <c r="B120" s="469"/>
      <c r="C120" s="467"/>
      <c r="D120" s="323" t="s">
        <v>1112</v>
      </c>
      <c r="E120" s="318" t="s">
        <v>987</v>
      </c>
      <c r="F120" s="319" t="s">
        <v>525</v>
      </c>
    </row>
    <row r="121" spans="1:6" x14ac:dyDescent="0.25">
      <c r="A121" s="471"/>
      <c r="B121" s="314"/>
      <c r="C121" s="387"/>
      <c r="D121" s="306"/>
      <c r="E121" s="306"/>
      <c r="F121" s="306"/>
    </row>
    <row r="122" spans="1:6" x14ac:dyDescent="0.25">
      <c r="A122" s="471"/>
      <c r="B122" s="315">
        <v>5</v>
      </c>
      <c r="C122" s="337" t="s">
        <v>1018</v>
      </c>
      <c r="D122" s="313" t="s">
        <v>1114</v>
      </c>
      <c r="E122" s="313" t="s">
        <v>987</v>
      </c>
      <c r="F122" s="313" t="s">
        <v>171</v>
      </c>
    </row>
    <row r="123" spans="1:6" x14ac:dyDescent="0.25">
      <c r="A123" s="307"/>
    </row>
    <row r="124" spans="1:6" x14ac:dyDescent="0.25">
      <c r="A124" s="307"/>
    </row>
    <row r="125" spans="1:6" ht="15" customHeight="1" x14ac:dyDescent="0.25">
      <c r="A125" s="471">
        <v>43282</v>
      </c>
      <c r="B125" s="468">
        <v>1</v>
      </c>
      <c r="C125" s="466" t="s">
        <v>982</v>
      </c>
      <c r="D125" s="320" t="s">
        <v>1120</v>
      </c>
      <c r="E125" s="316" t="s">
        <v>1121</v>
      </c>
      <c r="F125" s="317" t="s">
        <v>58</v>
      </c>
    </row>
    <row r="126" spans="1:6" x14ac:dyDescent="0.25">
      <c r="A126" s="471"/>
      <c r="B126" s="469"/>
      <c r="C126" s="467"/>
      <c r="D126" s="323" t="s">
        <v>1137</v>
      </c>
      <c r="E126" s="318" t="s">
        <v>1139</v>
      </c>
      <c r="F126" s="319" t="s">
        <v>58</v>
      </c>
    </row>
    <row r="127" spans="1:6" x14ac:dyDescent="0.25">
      <c r="A127" s="471"/>
      <c r="B127" s="314"/>
      <c r="C127" s="387"/>
      <c r="D127" s="306"/>
      <c r="E127" s="306"/>
      <c r="F127" s="306"/>
    </row>
    <row r="128" spans="1:6" x14ac:dyDescent="0.25">
      <c r="A128" s="471"/>
      <c r="B128" s="315">
        <v>2</v>
      </c>
      <c r="C128" s="337" t="s">
        <v>980</v>
      </c>
      <c r="D128" s="313" t="s">
        <v>1106</v>
      </c>
      <c r="E128" s="313"/>
      <c r="F128" s="313" t="s">
        <v>1122</v>
      </c>
    </row>
    <row r="129" spans="1:6" x14ac:dyDescent="0.25">
      <c r="A129" s="471"/>
      <c r="B129" s="314"/>
      <c r="C129" s="387"/>
      <c r="D129" s="306"/>
      <c r="E129" s="306"/>
      <c r="F129" s="306"/>
    </row>
    <row r="130" spans="1:6" x14ac:dyDescent="0.25">
      <c r="A130" s="471"/>
      <c r="B130" s="468">
        <v>3</v>
      </c>
      <c r="C130" s="466" t="s">
        <v>1124</v>
      </c>
      <c r="D130" s="320" t="s">
        <v>1124</v>
      </c>
      <c r="E130" s="316"/>
      <c r="F130" s="317" t="s">
        <v>423</v>
      </c>
    </row>
    <row r="131" spans="1:6" x14ac:dyDescent="0.25">
      <c r="A131" s="471"/>
      <c r="B131" s="469"/>
      <c r="C131" s="467"/>
      <c r="D131" s="323" t="s">
        <v>1126</v>
      </c>
      <c r="E131" s="318"/>
      <c r="F131" s="319" t="s">
        <v>423</v>
      </c>
    </row>
    <row r="132" spans="1:6" x14ac:dyDescent="0.25">
      <c r="A132" s="471"/>
      <c r="B132" s="314"/>
      <c r="C132" s="387"/>
      <c r="D132" s="306"/>
      <c r="E132" s="306"/>
      <c r="F132" s="306"/>
    </row>
    <row r="133" spans="1:6" x14ac:dyDescent="0.25">
      <c r="A133" s="471"/>
      <c r="B133" s="468">
        <v>4</v>
      </c>
      <c r="C133" s="466" t="s">
        <v>988</v>
      </c>
      <c r="D133" s="320" t="s">
        <v>1127</v>
      </c>
      <c r="E133" s="316" t="s">
        <v>987</v>
      </c>
      <c r="F133" s="317" t="s">
        <v>58</v>
      </c>
    </row>
    <row r="134" spans="1:6" x14ac:dyDescent="0.25">
      <c r="A134" s="471"/>
      <c r="B134" s="469"/>
      <c r="C134" s="467"/>
      <c r="D134" s="323" t="s">
        <v>1129</v>
      </c>
      <c r="E134" s="318" t="s">
        <v>979</v>
      </c>
      <c r="F134" s="319" t="s">
        <v>63</v>
      </c>
    </row>
    <row r="135" spans="1:6" x14ac:dyDescent="0.25">
      <c r="A135" s="471"/>
      <c r="B135" s="314"/>
      <c r="C135" s="387"/>
      <c r="D135" s="306"/>
      <c r="E135" s="306"/>
      <c r="F135" s="306"/>
    </row>
    <row r="136" spans="1:6" x14ac:dyDescent="0.25">
      <c r="A136" s="471"/>
      <c r="B136" s="468">
        <v>5</v>
      </c>
      <c r="C136" s="466" t="s">
        <v>995</v>
      </c>
      <c r="D136" s="320" t="s">
        <v>1128</v>
      </c>
      <c r="E136" s="316" t="s">
        <v>1015</v>
      </c>
      <c r="F136" s="317" t="s">
        <v>58</v>
      </c>
    </row>
    <row r="137" spans="1:6" x14ac:dyDescent="0.25">
      <c r="A137" s="471"/>
      <c r="B137" s="475"/>
      <c r="C137" s="474"/>
      <c r="D137" s="322" t="s">
        <v>1132</v>
      </c>
      <c r="E137" s="321"/>
      <c r="F137" s="324" t="s">
        <v>165</v>
      </c>
    </row>
    <row r="138" spans="1:6" x14ac:dyDescent="0.25">
      <c r="A138" s="471"/>
      <c r="B138" s="475"/>
      <c r="C138" s="474"/>
      <c r="D138" s="322" t="s">
        <v>1112</v>
      </c>
      <c r="E138" s="321"/>
      <c r="F138" s="324" t="s">
        <v>165</v>
      </c>
    </row>
    <row r="139" spans="1:6" x14ac:dyDescent="0.25">
      <c r="A139" s="471"/>
      <c r="B139" s="469"/>
      <c r="C139" s="467"/>
      <c r="D139" s="323" t="s">
        <v>1135</v>
      </c>
      <c r="E139" s="318"/>
      <c r="F139" s="319" t="s">
        <v>165</v>
      </c>
    </row>
    <row r="140" spans="1:6" x14ac:dyDescent="0.25">
      <c r="A140" s="471"/>
      <c r="B140" s="314"/>
      <c r="C140" s="387"/>
      <c r="D140" s="306"/>
      <c r="E140" s="306"/>
      <c r="F140" s="306"/>
    </row>
    <row r="141" spans="1:6" x14ac:dyDescent="0.25">
      <c r="A141" s="471"/>
      <c r="B141" s="315">
        <v>6</v>
      </c>
      <c r="C141" s="337" t="s">
        <v>977</v>
      </c>
      <c r="D141" s="313" t="s">
        <v>1130</v>
      </c>
      <c r="E141" s="313" t="s">
        <v>984</v>
      </c>
      <c r="F141" s="313" t="s">
        <v>58</v>
      </c>
    </row>
    <row r="142" spans="1:6" x14ac:dyDescent="0.25">
      <c r="A142" s="471"/>
      <c r="B142" s="314"/>
      <c r="C142" s="387"/>
      <c r="D142" s="306"/>
      <c r="E142" s="306"/>
      <c r="F142" s="306"/>
    </row>
    <row r="143" spans="1:6" x14ac:dyDescent="0.25">
      <c r="A143" s="471"/>
      <c r="B143" s="315">
        <v>7</v>
      </c>
      <c r="C143" s="337" t="s">
        <v>985</v>
      </c>
      <c r="D143" s="313" t="s">
        <v>1131</v>
      </c>
      <c r="E143" s="313" t="s">
        <v>984</v>
      </c>
      <c r="F143" s="313" t="s">
        <v>58</v>
      </c>
    </row>
    <row r="144" spans="1:6" x14ac:dyDescent="0.25">
      <c r="A144" s="471"/>
      <c r="B144" s="314"/>
      <c r="C144" s="387"/>
      <c r="D144" s="306"/>
      <c r="E144" s="306"/>
      <c r="F144" s="306"/>
    </row>
    <row r="145" spans="1:6" x14ac:dyDescent="0.25">
      <c r="A145" s="471"/>
      <c r="B145" s="315">
        <v>8</v>
      </c>
      <c r="C145" s="337" t="s">
        <v>971</v>
      </c>
      <c r="D145" s="313" t="s">
        <v>1134</v>
      </c>
      <c r="E145" s="313" t="s">
        <v>1140</v>
      </c>
      <c r="F145" s="313" t="s">
        <v>58</v>
      </c>
    </row>
    <row r="146" spans="1:6" x14ac:dyDescent="0.25">
      <c r="A146" s="471"/>
      <c r="B146" s="314"/>
      <c r="C146" s="387"/>
      <c r="D146" s="306"/>
      <c r="E146" s="306"/>
      <c r="F146" s="306"/>
    </row>
    <row r="147" spans="1:6" x14ac:dyDescent="0.25">
      <c r="A147" s="471"/>
      <c r="B147" s="468">
        <v>9</v>
      </c>
      <c r="C147" s="466" t="s">
        <v>1113</v>
      </c>
      <c r="D147" s="320" t="s">
        <v>1095</v>
      </c>
      <c r="E147" s="316"/>
      <c r="F147" s="317" t="s">
        <v>628</v>
      </c>
    </row>
    <row r="148" spans="1:6" x14ac:dyDescent="0.25">
      <c r="A148" s="471"/>
      <c r="B148" s="469"/>
      <c r="C148" s="467"/>
      <c r="D148" s="323" t="s">
        <v>1138</v>
      </c>
      <c r="E148" s="318" t="s">
        <v>1015</v>
      </c>
      <c r="F148" s="319" t="s">
        <v>58</v>
      </c>
    </row>
    <row r="149" spans="1:6" x14ac:dyDescent="0.25">
      <c r="A149" s="471"/>
      <c r="B149" s="314"/>
      <c r="C149" s="387"/>
      <c r="D149" s="306"/>
      <c r="E149" s="306"/>
      <c r="F149" s="306"/>
    </row>
    <row r="150" spans="1:6" x14ac:dyDescent="0.25">
      <c r="A150" s="471"/>
      <c r="B150" s="468">
        <v>10</v>
      </c>
      <c r="C150" s="466" t="s">
        <v>1136</v>
      </c>
      <c r="D150" s="472" t="s">
        <v>1091</v>
      </c>
      <c r="E150" s="316" t="s">
        <v>987</v>
      </c>
      <c r="F150" s="317" t="s">
        <v>58</v>
      </c>
    </row>
    <row r="151" spans="1:6" x14ac:dyDescent="0.25">
      <c r="A151" s="471"/>
      <c r="B151" s="469"/>
      <c r="C151" s="467"/>
      <c r="D151" s="473"/>
      <c r="E151" s="318" t="s">
        <v>984</v>
      </c>
      <c r="F151" s="319" t="s">
        <v>649</v>
      </c>
    </row>
    <row r="152" spans="1:6" x14ac:dyDescent="0.25">
      <c r="A152" s="307"/>
    </row>
    <row r="153" spans="1:6" x14ac:dyDescent="0.25">
      <c r="A153" s="307"/>
    </row>
    <row r="154" spans="1:6" ht="15" customHeight="1" x14ac:dyDescent="0.25">
      <c r="A154" s="471">
        <v>43313</v>
      </c>
      <c r="B154" s="468">
        <v>1</v>
      </c>
      <c r="C154" s="466" t="s">
        <v>995</v>
      </c>
      <c r="D154" s="320" t="s">
        <v>1112</v>
      </c>
      <c r="E154" s="316"/>
      <c r="F154" s="317" t="s">
        <v>165</v>
      </c>
    </row>
    <row r="155" spans="1:6" x14ac:dyDescent="0.25">
      <c r="A155" s="471"/>
      <c r="B155" s="469"/>
      <c r="C155" s="467"/>
      <c r="D155" s="323" t="s">
        <v>1159</v>
      </c>
      <c r="E155" s="318" t="s">
        <v>987</v>
      </c>
      <c r="F155" s="319" t="s">
        <v>58</v>
      </c>
    </row>
    <row r="156" spans="1:6" x14ac:dyDescent="0.25">
      <c r="A156" s="471"/>
      <c r="B156" s="314"/>
      <c r="C156" s="387"/>
      <c r="D156" s="306"/>
      <c r="E156" s="306"/>
      <c r="F156" s="306"/>
    </row>
    <row r="157" spans="1:6" x14ac:dyDescent="0.25">
      <c r="A157" s="471"/>
      <c r="B157" s="468">
        <v>2</v>
      </c>
      <c r="C157" s="466" t="s">
        <v>1113</v>
      </c>
      <c r="D157" s="320" t="s">
        <v>1138</v>
      </c>
      <c r="E157" s="316" t="s">
        <v>987</v>
      </c>
      <c r="F157" s="317" t="s">
        <v>525</v>
      </c>
    </row>
    <row r="158" spans="1:6" x14ac:dyDescent="0.25">
      <c r="A158" s="471"/>
      <c r="B158" s="469"/>
      <c r="C158" s="467"/>
      <c r="D158" s="323" t="s">
        <v>1157</v>
      </c>
      <c r="E158" s="318"/>
      <c r="F158" s="319" t="s">
        <v>1158</v>
      </c>
    </row>
    <row r="159" spans="1:6" x14ac:dyDescent="0.25">
      <c r="A159" s="471"/>
      <c r="B159" s="314"/>
      <c r="C159" s="387"/>
      <c r="D159" s="306"/>
      <c r="E159" s="306"/>
      <c r="F159" s="306"/>
    </row>
    <row r="160" spans="1:6" x14ac:dyDescent="0.25">
      <c r="A160" s="471"/>
      <c r="B160" s="315">
        <v>3</v>
      </c>
      <c r="C160" s="337" t="s">
        <v>1110</v>
      </c>
      <c r="D160" s="313" t="s">
        <v>1152</v>
      </c>
      <c r="E160" s="313" t="s">
        <v>1154</v>
      </c>
      <c r="F160" s="313" t="s">
        <v>1153</v>
      </c>
    </row>
    <row r="161" spans="1:6" x14ac:dyDescent="0.25">
      <c r="A161" s="471"/>
      <c r="B161" s="314"/>
      <c r="C161" s="387"/>
      <c r="D161" s="306"/>
      <c r="E161" s="306"/>
      <c r="F161" s="306"/>
    </row>
    <row r="162" spans="1:6" x14ac:dyDescent="0.25">
      <c r="A162" s="471"/>
      <c r="B162" s="315">
        <v>4</v>
      </c>
      <c r="C162" s="337" t="s">
        <v>1155</v>
      </c>
      <c r="D162" s="313" t="s">
        <v>1106</v>
      </c>
      <c r="E162" s="313" t="s">
        <v>984</v>
      </c>
      <c r="F162" s="313" t="s">
        <v>1107</v>
      </c>
    </row>
    <row r="163" spans="1:6" x14ac:dyDescent="0.25">
      <c r="A163" s="471"/>
      <c r="B163" s="314"/>
      <c r="C163" s="387"/>
      <c r="D163" s="306"/>
      <c r="E163" s="306"/>
      <c r="F163" s="306"/>
    </row>
    <row r="164" spans="1:6" x14ac:dyDescent="0.25">
      <c r="A164" s="471"/>
      <c r="B164" s="315">
        <v>5</v>
      </c>
      <c r="C164" s="337" t="s">
        <v>1124</v>
      </c>
      <c r="D164" s="313" t="s">
        <v>1156</v>
      </c>
      <c r="E164" s="313" t="s">
        <v>1015</v>
      </c>
      <c r="F164" s="313" t="s">
        <v>58</v>
      </c>
    </row>
    <row r="165" spans="1:6" x14ac:dyDescent="0.25">
      <c r="A165" s="329"/>
    </row>
    <row r="166" spans="1:6" x14ac:dyDescent="0.25">
      <c r="A166" s="329"/>
    </row>
    <row r="167" spans="1:6" ht="15" customHeight="1" x14ac:dyDescent="0.25">
      <c r="A167" s="471">
        <v>43344</v>
      </c>
      <c r="B167" s="468">
        <v>1</v>
      </c>
      <c r="C167" s="466" t="s">
        <v>1171</v>
      </c>
      <c r="D167" s="320" t="s">
        <v>1172</v>
      </c>
      <c r="E167" s="316"/>
      <c r="F167" s="317" t="s">
        <v>165</v>
      </c>
    </row>
    <row r="168" spans="1:6" x14ac:dyDescent="0.25">
      <c r="A168" s="471"/>
      <c r="B168" s="475"/>
      <c r="C168" s="474"/>
      <c r="D168" s="322" t="s">
        <v>1184</v>
      </c>
      <c r="E168" s="321"/>
      <c r="F168" s="324" t="s">
        <v>165</v>
      </c>
    </row>
    <row r="169" spans="1:6" x14ac:dyDescent="0.25">
      <c r="A169" s="471"/>
      <c r="B169" s="469"/>
      <c r="C169" s="467"/>
      <c r="D169" s="323" t="s">
        <v>1185</v>
      </c>
      <c r="E169" s="318" t="s">
        <v>987</v>
      </c>
      <c r="F169" s="319" t="s">
        <v>58</v>
      </c>
    </row>
    <row r="170" spans="1:6" x14ac:dyDescent="0.25">
      <c r="A170" s="471"/>
      <c r="B170" s="314"/>
      <c r="C170" s="387"/>
      <c r="D170" s="306"/>
      <c r="E170" s="306"/>
      <c r="F170" s="306"/>
    </row>
    <row r="171" spans="1:6" x14ac:dyDescent="0.25">
      <c r="A171" s="471"/>
      <c r="B171" s="315">
        <v>2</v>
      </c>
      <c r="C171" s="337" t="s">
        <v>1110</v>
      </c>
      <c r="D171" s="313" t="s">
        <v>1120</v>
      </c>
      <c r="E171" s="313" t="s">
        <v>984</v>
      </c>
      <c r="F171" s="313" t="s">
        <v>58</v>
      </c>
    </row>
    <row r="172" spans="1:6" x14ac:dyDescent="0.25">
      <c r="A172" s="471"/>
      <c r="B172" s="314"/>
      <c r="C172" s="387"/>
      <c r="D172" s="306"/>
      <c r="E172" s="306"/>
      <c r="F172" s="306"/>
    </row>
    <row r="173" spans="1:6" x14ac:dyDescent="0.25">
      <c r="A173" s="471"/>
      <c r="B173" s="468">
        <v>3</v>
      </c>
      <c r="C173" s="466" t="s">
        <v>1173</v>
      </c>
      <c r="D173" s="320" t="s">
        <v>1174</v>
      </c>
      <c r="E173" s="316" t="s">
        <v>984</v>
      </c>
      <c r="F173" s="317" t="s">
        <v>66</v>
      </c>
    </row>
    <row r="174" spans="1:6" x14ac:dyDescent="0.25">
      <c r="A174" s="471"/>
      <c r="B174" s="469"/>
      <c r="C174" s="467"/>
      <c r="D174" s="323" t="s">
        <v>1083</v>
      </c>
      <c r="E174" s="318" t="s">
        <v>984</v>
      </c>
      <c r="F174" s="319" t="s">
        <v>135</v>
      </c>
    </row>
    <row r="175" spans="1:6" x14ac:dyDescent="0.25">
      <c r="A175" s="471"/>
      <c r="B175" s="314"/>
      <c r="C175" s="387"/>
      <c r="D175" s="306"/>
      <c r="E175" s="306"/>
      <c r="F175" s="306"/>
    </row>
    <row r="176" spans="1:6" x14ac:dyDescent="0.25">
      <c r="A176" s="471"/>
      <c r="B176" s="468">
        <v>4</v>
      </c>
      <c r="C176" s="466" t="s">
        <v>1171</v>
      </c>
      <c r="D176" s="320" t="s">
        <v>1175</v>
      </c>
      <c r="E176" s="316" t="s">
        <v>1176</v>
      </c>
      <c r="F176" s="317" t="s">
        <v>165</v>
      </c>
    </row>
    <row r="177" spans="1:6" x14ac:dyDescent="0.25">
      <c r="A177" s="471"/>
      <c r="B177" s="469"/>
      <c r="C177" s="467"/>
      <c r="D177" s="323" t="s">
        <v>1183</v>
      </c>
      <c r="E177" s="318" t="s">
        <v>987</v>
      </c>
      <c r="F177" s="319" t="s">
        <v>58</v>
      </c>
    </row>
    <row r="178" spans="1:6" x14ac:dyDescent="0.25">
      <c r="A178" s="471"/>
      <c r="B178" s="314"/>
      <c r="C178" s="387"/>
      <c r="D178" s="306"/>
      <c r="E178" s="306"/>
      <c r="F178" s="306"/>
    </row>
    <row r="179" spans="1:6" x14ac:dyDescent="0.25">
      <c r="A179" s="471"/>
      <c r="B179" s="468">
        <v>5</v>
      </c>
      <c r="C179" s="466" t="s">
        <v>1177</v>
      </c>
      <c r="D179" s="320" t="s">
        <v>1178</v>
      </c>
      <c r="E179" s="316" t="s">
        <v>984</v>
      </c>
      <c r="F179" s="317" t="s">
        <v>58</v>
      </c>
    </row>
    <row r="180" spans="1:6" x14ac:dyDescent="0.25">
      <c r="A180" s="471"/>
      <c r="B180" s="469"/>
      <c r="C180" s="467"/>
      <c r="D180" s="323" t="s">
        <v>1177</v>
      </c>
      <c r="E180" s="318" t="s">
        <v>1181</v>
      </c>
      <c r="F180" s="319" t="s">
        <v>58</v>
      </c>
    </row>
    <row r="181" spans="1:6" x14ac:dyDescent="0.25">
      <c r="A181" s="471"/>
      <c r="B181" s="314"/>
      <c r="C181" s="387"/>
      <c r="D181" s="306"/>
      <c r="E181" s="306"/>
      <c r="F181" s="306"/>
    </row>
    <row r="182" spans="1:6" x14ac:dyDescent="0.25">
      <c r="A182" s="471"/>
      <c r="B182" s="468">
        <v>6</v>
      </c>
      <c r="C182" s="466" t="s">
        <v>1179</v>
      </c>
      <c r="D182" s="320" t="s">
        <v>1180</v>
      </c>
      <c r="E182" s="316"/>
      <c r="F182" s="317" t="s">
        <v>165</v>
      </c>
    </row>
    <row r="183" spans="1:6" x14ac:dyDescent="0.25">
      <c r="A183" s="471"/>
      <c r="B183" s="469"/>
      <c r="C183" s="467"/>
      <c r="D183" s="323" t="s">
        <v>1179</v>
      </c>
      <c r="E183" s="318"/>
      <c r="F183" s="319" t="s">
        <v>165</v>
      </c>
    </row>
    <row r="184" spans="1:6" x14ac:dyDescent="0.25">
      <c r="A184" s="471"/>
      <c r="B184" s="314"/>
      <c r="C184" s="387"/>
      <c r="D184" s="306"/>
      <c r="E184" s="306"/>
      <c r="F184" s="306"/>
    </row>
    <row r="185" spans="1:6" x14ac:dyDescent="0.25">
      <c r="A185" s="471"/>
      <c r="B185" s="315">
        <v>7</v>
      </c>
      <c r="C185" s="337" t="s">
        <v>1155</v>
      </c>
      <c r="D185" s="313" t="s">
        <v>1182</v>
      </c>
      <c r="E185" s="313"/>
      <c r="F185" s="313" t="s">
        <v>746</v>
      </c>
    </row>
    <row r="186" spans="1:6" x14ac:dyDescent="0.25">
      <c r="A186" s="471"/>
      <c r="B186" s="314"/>
      <c r="C186" s="387"/>
      <c r="D186" s="306"/>
      <c r="E186" s="306"/>
      <c r="F186" s="306"/>
    </row>
    <row r="187" spans="1:6" x14ac:dyDescent="0.25">
      <c r="A187" s="471"/>
      <c r="B187" s="315">
        <v>8</v>
      </c>
      <c r="C187" s="337" t="s">
        <v>1186</v>
      </c>
      <c r="D187" s="313" t="s">
        <v>1186</v>
      </c>
      <c r="E187" s="313" t="s">
        <v>1121</v>
      </c>
      <c r="F187" s="313" t="s">
        <v>58</v>
      </c>
    </row>
    <row r="190" spans="1:6" ht="15" customHeight="1" x14ac:dyDescent="0.25">
      <c r="A190" s="471">
        <v>43374</v>
      </c>
      <c r="B190" s="468">
        <v>1</v>
      </c>
      <c r="C190" s="466" t="s">
        <v>1173</v>
      </c>
      <c r="D190" s="472" t="s">
        <v>1197</v>
      </c>
      <c r="E190" s="316" t="s">
        <v>987</v>
      </c>
      <c r="F190" s="317" t="s">
        <v>66</v>
      </c>
    </row>
    <row r="191" spans="1:6" x14ac:dyDescent="0.25">
      <c r="A191" s="471"/>
      <c r="B191" s="475"/>
      <c r="C191" s="474"/>
      <c r="D191" s="465"/>
      <c r="E191" s="321" t="s">
        <v>1015</v>
      </c>
      <c r="F191" s="324" t="s">
        <v>58</v>
      </c>
    </row>
    <row r="192" spans="1:6" x14ac:dyDescent="0.25">
      <c r="A192" s="471"/>
      <c r="B192" s="469"/>
      <c r="C192" s="467"/>
      <c r="D192" s="330" t="s">
        <v>1174</v>
      </c>
      <c r="E192" s="318"/>
      <c r="F192" s="319" t="s">
        <v>165</v>
      </c>
    </row>
    <row r="193" spans="1:6" x14ac:dyDescent="0.25">
      <c r="A193" s="471"/>
      <c r="B193" s="314"/>
      <c r="C193" s="387"/>
      <c r="D193" s="306"/>
      <c r="E193" s="306"/>
      <c r="F193" s="306"/>
    </row>
    <row r="194" spans="1:6" x14ac:dyDescent="0.25">
      <c r="A194" s="471"/>
      <c r="B194" s="326">
        <v>2</v>
      </c>
      <c r="C194" s="337" t="s">
        <v>1155</v>
      </c>
      <c r="D194" s="313" t="s">
        <v>1198</v>
      </c>
      <c r="E194" s="313" t="s">
        <v>1199</v>
      </c>
      <c r="F194" s="313" t="s">
        <v>45</v>
      </c>
    </row>
    <row r="195" spans="1:6" x14ac:dyDescent="0.25">
      <c r="A195" s="471"/>
      <c r="B195" s="314"/>
      <c r="C195" s="387"/>
      <c r="D195" s="306"/>
      <c r="E195" s="306"/>
      <c r="F195" s="306"/>
    </row>
    <row r="196" spans="1:6" x14ac:dyDescent="0.25">
      <c r="A196" s="471"/>
      <c r="B196" s="468">
        <v>3</v>
      </c>
      <c r="C196" s="466" t="s">
        <v>1202</v>
      </c>
      <c r="D196" s="320" t="s">
        <v>1132</v>
      </c>
      <c r="E196" s="316" t="s">
        <v>987</v>
      </c>
      <c r="F196" s="317" t="s">
        <v>58</v>
      </c>
    </row>
    <row r="197" spans="1:6" x14ac:dyDescent="0.25">
      <c r="A197" s="471"/>
      <c r="B197" s="475"/>
      <c r="C197" s="474"/>
      <c r="D197" s="322" t="s">
        <v>1159</v>
      </c>
      <c r="E197" s="321" t="s">
        <v>993</v>
      </c>
      <c r="F197" s="324" t="s">
        <v>37</v>
      </c>
    </row>
    <row r="198" spans="1:6" x14ac:dyDescent="0.25">
      <c r="A198" s="471"/>
      <c r="B198" s="469"/>
      <c r="C198" s="467"/>
      <c r="D198" s="323" t="s">
        <v>1205</v>
      </c>
      <c r="E198" s="318" t="s">
        <v>1206</v>
      </c>
      <c r="F198" s="319" t="s">
        <v>58</v>
      </c>
    </row>
    <row r="199" spans="1:6" x14ac:dyDescent="0.25">
      <c r="A199" s="471"/>
      <c r="B199" s="314"/>
      <c r="C199" s="387"/>
      <c r="D199" s="306"/>
      <c r="E199" s="306"/>
      <c r="F199" s="306"/>
    </row>
    <row r="200" spans="1:6" x14ac:dyDescent="0.25">
      <c r="A200" s="471"/>
      <c r="B200" s="326">
        <v>4</v>
      </c>
      <c r="C200" s="337" t="s">
        <v>1177</v>
      </c>
      <c r="D200" s="313" t="s">
        <v>1203</v>
      </c>
      <c r="E200" s="313" t="s">
        <v>1015</v>
      </c>
      <c r="F200" s="313" t="s">
        <v>58</v>
      </c>
    </row>
    <row r="201" spans="1:6" x14ac:dyDescent="0.25">
      <c r="A201" s="471"/>
      <c r="B201" s="314"/>
      <c r="C201" s="387"/>
      <c r="D201" s="306"/>
      <c r="E201" s="306"/>
      <c r="F201" s="306"/>
    </row>
    <row r="202" spans="1:6" x14ac:dyDescent="0.25">
      <c r="A202" s="471"/>
      <c r="B202" s="326">
        <v>5</v>
      </c>
      <c r="C202" s="337" t="s">
        <v>1136</v>
      </c>
      <c r="D202" s="313" t="s">
        <v>1204</v>
      </c>
      <c r="E202" s="313"/>
      <c r="F202" s="313" t="s">
        <v>746</v>
      </c>
    </row>
    <row r="203" spans="1:6" x14ac:dyDescent="0.25">
      <c r="A203" s="471"/>
      <c r="B203" s="314"/>
      <c r="C203" s="387"/>
      <c r="D203" s="306"/>
      <c r="E203" s="306"/>
      <c r="F203" s="306"/>
    </row>
    <row r="204" spans="1:6" x14ac:dyDescent="0.25">
      <c r="A204" s="471"/>
      <c r="B204" s="326">
        <v>6</v>
      </c>
      <c r="C204" s="337" t="s">
        <v>1186</v>
      </c>
      <c r="D204" s="313" t="s">
        <v>1207</v>
      </c>
      <c r="E204" s="313" t="s">
        <v>987</v>
      </c>
      <c r="F204" s="313" t="s">
        <v>58</v>
      </c>
    </row>
    <row r="205" spans="1:6" x14ac:dyDescent="0.25">
      <c r="A205" s="471"/>
      <c r="B205" s="314"/>
      <c r="C205" s="387"/>
      <c r="D205" s="306"/>
      <c r="E205" s="306"/>
      <c r="F205" s="306"/>
    </row>
    <row r="206" spans="1:6" x14ac:dyDescent="0.25">
      <c r="A206" s="471"/>
      <c r="B206" s="468">
        <v>7</v>
      </c>
      <c r="C206" s="466" t="s">
        <v>1110</v>
      </c>
      <c r="D206" s="320" t="s">
        <v>1208</v>
      </c>
      <c r="E206" s="316" t="s">
        <v>987</v>
      </c>
      <c r="F206" s="317" t="s">
        <v>1209</v>
      </c>
    </row>
    <row r="207" spans="1:6" x14ac:dyDescent="0.25">
      <c r="A207" s="471"/>
      <c r="B207" s="475"/>
      <c r="C207" s="474"/>
      <c r="D207" s="465" t="s">
        <v>1110</v>
      </c>
      <c r="E207" s="321" t="s">
        <v>987</v>
      </c>
      <c r="F207" s="324" t="s">
        <v>58</v>
      </c>
    </row>
    <row r="208" spans="1:6" x14ac:dyDescent="0.25">
      <c r="A208" s="471"/>
      <c r="B208" s="469"/>
      <c r="C208" s="467"/>
      <c r="D208" s="473"/>
      <c r="E208" s="318"/>
      <c r="F208" s="319" t="s">
        <v>165</v>
      </c>
    </row>
    <row r="209" spans="1:6" x14ac:dyDescent="0.25">
      <c r="A209" s="329"/>
    </row>
    <row r="211" spans="1:6" ht="15" customHeight="1" x14ac:dyDescent="0.25">
      <c r="A211" s="471">
        <v>43405</v>
      </c>
      <c r="B211" s="468">
        <v>1</v>
      </c>
      <c r="C211" s="466" t="s">
        <v>1124</v>
      </c>
      <c r="D211" s="320" t="s">
        <v>1215</v>
      </c>
      <c r="E211" s="316" t="s">
        <v>1216</v>
      </c>
      <c r="F211" s="317" t="s">
        <v>37</v>
      </c>
    </row>
    <row r="212" spans="1:6" x14ac:dyDescent="0.25">
      <c r="A212" s="471"/>
      <c r="B212" s="469"/>
      <c r="C212" s="467"/>
      <c r="D212" s="323" t="s">
        <v>1229</v>
      </c>
      <c r="E212" s="318" t="s">
        <v>984</v>
      </c>
      <c r="F212" s="319" t="s">
        <v>1230</v>
      </c>
    </row>
    <row r="213" spans="1:6" x14ac:dyDescent="0.25">
      <c r="A213" s="471"/>
      <c r="B213" s="314"/>
      <c r="C213" s="387"/>
      <c r="D213" s="306"/>
      <c r="E213" s="306"/>
      <c r="F213" s="306"/>
    </row>
    <row r="214" spans="1:6" x14ac:dyDescent="0.25">
      <c r="A214" s="471"/>
      <c r="B214" s="326">
        <v>2</v>
      </c>
      <c r="C214" s="337" t="s">
        <v>1085</v>
      </c>
      <c r="D214" s="313" t="s">
        <v>1127</v>
      </c>
      <c r="E214" s="313" t="s">
        <v>1080</v>
      </c>
      <c r="F214" s="313" t="s">
        <v>45</v>
      </c>
    </row>
    <row r="215" spans="1:6" x14ac:dyDescent="0.25">
      <c r="A215" s="471"/>
      <c r="B215" s="314"/>
      <c r="C215" s="387"/>
      <c r="D215" s="306"/>
      <c r="E215" s="306"/>
      <c r="F215" s="306"/>
    </row>
    <row r="216" spans="1:6" x14ac:dyDescent="0.25">
      <c r="A216" s="471"/>
      <c r="B216" s="468">
        <v>3</v>
      </c>
      <c r="C216" s="466" t="s">
        <v>1173</v>
      </c>
      <c r="D216" s="320" t="s">
        <v>1217</v>
      </c>
      <c r="E216" s="316" t="s">
        <v>979</v>
      </c>
      <c r="F216" s="317" t="s">
        <v>59</v>
      </c>
    </row>
    <row r="217" spans="1:6" x14ac:dyDescent="0.25">
      <c r="A217" s="471"/>
      <c r="B217" s="469"/>
      <c r="C217" s="467"/>
      <c r="D217" s="323" t="s">
        <v>1226</v>
      </c>
      <c r="E217" s="318" t="s">
        <v>984</v>
      </c>
      <c r="F217" s="319" t="s">
        <v>45</v>
      </c>
    </row>
    <row r="218" spans="1:6" x14ac:dyDescent="0.25">
      <c r="A218" s="471"/>
      <c r="B218" s="314"/>
      <c r="C218" s="387"/>
      <c r="D218" s="306"/>
      <c r="E218" s="306"/>
      <c r="F218" s="306"/>
    </row>
    <row r="219" spans="1:6" x14ac:dyDescent="0.25">
      <c r="A219" s="471"/>
      <c r="B219" s="468">
        <v>4</v>
      </c>
      <c r="C219" s="466" t="s">
        <v>1202</v>
      </c>
      <c r="D219" s="320" t="s">
        <v>1218</v>
      </c>
      <c r="E219" s="316" t="s">
        <v>1219</v>
      </c>
      <c r="F219" s="317" t="s">
        <v>37</v>
      </c>
    </row>
    <row r="220" spans="1:6" x14ac:dyDescent="0.25">
      <c r="A220" s="471"/>
      <c r="B220" s="475"/>
      <c r="C220" s="474"/>
      <c r="D220" s="465" t="s">
        <v>1132</v>
      </c>
      <c r="E220" s="321" t="s">
        <v>979</v>
      </c>
      <c r="F220" s="324" t="s">
        <v>63</v>
      </c>
    </row>
    <row r="221" spans="1:6" x14ac:dyDescent="0.25">
      <c r="A221" s="471"/>
      <c r="B221" s="475"/>
      <c r="C221" s="474"/>
      <c r="D221" s="465"/>
      <c r="E221" s="321" t="s">
        <v>993</v>
      </c>
      <c r="F221" s="324" t="s">
        <v>37</v>
      </c>
    </row>
    <row r="222" spans="1:6" x14ac:dyDescent="0.25">
      <c r="A222" s="471"/>
      <c r="B222" s="469"/>
      <c r="C222" s="467"/>
      <c r="D222" s="323" t="s">
        <v>1231</v>
      </c>
      <c r="E222" s="318" t="s">
        <v>993</v>
      </c>
      <c r="F222" s="319" t="s">
        <v>37</v>
      </c>
    </row>
    <row r="223" spans="1:6" x14ac:dyDescent="0.25">
      <c r="A223" s="471"/>
      <c r="B223" s="314"/>
      <c r="C223" s="387"/>
      <c r="D223" s="306"/>
      <c r="E223" s="306"/>
      <c r="F223" s="306"/>
    </row>
    <row r="224" spans="1:6" x14ac:dyDescent="0.25">
      <c r="A224" s="471"/>
      <c r="B224" s="468">
        <v>5</v>
      </c>
      <c r="C224" s="466" t="s">
        <v>1110</v>
      </c>
      <c r="D224" s="320" t="s">
        <v>1220</v>
      </c>
      <c r="E224" s="316" t="s">
        <v>993</v>
      </c>
      <c r="F224" s="317" t="s">
        <v>37</v>
      </c>
    </row>
    <row r="225" spans="1:6" x14ac:dyDescent="0.25">
      <c r="A225" s="471"/>
      <c r="B225" s="469"/>
      <c r="C225" s="467"/>
      <c r="D225" s="323" t="s">
        <v>1221</v>
      </c>
      <c r="E225" s="318" t="s">
        <v>993</v>
      </c>
      <c r="F225" s="319" t="s">
        <v>37</v>
      </c>
    </row>
    <row r="226" spans="1:6" x14ac:dyDescent="0.25">
      <c r="A226" s="471"/>
      <c r="B226" s="314"/>
      <c r="C226" s="387"/>
      <c r="D226" s="306"/>
      <c r="E226" s="306"/>
      <c r="F226" s="306"/>
    </row>
    <row r="227" spans="1:6" x14ac:dyDescent="0.25">
      <c r="A227" s="471"/>
      <c r="B227" s="468">
        <v>6</v>
      </c>
      <c r="C227" s="466" t="s">
        <v>1179</v>
      </c>
      <c r="D227" s="320" t="s">
        <v>1222</v>
      </c>
      <c r="E227" s="316" t="s">
        <v>993</v>
      </c>
      <c r="F227" s="317" t="s">
        <v>37</v>
      </c>
    </row>
    <row r="228" spans="1:6" x14ac:dyDescent="0.25">
      <c r="A228" s="471"/>
      <c r="B228" s="469"/>
      <c r="C228" s="467"/>
      <c r="D228" s="323" t="s">
        <v>1179</v>
      </c>
      <c r="E228" s="318" t="s">
        <v>993</v>
      </c>
      <c r="F228" s="319" t="s">
        <v>37</v>
      </c>
    </row>
    <row r="229" spans="1:6" x14ac:dyDescent="0.25">
      <c r="A229" s="471"/>
      <c r="B229" s="314"/>
      <c r="C229" s="387"/>
      <c r="D229" s="306"/>
      <c r="E229" s="306"/>
      <c r="F229" s="306"/>
    </row>
    <row r="230" spans="1:6" x14ac:dyDescent="0.25">
      <c r="A230" s="471"/>
      <c r="B230" s="468">
        <v>7</v>
      </c>
      <c r="C230" s="466" t="s">
        <v>1177</v>
      </c>
      <c r="D230" s="320" t="s">
        <v>1223</v>
      </c>
      <c r="E230" s="316" t="s">
        <v>993</v>
      </c>
      <c r="F230" s="317" t="s">
        <v>37</v>
      </c>
    </row>
    <row r="231" spans="1:6" x14ac:dyDescent="0.25">
      <c r="A231" s="471"/>
      <c r="B231" s="469"/>
      <c r="C231" s="467"/>
      <c r="D231" s="323" t="s">
        <v>1224</v>
      </c>
      <c r="E231" s="318" t="s">
        <v>993</v>
      </c>
      <c r="F231" s="319" t="s">
        <v>37</v>
      </c>
    </row>
    <row r="232" spans="1:6" x14ac:dyDescent="0.25">
      <c r="A232" s="471"/>
      <c r="B232" s="314"/>
      <c r="C232" s="387"/>
      <c r="D232" s="306"/>
      <c r="E232" s="306"/>
      <c r="F232" s="306"/>
    </row>
    <row r="233" spans="1:6" x14ac:dyDescent="0.25">
      <c r="A233" s="471"/>
      <c r="B233" s="326">
        <v>8</v>
      </c>
      <c r="C233" s="337" t="s">
        <v>1225</v>
      </c>
      <c r="D233" s="313" t="s">
        <v>1218</v>
      </c>
      <c r="E233" s="313" t="s">
        <v>993</v>
      </c>
      <c r="F233" s="313" t="s">
        <v>37</v>
      </c>
    </row>
    <row r="234" spans="1:6" x14ac:dyDescent="0.25">
      <c r="A234" s="471"/>
      <c r="B234" s="314"/>
      <c r="C234" s="387"/>
      <c r="D234" s="306"/>
      <c r="E234" s="306"/>
      <c r="F234" s="306"/>
    </row>
    <row r="235" spans="1:6" x14ac:dyDescent="0.25">
      <c r="A235" s="471"/>
      <c r="B235" s="326">
        <v>9</v>
      </c>
      <c r="C235" s="337" t="s">
        <v>1113</v>
      </c>
      <c r="D235" s="313" t="s">
        <v>1228</v>
      </c>
      <c r="E235" s="313" t="s">
        <v>987</v>
      </c>
      <c r="F235" s="313" t="s">
        <v>45</v>
      </c>
    </row>
    <row r="236" spans="1:6" x14ac:dyDescent="0.25">
      <c r="A236" s="471"/>
      <c r="B236" s="314"/>
      <c r="C236" s="387"/>
      <c r="D236" s="306"/>
      <c r="E236" s="306"/>
      <c r="F236" s="306"/>
    </row>
    <row r="237" spans="1:6" x14ac:dyDescent="0.25">
      <c r="A237" s="471"/>
      <c r="B237" s="326">
        <v>10</v>
      </c>
      <c r="C237" s="337" t="s">
        <v>1155</v>
      </c>
      <c r="D237" s="313" t="s">
        <v>1232</v>
      </c>
      <c r="E237" s="313" t="s">
        <v>979</v>
      </c>
      <c r="F237" s="313" t="s">
        <v>63</v>
      </c>
    </row>
    <row r="238" spans="1:6" x14ac:dyDescent="0.25">
      <c r="A238" s="471"/>
      <c r="B238" s="314"/>
      <c r="C238" s="387"/>
      <c r="D238" s="306"/>
      <c r="E238" s="306"/>
      <c r="F238" s="306"/>
    </row>
    <row r="239" spans="1:6" x14ac:dyDescent="0.25">
      <c r="A239" s="471"/>
      <c r="B239" s="326">
        <v>11</v>
      </c>
      <c r="C239" s="337" t="s">
        <v>1233</v>
      </c>
      <c r="D239" s="313" t="s">
        <v>1234</v>
      </c>
      <c r="E239" s="313" t="s">
        <v>987</v>
      </c>
      <c r="F239" s="313" t="s">
        <v>58</v>
      </c>
    </row>
    <row r="240" spans="1:6" x14ac:dyDescent="0.25">
      <c r="A240" s="471"/>
      <c r="B240" s="314"/>
      <c r="C240" s="387"/>
      <c r="D240" s="306"/>
      <c r="E240" s="306"/>
      <c r="F240" s="306"/>
    </row>
    <row r="241" spans="1:14" x14ac:dyDescent="0.25">
      <c r="A241" s="471"/>
      <c r="B241" s="326">
        <v>12</v>
      </c>
      <c r="C241" s="337" t="s">
        <v>1186</v>
      </c>
      <c r="D241" s="313" t="s">
        <v>1235</v>
      </c>
      <c r="E241" s="313" t="s">
        <v>1142</v>
      </c>
      <c r="F241" s="313" t="s">
        <v>58</v>
      </c>
    </row>
    <row r="244" spans="1:14" x14ac:dyDescent="0.25">
      <c r="A244" s="481">
        <v>43435</v>
      </c>
      <c r="B244" s="326">
        <v>1</v>
      </c>
      <c r="C244" s="337" t="s">
        <v>1085</v>
      </c>
      <c r="D244" s="313" t="s">
        <v>1085</v>
      </c>
      <c r="E244" s="313" t="s">
        <v>1219</v>
      </c>
      <c r="F244" s="313" t="s">
        <v>37</v>
      </c>
      <c r="J244" s="450">
        <v>1</v>
      </c>
      <c r="K244" s="337" t="s">
        <v>1085</v>
      </c>
      <c r="L244" s="313" t="s">
        <v>1085</v>
      </c>
      <c r="M244" s="313" t="s">
        <v>1219</v>
      </c>
      <c r="N244" s="313" t="s">
        <v>37</v>
      </c>
    </row>
    <row r="245" spans="1:14" x14ac:dyDescent="0.25">
      <c r="A245" s="481"/>
      <c r="B245" s="314"/>
      <c r="C245" s="387"/>
      <c r="D245" s="306"/>
      <c r="E245" s="306"/>
      <c r="F245" s="306"/>
      <c r="J245" s="314"/>
      <c r="K245" s="387"/>
      <c r="L245" s="306"/>
      <c r="M245" s="306"/>
      <c r="N245" s="306"/>
    </row>
    <row r="246" spans="1:14" x14ac:dyDescent="0.25">
      <c r="A246" s="481"/>
      <c r="B246" s="326">
        <v>2</v>
      </c>
      <c r="C246" s="337" t="s">
        <v>1177</v>
      </c>
      <c r="D246" s="313" t="s">
        <v>1242</v>
      </c>
      <c r="E246" s="313" t="s">
        <v>993</v>
      </c>
      <c r="F246" s="313" t="s">
        <v>37</v>
      </c>
      <c r="J246" s="450">
        <v>2</v>
      </c>
      <c r="K246" s="337" t="s">
        <v>1177</v>
      </c>
      <c r="L246" s="313" t="s">
        <v>1242</v>
      </c>
      <c r="M246" s="313" t="s">
        <v>993</v>
      </c>
      <c r="N246" s="313" t="s">
        <v>37</v>
      </c>
    </row>
    <row r="247" spans="1:14" x14ac:dyDescent="0.25">
      <c r="A247" s="481"/>
      <c r="B247" s="314"/>
      <c r="C247" s="387"/>
      <c r="D247" s="306"/>
      <c r="E247" s="306"/>
      <c r="F247" s="306"/>
      <c r="J247" s="314"/>
      <c r="K247" s="387"/>
      <c r="L247" s="306"/>
      <c r="M247" s="306"/>
      <c r="N247" s="306"/>
    </row>
    <row r="248" spans="1:14" x14ac:dyDescent="0.25">
      <c r="A248" s="481"/>
      <c r="B248" s="326">
        <v>3</v>
      </c>
      <c r="C248" s="337" t="s">
        <v>1124</v>
      </c>
      <c r="D248" s="313" t="s">
        <v>1156</v>
      </c>
      <c r="E248" s="313" t="s">
        <v>1219</v>
      </c>
      <c r="F248" s="313" t="s">
        <v>37</v>
      </c>
      <c r="J248" s="450">
        <v>3</v>
      </c>
      <c r="K248" s="337" t="s">
        <v>1124</v>
      </c>
      <c r="L248" s="313" t="s">
        <v>1156</v>
      </c>
      <c r="M248" s="313" t="s">
        <v>1219</v>
      </c>
      <c r="N248" s="313" t="s">
        <v>37</v>
      </c>
    </row>
    <row r="249" spans="1:14" x14ac:dyDescent="0.25">
      <c r="A249" s="481"/>
      <c r="B249" s="314"/>
      <c r="C249" s="387"/>
      <c r="D249" s="306"/>
      <c r="E249" s="306"/>
      <c r="F249" s="306"/>
      <c r="J249" s="314"/>
      <c r="K249" s="387"/>
      <c r="L249" s="306"/>
      <c r="M249" s="306"/>
      <c r="N249" s="306"/>
    </row>
    <row r="250" spans="1:14" x14ac:dyDescent="0.25">
      <c r="A250" s="481"/>
      <c r="B250" s="326">
        <v>4</v>
      </c>
      <c r="C250" s="337" t="s">
        <v>1179</v>
      </c>
      <c r="D250" s="313" t="s">
        <v>1180</v>
      </c>
      <c r="E250" s="313" t="s">
        <v>1219</v>
      </c>
      <c r="F250" s="313" t="s">
        <v>37</v>
      </c>
      <c r="J250" s="450">
        <v>4</v>
      </c>
      <c r="K250" s="337" t="s">
        <v>1179</v>
      </c>
      <c r="L250" s="313" t="s">
        <v>1180</v>
      </c>
      <c r="M250" s="313" t="s">
        <v>1219</v>
      </c>
      <c r="N250" s="313" t="s">
        <v>37</v>
      </c>
    </row>
    <row r="251" spans="1:14" x14ac:dyDescent="0.25">
      <c r="A251" s="481"/>
      <c r="B251" s="314"/>
      <c r="C251" s="387"/>
      <c r="D251" s="306"/>
      <c r="E251" s="306"/>
      <c r="F251" s="306"/>
      <c r="J251" s="314"/>
      <c r="K251" s="387"/>
      <c r="L251" s="306"/>
      <c r="M251" s="306"/>
      <c r="N251" s="306"/>
    </row>
    <row r="252" spans="1:14" x14ac:dyDescent="0.25">
      <c r="A252" s="481"/>
      <c r="B252" s="326">
        <v>5</v>
      </c>
      <c r="C252" s="337" t="s">
        <v>1202</v>
      </c>
      <c r="D252" s="313" t="s">
        <v>1243</v>
      </c>
      <c r="E252" s="313" t="s">
        <v>1219</v>
      </c>
      <c r="F252" s="313" t="s">
        <v>37</v>
      </c>
      <c r="J252" s="450">
        <v>5</v>
      </c>
      <c r="K252" s="337" t="s">
        <v>1202</v>
      </c>
      <c r="L252" s="313" t="s">
        <v>1243</v>
      </c>
      <c r="M252" s="313" t="s">
        <v>1219</v>
      </c>
      <c r="N252" s="313" t="s">
        <v>37</v>
      </c>
    </row>
    <row r="253" spans="1:14" x14ac:dyDescent="0.25">
      <c r="A253" s="481"/>
      <c r="B253" s="314"/>
      <c r="C253" s="387"/>
      <c r="D253" s="306"/>
      <c r="E253" s="306"/>
      <c r="F253" s="306"/>
      <c r="J253" s="314"/>
      <c r="K253" s="387"/>
      <c r="L253" s="306"/>
      <c r="M253" s="306"/>
      <c r="N253" s="306"/>
    </row>
    <row r="254" spans="1:14" x14ac:dyDescent="0.25">
      <c r="A254" s="481"/>
      <c r="B254" s="394">
        <v>6</v>
      </c>
      <c r="C254" s="434" t="s">
        <v>1110</v>
      </c>
      <c r="D254" s="433" t="s">
        <v>1244</v>
      </c>
      <c r="E254" s="434" t="s">
        <v>1015</v>
      </c>
      <c r="F254" s="317" t="s">
        <v>58</v>
      </c>
      <c r="J254" s="449">
        <v>6</v>
      </c>
      <c r="K254" s="434" t="s">
        <v>1110</v>
      </c>
      <c r="L254" s="433" t="s">
        <v>1244</v>
      </c>
      <c r="M254" s="434" t="s">
        <v>1015</v>
      </c>
      <c r="N254" s="317" t="s">
        <v>58</v>
      </c>
    </row>
    <row r="255" spans="1:14" x14ac:dyDescent="0.25">
      <c r="A255" s="481"/>
      <c r="B255" s="437"/>
      <c r="C255" s="435"/>
      <c r="D255" s="465" t="s">
        <v>1120</v>
      </c>
      <c r="E255" s="321" t="s">
        <v>1042</v>
      </c>
      <c r="F255" s="324" t="s">
        <v>61</v>
      </c>
      <c r="J255" s="437"/>
      <c r="K255" s="435"/>
      <c r="L255" s="465" t="s">
        <v>1120</v>
      </c>
      <c r="M255" s="321" t="s">
        <v>1042</v>
      </c>
      <c r="N255" s="324" t="s">
        <v>61</v>
      </c>
    </row>
    <row r="256" spans="1:14" x14ac:dyDescent="0.25">
      <c r="A256" s="481"/>
      <c r="B256" s="437"/>
      <c r="C256" s="435"/>
      <c r="D256" s="465"/>
      <c r="E256" s="321" t="s">
        <v>1042</v>
      </c>
      <c r="F256" s="324" t="s">
        <v>61</v>
      </c>
      <c r="J256" s="437"/>
      <c r="K256" s="435"/>
      <c r="L256" s="465"/>
      <c r="M256" s="321" t="s">
        <v>1042</v>
      </c>
      <c r="N256" s="324" t="s">
        <v>61</v>
      </c>
    </row>
    <row r="257" spans="1:14" x14ac:dyDescent="0.25">
      <c r="A257" s="481"/>
      <c r="B257" s="438"/>
      <c r="C257" s="436"/>
      <c r="D257" s="323" t="s">
        <v>1245</v>
      </c>
      <c r="E257" s="318" t="s">
        <v>1246</v>
      </c>
      <c r="F257" s="319" t="s">
        <v>61</v>
      </c>
      <c r="J257" s="438"/>
      <c r="K257" s="436"/>
      <c r="L257" s="323"/>
      <c r="M257" s="318"/>
      <c r="N257" s="319"/>
    </row>
    <row r="258" spans="1:14" x14ac:dyDescent="0.25">
      <c r="A258" s="481"/>
      <c r="B258" s="314"/>
      <c r="C258" s="387"/>
      <c r="D258" s="306"/>
      <c r="E258" s="306"/>
      <c r="F258" s="306"/>
      <c r="J258" s="314"/>
      <c r="K258" s="387"/>
      <c r="L258" s="306"/>
      <c r="M258" s="306"/>
      <c r="N258" s="306"/>
    </row>
    <row r="259" spans="1:14" x14ac:dyDescent="0.25">
      <c r="A259" s="481"/>
      <c r="B259" s="326">
        <v>7</v>
      </c>
      <c r="C259" s="337" t="s">
        <v>1113</v>
      </c>
      <c r="D259" s="313" t="s">
        <v>1247</v>
      </c>
      <c r="E259" s="337" t="s">
        <v>1248</v>
      </c>
      <c r="F259" s="313" t="s">
        <v>61</v>
      </c>
      <c r="J259" s="450"/>
      <c r="K259" s="337"/>
      <c r="L259" s="313"/>
      <c r="M259" s="337"/>
      <c r="N259" s="313"/>
    </row>
    <row r="260" spans="1:14" x14ac:dyDescent="0.25">
      <c r="A260" s="481"/>
    </row>
    <row r="263" spans="1:14" x14ac:dyDescent="0.25">
      <c r="B263" s="305" t="s">
        <v>1256</v>
      </c>
      <c r="D263">
        <v>153</v>
      </c>
    </row>
    <row r="264" spans="1:14" x14ac:dyDescent="0.25">
      <c r="D264">
        <v>36</v>
      </c>
    </row>
    <row r="266" spans="1:14" x14ac:dyDescent="0.25">
      <c r="D266">
        <f>D263+D264</f>
        <v>189</v>
      </c>
    </row>
  </sheetData>
  <mergeCells count="115">
    <mergeCell ref="L57:L58"/>
    <mergeCell ref="K51:K54"/>
    <mergeCell ref="J51:J54"/>
    <mergeCell ref="K60:K61"/>
    <mergeCell ref="J60:J61"/>
    <mergeCell ref="I26:I61"/>
    <mergeCell ref="J26:J28"/>
    <mergeCell ref="K26:K28"/>
    <mergeCell ref="K32:K33"/>
    <mergeCell ref="J32:J33"/>
    <mergeCell ref="K35:K36"/>
    <mergeCell ref="J35:J36"/>
    <mergeCell ref="K38:K49"/>
    <mergeCell ref="J38:J49"/>
    <mergeCell ref="L38:L39"/>
    <mergeCell ref="A244:A260"/>
    <mergeCell ref="D255:D256"/>
    <mergeCell ref="B224:B225"/>
    <mergeCell ref="C224:C225"/>
    <mergeCell ref="B230:B231"/>
    <mergeCell ref="C230:C231"/>
    <mergeCell ref="A211:A241"/>
    <mergeCell ref="B216:B217"/>
    <mergeCell ref="C216:C217"/>
    <mergeCell ref="B219:B222"/>
    <mergeCell ref="C219:C222"/>
    <mergeCell ref="D220:D221"/>
    <mergeCell ref="A190:A208"/>
    <mergeCell ref="B190:B192"/>
    <mergeCell ref="C190:C192"/>
    <mergeCell ref="B211:B212"/>
    <mergeCell ref="C211:C212"/>
    <mergeCell ref="C81:C82"/>
    <mergeCell ref="D81:D82"/>
    <mergeCell ref="B196:B198"/>
    <mergeCell ref="B206:B208"/>
    <mergeCell ref="C206:C208"/>
    <mergeCell ref="D207:D208"/>
    <mergeCell ref="C196:C198"/>
    <mergeCell ref="D190:D191"/>
    <mergeCell ref="A95:A107"/>
    <mergeCell ref="A110:A122"/>
    <mergeCell ref="B110:B111"/>
    <mergeCell ref="A154:A164"/>
    <mergeCell ref="C154:C155"/>
    <mergeCell ref="B154:B155"/>
    <mergeCell ref="B157:B158"/>
    <mergeCell ref="C157:C158"/>
    <mergeCell ref="A167:A187"/>
    <mergeCell ref="C167:C169"/>
    <mergeCell ref="B167:B169"/>
    <mergeCell ref="C59:C60"/>
    <mergeCell ref="A26:A60"/>
    <mergeCell ref="D42:D43"/>
    <mergeCell ref="H71:H72"/>
    <mergeCell ref="B65:B67"/>
    <mergeCell ref="C65:C67"/>
    <mergeCell ref="B71:B72"/>
    <mergeCell ref="C71:C72"/>
    <mergeCell ref="B38:B49"/>
    <mergeCell ref="C38:C49"/>
    <mergeCell ref="B51:B54"/>
    <mergeCell ref="C51:C54"/>
    <mergeCell ref="B56:B57"/>
    <mergeCell ref="C56:C57"/>
    <mergeCell ref="A63:A78"/>
    <mergeCell ref="C11:C12"/>
    <mergeCell ref="C14:C17"/>
    <mergeCell ref="B8:B9"/>
    <mergeCell ref="D38:D39"/>
    <mergeCell ref="D40:D41"/>
    <mergeCell ref="D44:D45"/>
    <mergeCell ref="C26:C28"/>
    <mergeCell ref="B26:B28"/>
    <mergeCell ref="B32:B33"/>
    <mergeCell ref="C32:C33"/>
    <mergeCell ref="B35:B36"/>
    <mergeCell ref="C35:C36"/>
    <mergeCell ref="B11:B12"/>
    <mergeCell ref="B14:B17"/>
    <mergeCell ref="A2:A23"/>
    <mergeCell ref="B59:B60"/>
    <mergeCell ref="A81:A92"/>
    <mergeCell ref="B81:B82"/>
    <mergeCell ref="D150:D151"/>
    <mergeCell ref="C147:C148"/>
    <mergeCell ref="B147:B148"/>
    <mergeCell ref="C110:C111"/>
    <mergeCell ref="C113:C115"/>
    <mergeCell ref="B113:B115"/>
    <mergeCell ref="C119:C120"/>
    <mergeCell ref="B119:B120"/>
    <mergeCell ref="C136:C139"/>
    <mergeCell ref="B136:B139"/>
    <mergeCell ref="A125:A151"/>
    <mergeCell ref="C125:C126"/>
    <mergeCell ref="B125:B126"/>
    <mergeCell ref="C130:C131"/>
    <mergeCell ref="B130:B131"/>
    <mergeCell ref="C133:C134"/>
    <mergeCell ref="B133:B134"/>
    <mergeCell ref="B150:B151"/>
    <mergeCell ref="C150:C151"/>
    <mergeCell ref="C8:C9"/>
    <mergeCell ref="L255:L256"/>
    <mergeCell ref="C173:C174"/>
    <mergeCell ref="B173:B174"/>
    <mergeCell ref="C176:C177"/>
    <mergeCell ref="B176:B177"/>
    <mergeCell ref="C179:C180"/>
    <mergeCell ref="B179:B180"/>
    <mergeCell ref="C182:C183"/>
    <mergeCell ref="B182:B183"/>
    <mergeCell ref="C227:C228"/>
    <mergeCell ref="B227:B228"/>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95"/>
  <sheetViews>
    <sheetView showGridLines="0" view="pageBreakPreview" topLeftCell="A8" zoomScale="68" zoomScaleNormal="40" zoomScaleSheetLayoutView="68" zoomScalePageLayoutView="96" workbookViewId="0">
      <selection activeCell="X37" sqref="X37:Z38"/>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3.140625" style="5" customWidth="1"/>
    <col min="22" max="22" width="17.42578125" style="5" customWidth="1"/>
    <col min="23" max="23" width="13.7109375" style="5" customWidth="1"/>
    <col min="24"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33"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501</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32"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31" t="s">
        <v>7</v>
      </c>
      <c r="F11" s="231" t="s">
        <v>8</v>
      </c>
      <c r="G11" s="231" t="s">
        <v>7</v>
      </c>
      <c r="H11" s="231" t="s">
        <v>8</v>
      </c>
      <c r="I11" s="231" t="s">
        <v>7</v>
      </c>
      <c r="J11" s="231"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37">
        <v>1</v>
      </c>
      <c r="C15" s="241" t="s">
        <v>38</v>
      </c>
      <c r="D15" s="238" t="s">
        <v>37</v>
      </c>
      <c r="E15" s="230" t="s">
        <v>55</v>
      </c>
      <c r="F15" s="230" t="s">
        <v>55</v>
      </c>
      <c r="G15" s="230" t="s">
        <v>55</v>
      </c>
      <c r="H15" s="230" t="s">
        <v>55</v>
      </c>
      <c r="I15" s="230">
        <v>0</v>
      </c>
      <c r="J15" s="230" t="s">
        <v>55</v>
      </c>
      <c r="K15" s="230" t="s">
        <v>55</v>
      </c>
      <c r="L15" s="230" t="s">
        <v>55</v>
      </c>
      <c r="M15" s="230" t="s">
        <v>55</v>
      </c>
      <c r="N15" s="230" t="s">
        <v>55</v>
      </c>
      <c r="O15" s="230" t="s">
        <v>55</v>
      </c>
      <c r="P15" s="230" t="s">
        <v>55</v>
      </c>
      <c r="Q15" s="230" t="s">
        <v>55</v>
      </c>
      <c r="R15" s="230" t="s">
        <v>55</v>
      </c>
      <c r="S15" s="230" t="s">
        <v>55</v>
      </c>
      <c r="T15" s="230" t="s">
        <v>55</v>
      </c>
      <c r="U15" s="230" t="s">
        <v>55</v>
      </c>
      <c r="V15" s="230" t="s">
        <v>55</v>
      </c>
      <c r="W15" s="507" t="s">
        <v>238</v>
      </c>
      <c r="X15" s="507">
        <v>0</v>
      </c>
      <c r="Y15" s="507">
        <f>5%*X15</f>
        <v>0</v>
      </c>
      <c r="Z15" s="513">
        <f>X15+Y15</f>
        <v>0</v>
      </c>
      <c r="AA15" s="73" t="s">
        <v>57</v>
      </c>
    </row>
    <row r="16" spans="1:28" s="17" customFormat="1" ht="19.5" x14ac:dyDescent="0.25">
      <c r="B16" s="237"/>
      <c r="C16" s="74">
        <v>43260</v>
      </c>
      <c r="D16" s="535" t="s">
        <v>504</v>
      </c>
      <c r="E16" s="47"/>
      <c r="F16" s="47"/>
      <c r="G16" s="47"/>
      <c r="H16" s="47"/>
      <c r="I16" s="47"/>
      <c r="J16" s="47"/>
      <c r="K16" s="47"/>
      <c r="L16" s="47"/>
      <c r="M16" s="47"/>
      <c r="N16" s="47"/>
      <c r="O16" s="47"/>
      <c r="P16" s="47"/>
      <c r="Q16" s="47"/>
      <c r="R16" s="47"/>
      <c r="S16" s="47"/>
      <c r="T16" s="47"/>
      <c r="U16" s="47"/>
      <c r="V16" s="47"/>
      <c r="W16" s="507"/>
      <c r="X16" s="507"/>
      <c r="Y16" s="507"/>
      <c r="Z16" s="513"/>
      <c r="AA16" s="77"/>
    </row>
    <row r="17" spans="2:27" s="17" customFormat="1" ht="19.5" customHeight="1" x14ac:dyDescent="0.25">
      <c r="B17" s="237"/>
      <c r="C17" s="193" t="s">
        <v>503</v>
      </c>
      <c r="D17" s="535"/>
      <c r="E17" s="47"/>
      <c r="F17" s="47"/>
      <c r="G17" s="47"/>
      <c r="H17" s="47"/>
      <c r="I17" s="47"/>
      <c r="J17" s="47"/>
      <c r="K17" s="47"/>
      <c r="L17" s="47"/>
      <c r="M17" s="47"/>
      <c r="N17" s="47"/>
      <c r="O17" s="47"/>
      <c r="P17" s="47"/>
      <c r="Q17" s="47"/>
      <c r="R17" s="47"/>
      <c r="S17" s="47"/>
      <c r="T17" s="47"/>
      <c r="U17" s="47"/>
      <c r="V17" s="47"/>
      <c r="W17" s="507"/>
      <c r="X17" s="507"/>
      <c r="Y17" s="507"/>
      <c r="Z17" s="513"/>
      <c r="AA17" s="77"/>
    </row>
    <row r="18" spans="2:27" s="17" customFormat="1" ht="19.5" x14ac:dyDescent="0.25">
      <c r="B18" s="237"/>
      <c r="C18" s="241"/>
      <c r="D18" s="75"/>
      <c r="E18" s="47"/>
      <c r="F18" s="47"/>
      <c r="G18" s="47"/>
      <c r="H18" s="47"/>
      <c r="I18" s="47"/>
      <c r="J18" s="47"/>
      <c r="K18" s="47"/>
      <c r="L18" s="47"/>
      <c r="M18" s="47"/>
      <c r="N18" s="47"/>
      <c r="O18" s="47"/>
      <c r="P18" s="47"/>
      <c r="Q18" s="47"/>
      <c r="R18" s="47"/>
      <c r="S18" s="47"/>
      <c r="T18" s="47"/>
      <c r="U18" s="47"/>
      <c r="V18" s="47"/>
      <c r="W18" s="507"/>
      <c r="X18" s="507"/>
      <c r="Y18" s="507"/>
      <c r="Z18" s="513"/>
      <c r="AA18" s="77"/>
    </row>
    <row r="19" spans="2:27" s="17" customFormat="1" ht="19.5" x14ac:dyDescent="0.25">
      <c r="B19" s="237">
        <v>2</v>
      </c>
      <c r="C19" s="241" t="s">
        <v>38</v>
      </c>
      <c r="D19" s="72" t="s">
        <v>59</v>
      </c>
      <c r="E19" s="230">
        <v>0</v>
      </c>
      <c r="F19" s="230" t="s">
        <v>55</v>
      </c>
      <c r="G19" s="230" t="s">
        <v>55</v>
      </c>
      <c r="H19" s="230" t="s">
        <v>55</v>
      </c>
      <c r="I19" s="230" t="s">
        <v>55</v>
      </c>
      <c r="J19" s="230" t="s">
        <v>55</v>
      </c>
      <c r="K19" s="230">
        <v>1</v>
      </c>
      <c r="L19" s="230" t="s">
        <v>55</v>
      </c>
      <c r="M19" s="230" t="s">
        <v>55</v>
      </c>
      <c r="N19" s="230">
        <v>0</v>
      </c>
      <c r="O19" s="230">
        <v>1</v>
      </c>
      <c r="P19" s="230">
        <v>1</v>
      </c>
      <c r="Q19" s="230">
        <v>0</v>
      </c>
      <c r="R19" s="230">
        <v>0</v>
      </c>
      <c r="S19" s="230">
        <v>1</v>
      </c>
      <c r="T19" s="293">
        <v>0</v>
      </c>
      <c r="U19" s="230">
        <v>0</v>
      </c>
      <c r="V19" s="230">
        <v>0</v>
      </c>
      <c r="W19" s="507" t="s">
        <v>56</v>
      </c>
      <c r="X19" s="507">
        <v>0</v>
      </c>
      <c r="Y19" s="507">
        <f>5%*X19</f>
        <v>0</v>
      </c>
      <c r="Z19" s="507">
        <f>X19+Y19</f>
        <v>0</v>
      </c>
      <c r="AA19" s="73" t="s">
        <v>33</v>
      </c>
    </row>
    <row r="20" spans="2:27" s="17" customFormat="1" ht="19.5" x14ac:dyDescent="0.25">
      <c r="B20" s="237"/>
      <c r="C20" s="74">
        <v>43260</v>
      </c>
      <c r="D20" s="75" t="s">
        <v>506</v>
      </c>
      <c r="E20" s="47"/>
      <c r="F20" s="47"/>
      <c r="G20" s="47"/>
      <c r="H20" s="47"/>
      <c r="I20" s="47"/>
      <c r="J20" s="47"/>
      <c r="K20" s="47"/>
      <c r="L20" s="47"/>
      <c r="M20" s="47"/>
      <c r="N20" s="47"/>
      <c r="O20" s="47"/>
      <c r="P20" s="47"/>
      <c r="Q20" s="47"/>
      <c r="R20" s="47"/>
      <c r="S20" s="47"/>
      <c r="T20" s="47"/>
      <c r="U20" s="47"/>
      <c r="V20" s="47"/>
      <c r="W20" s="507"/>
      <c r="X20" s="507"/>
      <c r="Y20" s="507"/>
      <c r="Z20" s="507"/>
      <c r="AA20" s="77" t="s">
        <v>509</v>
      </c>
    </row>
    <row r="21" spans="2:27" s="17" customFormat="1" ht="19.5" customHeight="1" x14ac:dyDescent="0.25">
      <c r="B21" s="237"/>
      <c r="C21" s="241" t="s">
        <v>505</v>
      </c>
      <c r="D21" s="75" t="s">
        <v>508</v>
      </c>
      <c r="E21" s="47"/>
      <c r="F21" s="47"/>
      <c r="G21" s="47"/>
      <c r="H21" s="47"/>
      <c r="I21" s="47"/>
      <c r="J21" s="47"/>
      <c r="K21" s="47"/>
      <c r="L21" s="47"/>
      <c r="M21" s="47"/>
      <c r="N21" s="47"/>
      <c r="O21" s="47"/>
      <c r="P21" s="47"/>
      <c r="Q21" s="47"/>
      <c r="R21" s="47"/>
      <c r="S21" s="47"/>
      <c r="T21" s="47"/>
      <c r="U21" s="47"/>
      <c r="V21" s="47"/>
      <c r="W21" s="507"/>
      <c r="X21" s="507"/>
      <c r="Y21" s="507"/>
      <c r="Z21" s="507"/>
      <c r="AA21" s="508" t="s">
        <v>510</v>
      </c>
    </row>
    <row r="22" spans="2:27" s="17" customFormat="1" ht="19.5" x14ac:dyDescent="0.25">
      <c r="B22" s="237"/>
      <c r="C22" s="81"/>
      <c r="D22" s="75" t="s">
        <v>507</v>
      </c>
      <c r="E22" s="47"/>
      <c r="F22" s="47"/>
      <c r="G22" s="47"/>
      <c r="H22" s="47"/>
      <c r="I22" s="47"/>
      <c r="J22" s="47"/>
      <c r="K22" s="47"/>
      <c r="L22" s="47"/>
      <c r="M22" s="47"/>
      <c r="N22" s="47"/>
      <c r="O22" s="47"/>
      <c r="P22" s="47"/>
      <c r="Q22" s="47"/>
      <c r="R22" s="47"/>
      <c r="S22" s="47"/>
      <c r="T22" s="47"/>
      <c r="U22" s="47"/>
      <c r="V22" s="47"/>
      <c r="W22" s="507"/>
      <c r="X22" s="507"/>
      <c r="Y22" s="507"/>
      <c r="Z22" s="507"/>
      <c r="AA22" s="508"/>
    </row>
    <row r="23" spans="2:27" s="17" customFormat="1" ht="19.5" customHeight="1" x14ac:dyDescent="0.25">
      <c r="B23" s="237"/>
      <c r="C23" s="82"/>
      <c r="D23" s="75"/>
      <c r="E23" s="47"/>
      <c r="F23" s="47"/>
      <c r="G23" s="47"/>
      <c r="H23" s="47"/>
      <c r="I23" s="47"/>
      <c r="J23" s="47"/>
      <c r="K23" s="47"/>
      <c r="L23" s="47"/>
      <c r="M23" s="47"/>
      <c r="N23" s="47"/>
      <c r="O23" s="47"/>
      <c r="P23" s="47"/>
      <c r="Q23" s="47"/>
      <c r="R23" s="47"/>
      <c r="S23" s="47"/>
      <c r="T23" s="47"/>
      <c r="U23" s="47"/>
      <c r="V23" s="47"/>
      <c r="W23" s="507"/>
      <c r="X23" s="507"/>
      <c r="Y23" s="507"/>
      <c r="Z23" s="507"/>
      <c r="AA23" s="508"/>
    </row>
    <row r="24" spans="2:27" s="17" customFormat="1" ht="19.5" x14ac:dyDescent="0.25">
      <c r="B24" s="237"/>
      <c r="C24" s="82"/>
      <c r="D24" s="75"/>
      <c r="E24" s="47"/>
      <c r="F24" s="47"/>
      <c r="G24" s="47"/>
      <c r="H24" s="47"/>
      <c r="I24" s="47"/>
      <c r="J24" s="47"/>
      <c r="K24" s="47"/>
      <c r="L24" s="47"/>
      <c r="M24" s="47"/>
      <c r="N24" s="47"/>
      <c r="O24" s="47"/>
      <c r="P24" s="47"/>
      <c r="Q24" s="47"/>
      <c r="R24" s="47"/>
      <c r="S24" s="47"/>
      <c r="T24" s="47"/>
      <c r="U24" s="47"/>
      <c r="V24" s="47"/>
      <c r="W24" s="234"/>
      <c r="X24" s="234"/>
      <c r="Y24" s="234"/>
      <c r="Z24" s="234"/>
      <c r="AA24" s="508"/>
    </row>
    <row r="25" spans="2:27" s="17" customFormat="1" ht="19.5" x14ac:dyDescent="0.25">
      <c r="B25" s="237"/>
      <c r="C25" s="82"/>
      <c r="D25" s="75"/>
      <c r="E25" s="47"/>
      <c r="F25" s="47"/>
      <c r="G25" s="47"/>
      <c r="H25" s="47"/>
      <c r="I25" s="47"/>
      <c r="J25" s="47"/>
      <c r="K25" s="47"/>
      <c r="L25" s="47"/>
      <c r="M25" s="47"/>
      <c r="N25" s="47"/>
      <c r="O25" s="47"/>
      <c r="P25" s="47"/>
      <c r="Q25" s="47"/>
      <c r="R25" s="47"/>
      <c r="S25" s="47"/>
      <c r="T25" s="47"/>
      <c r="U25" s="47"/>
      <c r="V25" s="47"/>
      <c r="W25" s="234"/>
      <c r="X25" s="234"/>
      <c r="Y25" s="234"/>
      <c r="Z25" s="234"/>
      <c r="AA25" s="508"/>
    </row>
    <row r="26" spans="2:27" s="17" customFormat="1" ht="19.5" x14ac:dyDescent="0.25">
      <c r="B26" s="237"/>
      <c r="C26" s="82"/>
      <c r="D26" s="75"/>
      <c r="E26" s="47"/>
      <c r="F26" s="47"/>
      <c r="G26" s="47"/>
      <c r="H26" s="47"/>
      <c r="I26" s="47"/>
      <c r="J26" s="47"/>
      <c r="K26" s="47"/>
      <c r="L26" s="47"/>
      <c r="M26" s="47"/>
      <c r="N26" s="47"/>
      <c r="O26" s="47"/>
      <c r="P26" s="47"/>
      <c r="Q26" s="47"/>
      <c r="R26" s="47"/>
      <c r="S26" s="47"/>
      <c r="T26" s="47"/>
      <c r="U26" s="47"/>
      <c r="V26" s="47"/>
      <c r="W26" s="234"/>
      <c r="X26" s="234"/>
      <c r="Y26" s="234"/>
      <c r="Z26" s="234"/>
      <c r="AA26" s="508"/>
    </row>
    <row r="27" spans="2:27" s="17" customFormat="1" ht="19.5" x14ac:dyDescent="0.25">
      <c r="B27" s="237"/>
      <c r="C27" s="82"/>
      <c r="D27" s="75"/>
      <c r="E27" s="47"/>
      <c r="F27" s="47"/>
      <c r="G27" s="47"/>
      <c r="H27" s="47"/>
      <c r="I27" s="47"/>
      <c r="J27" s="47"/>
      <c r="K27" s="47"/>
      <c r="L27" s="47"/>
      <c r="M27" s="47"/>
      <c r="N27" s="47"/>
      <c r="O27" s="47"/>
      <c r="P27" s="47"/>
      <c r="Q27" s="47"/>
      <c r="R27" s="47"/>
      <c r="S27" s="47"/>
      <c r="T27" s="47"/>
      <c r="U27" s="47"/>
      <c r="V27" s="47"/>
      <c r="W27" s="234"/>
      <c r="X27" s="234"/>
      <c r="Y27" s="234"/>
      <c r="Z27" s="234"/>
      <c r="AA27" s="508"/>
    </row>
    <row r="28" spans="2:27" s="17" customFormat="1" ht="19.5" x14ac:dyDescent="0.25">
      <c r="B28" s="237"/>
      <c r="C28" s="82"/>
      <c r="D28" s="75"/>
      <c r="E28" s="47"/>
      <c r="F28" s="47"/>
      <c r="G28" s="47"/>
      <c r="H28" s="47"/>
      <c r="I28" s="47"/>
      <c r="J28" s="47"/>
      <c r="K28" s="47"/>
      <c r="L28" s="47"/>
      <c r="M28" s="47"/>
      <c r="N28" s="47"/>
      <c r="O28" s="47"/>
      <c r="P28" s="47"/>
      <c r="Q28" s="47"/>
      <c r="R28" s="47"/>
      <c r="S28" s="47"/>
      <c r="T28" s="47"/>
      <c r="U28" s="47"/>
      <c r="V28" s="47"/>
      <c r="W28" s="234"/>
      <c r="X28" s="234"/>
      <c r="Y28" s="234"/>
      <c r="Z28" s="234"/>
      <c r="AA28" s="76"/>
    </row>
    <row r="29" spans="2:27" s="17" customFormat="1" ht="19.5" x14ac:dyDescent="0.25">
      <c r="B29" s="237">
        <v>3</v>
      </c>
      <c r="C29" s="241" t="s">
        <v>43</v>
      </c>
      <c r="D29" s="72" t="s">
        <v>58</v>
      </c>
      <c r="E29" s="230">
        <v>2</v>
      </c>
      <c r="F29" s="230" t="s">
        <v>55</v>
      </c>
      <c r="G29" s="230" t="s">
        <v>55</v>
      </c>
      <c r="H29" s="230" t="s">
        <v>55</v>
      </c>
      <c r="I29" s="230" t="s">
        <v>55</v>
      </c>
      <c r="J29" s="230" t="s">
        <v>55</v>
      </c>
      <c r="K29" s="230" t="s">
        <v>55</v>
      </c>
      <c r="L29" s="230">
        <v>0</v>
      </c>
      <c r="M29" s="230">
        <v>0</v>
      </c>
      <c r="N29" s="230">
        <v>0</v>
      </c>
      <c r="O29" s="230"/>
      <c r="P29" s="230"/>
      <c r="Q29" s="230"/>
      <c r="R29" s="230"/>
      <c r="S29" s="230"/>
      <c r="T29" s="230"/>
      <c r="U29" s="230"/>
      <c r="V29" s="230"/>
      <c r="W29" s="507" t="s">
        <v>70</v>
      </c>
      <c r="X29" s="507"/>
      <c r="Y29" s="507"/>
      <c r="Z29" s="507"/>
      <c r="AA29" s="73" t="s">
        <v>111</v>
      </c>
    </row>
    <row r="30" spans="2:27" s="17" customFormat="1" ht="19.5" x14ac:dyDescent="0.25">
      <c r="B30" s="237"/>
      <c r="C30" s="74">
        <v>43261</v>
      </c>
      <c r="D30" s="75" t="s">
        <v>512</v>
      </c>
      <c r="E30" s="47"/>
      <c r="F30" s="47"/>
      <c r="G30" s="47"/>
      <c r="H30" s="47"/>
      <c r="I30" s="47"/>
      <c r="J30" s="47"/>
      <c r="K30" s="47"/>
      <c r="L30" s="47"/>
      <c r="M30" s="47"/>
      <c r="N30" s="47"/>
      <c r="O30" s="47"/>
      <c r="P30" s="47"/>
      <c r="Q30" s="47"/>
      <c r="R30" s="47"/>
      <c r="S30" s="47"/>
      <c r="T30" s="47"/>
      <c r="U30" s="47"/>
      <c r="V30" s="47"/>
      <c r="W30" s="507"/>
      <c r="X30" s="507"/>
      <c r="Y30" s="507"/>
      <c r="Z30" s="507"/>
      <c r="AA30" s="77" t="s">
        <v>114</v>
      </c>
    </row>
    <row r="31" spans="2:27" s="17" customFormat="1" ht="19.5" customHeight="1" x14ac:dyDescent="0.25">
      <c r="B31" s="237"/>
      <c r="C31" s="266" t="s">
        <v>511</v>
      </c>
      <c r="D31" s="75" t="s">
        <v>513</v>
      </c>
      <c r="E31" s="47"/>
      <c r="F31" s="47"/>
      <c r="G31" s="47"/>
      <c r="H31" s="47"/>
      <c r="I31" s="47"/>
      <c r="J31" s="47"/>
      <c r="K31" s="47"/>
      <c r="L31" s="47"/>
      <c r="M31" s="47"/>
      <c r="N31" s="47"/>
      <c r="O31" s="47"/>
      <c r="P31" s="47"/>
      <c r="Q31" s="47"/>
      <c r="R31" s="47"/>
      <c r="S31" s="47"/>
      <c r="T31" s="47"/>
      <c r="U31" s="47"/>
      <c r="V31" s="47"/>
      <c r="W31" s="234"/>
      <c r="X31" s="507"/>
      <c r="Y31" s="507"/>
      <c r="Z31" s="507"/>
      <c r="AA31" s="77" t="s">
        <v>514</v>
      </c>
    </row>
    <row r="32" spans="2:27" s="17" customFormat="1" ht="19.5" x14ac:dyDescent="0.25">
      <c r="B32" s="237"/>
      <c r="C32" s="81"/>
      <c r="D32" s="75"/>
      <c r="E32" s="47"/>
      <c r="F32" s="47"/>
      <c r="G32" s="47"/>
      <c r="H32" s="47"/>
      <c r="I32" s="47"/>
      <c r="J32" s="47"/>
      <c r="K32" s="47"/>
      <c r="L32" s="47"/>
      <c r="M32" s="47"/>
      <c r="N32" s="47"/>
      <c r="O32" s="47"/>
      <c r="P32" s="47"/>
      <c r="Q32" s="47"/>
      <c r="R32" s="47"/>
      <c r="S32" s="47"/>
      <c r="T32" s="47"/>
      <c r="U32" s="47"/>
      <c r="V32" s="47"/>
      <c r="W32" s="234"/>
      <c r="X32" s="507"/>
      <c r="Y32" s="507"/>
      <c r="Z32" s="507"/>
      <c r="AA32" s="77" t="s">
        <v>515</v>
      </c>
    </row>
    <row r="33" spans="2:27" s="17" customFormat="1" ht="19.5" x14ac:dyDescent="0.25">
      <c r="B33" s="237"/>
      <c r="C33" s="82"/>
      <c r="D33" s="75"/>
      <c r="E33" s="47"/>
      <c r="F33" s="47"/>
      <c r="G33" s="47"/>
      <c r="H33" s="47"/>
      <c r="I33" s="47"/>
      <c r="J33" s="47"/>
      <c r="K33" s="47"/>
      <c r="L33" s="47"/>
      <c r="M33" s="47"/>
      <c r="N33" s="47"/>
      <c r="O33" s="47"/>
      <c r="P33" s="47"/>
      <c r="Q33" s="47"/>
      <c r="R33" s="47"/>
      <c r="S33" s="47"/>
      <c r="T33" s="47"/>
      <c r="U33" s="47"/>
      <c r="V33" s="47"/>
      <c r="W33" s="234"/>
      <c r="X33" s="507"/>
      <c r="Y33" s="507"/>
      <c r="Z33" s="507"/>
      <c r="AA33" s="508" t="s">
        <v>516</v>
      </c>
    </row>
    <row r="34" spans="2:27" s="17" customFormat="1" ht="19.5" x14ac:dyDescent="0.25">
      <c r="B34" s="237"/>
      <c r="C34" s="82"/>
      <c r="D34" s="75"/>
      <c r="E34" s="47"/>
      <c r="F34" s="47"/>
      <c r="G34" s="47"/>
      <c r="H34" s="47"/>
      <c r="I34" s="47"/>
      <c r="J34" s="47"/>
      <c r="K34" s="47"/>
      <c r="L34" s="47"/>
      <c r="M34" s="47"/>
      <c r="N34" s="47"/>
      <c r="O34" s="47"/>
      <c r="P34" s="47"/>
      <c r="Q34" s="47"/>
      <c r="R34" s="47"/>
      <c r="S34" s="47"/>
      <c r="T34" s="47"/>
      <c r="U34" s="47"/>
      <c r="V34" s="47"/>
      <c r="W34" s="234"/>
      <c r="X34" s="234"/>
      <c r="Y34" s="234"/>
      <c r="Z34" s="234"/>
      <c r="AA34" s="508"/>
    </row>
    <row r="35" spans="2:27" s="17" customFormat="1" ht="19.5" customHeight="1" x14ac:dyDescent="0.25">
      <c r="B35" s="237"/>
      <c r="C35" s="82"/>
      <c r="D35" s="75"/>
      <c r="E35" s="47"/>
      <c r="F35" s="47"/>
      <c r="G35" s="47"/>
      <c r="H35" s="47"/>
      <c r="I35" s="47"/>
      <c r="J35" s="47"/>
      <c r="K35" s="47"/>
      <c r="L35" s="47"/>
      <c r="M35" s="47"/>
      <c r="N35" s="47"/>
      <c r="O35" s="47"/>
      <c r="P35" s="47"/>
      <c r="Q35" s="47"/>
      <c r="R35" s="47"/>
      <c r="S35" s="47"/>
      <c r="T35" s="47"/>
      <c r="U35" s="47"/>
      <c r="V35" s="47"/>
      <c r="W35" s="234"/>
      <c r="X35" s="234"/>
      <c r="Y35" s="234"/>
      <c r="Z35" s="234"/>
      <c r="AA35" s="294" t="s">
        <v>517</v>
      </c>
    </row>
    <row r="36" spans="2:27" s="17" customFormat="1" ht="19.5" x14ac:dyDescent="0.25">
      <c r="B36" s="237"/>
      <c r="C36" s="82"/>
      <c r="D36" s="75"/>
      <c r="E36" s="47"/>
      <c r="F36" s="47"/>
      <c r="G36" s="47"/>
      <c r="H36" s="47"/>
      <c r="I36" s="47"/>
      <c r="J36" s="47"/>
      <c r="K36" s="47"/>
      <c r="L36" s="47"/>
      <c r="M36" s="47"/>
      <c r="N36" s="47"/>
      <c r="O36" s="47"/>
      <c r="P36" s="47"/>
      <c r="Q36" s="47"/>
      <c r="R36" s="47"/>
      <c r="S36" s="47"/>
      <c r="T36" s="47"/>
      <c r="U36" s="47"/>
      <c r="V36" s="47"/>
      <c r="W36" s="234"/>
      <c r="X36" s="234"/>
      <c r="Y36" s="234"/>
      <c r="Z36" s="234"/>
      <c r="AA36" s="77"/>
    </row>
    <row r="37" spans="2:27" s="17" customFormat="1" ht="19.5" customHeight="1" x14ac:dyDescent="0.25">
      <c r="B37" s="237">
        <v>4</v>
      </c>
      <c r="C37" s="241" t="s">
        <v>279</v>
      </c>
      <c r="D37" s="72" t="s">
        <v>518</v>
      </c>
      <c r="E37" s="230">
        <v>0</v>
      </c>
      <c r="F37" s="230" t="s">
        <v>55</v>
      </c>
      <c r="G37" s="230" t="s">
        <v>55</v>
      </c>
      <c r="H37" s="230" t="s">
        <v>55</v>
      </c>
      <c r="I37" s="230" t="s">
        <v>55</v>
      </c>
      <c r="J37" s="230">
        <v>1</v>
      </c>
      <c r="K37" s="230" t="s">
        <v>55</v>
      </c>
      <c r="L37" s="230" t="s">
        <v>55</v>
      </c>
      <c r="M37" s="230" t="s">
        <v>55</v>
      </c>
      <c r="N37" s="230" t="s">
        <v>55</v>
      </c>
      <c r="O37" s="230" t="s">
        <v>55</v>
      </c>
      <c r="P37" s="230" t="s">
        <v>55</v>
      </c>
      <c r="Q37" s="230" t="s">
        <v>55</v>
      </c>
      <c r="R37" s="230" t="s">
        <v>55</v>
      </c>
      <c r="S37" s="230" t="s">
        <v>55</v>
      </c>
      <c r="T37" s="230" t="s">
        <v>55</v>
      </c>
      <c r="U37" s="230" t="s">
        <v>55</v>
      </c>
      <c r="V37" s="230" t="s">
        <v>55</v>
      </c>
      <c r="W37" s="507" t="s">
        <v>68</v>
      </c>
      <c r="X37" s="507"/>
      <c r="Y37" s="507"/>
      <c r="Z37" s="507"/>
      <c r="AA37" s="73" t="s">
        <v>521</v>
      </c>
    </row>
    <row r="38" spans="2:27" s="17" customFormat="1" ht="19.5" x14ac:dyDescent="0.25">
      <c r="B38" s="237"/>
      <c r="C38" s="74">
        <v>43266</v>
      </c>
      <c r="D38" s="237" t="s">
        <v>520</v>
      </c>
      <c r="E38" s="47"/>
      <c r="F38" s="230"/>
      <c r="G38" s="230"/>
      <c r="H38" s="230"/>
      <c r="I38" s="230"/>
      <c r="J38" s="230"/>
      <c r="K38" s="230"/>
      <c r="L38" s="230"/>
      <c r="M38" s="230"/>
      <c r="N38" s="230"/>
      <c r="O38" s="230"/>
      <c r="P38" s="230"/>
      <c r="Q38" s="230"/>
      <c r="R38" s="230"/>
      <c r="S38" s="230"/>
      <c r="T38" s="230"/>
      <c r="U38" s="230"/>
      <c r="V38" s="230"/>
      <c r="W38" s="507"/>
      <c r="X38" s="507"/>
      <c r="Y38" s="507"/>
      <c r="Z38" s="507"/>
      <c r="AA38" s="77" t="s">
        <v>523</v>
      </c>
    </row>
    <row r="39" spans="2:27" s="17" customFormat="1" ht="19.5" x14ac:dyDescent="0.25">
      <c r="B39" s="237"/>
      <c r="C39" s="241" t="s">
        <v>519</v>
      </c>
      <c r="D39" s="237"/>
      <c r="E39" s="230"/>
      <c r="F39" s="230"/>
      <c r="G39" s="230"/>
      <c r="H39" s="230"/>
      <c r="I39" s="230"/>
      <c r="J39" s="230"/>
      <c r="K39" s="230"/>
      <c r="L39" s="230"/>
      <c r="M39" s="230"/>
      <c r="N39" s="230"/>
      <c r="O39" s="230"/>
      <c r="P39" s="230"/>
      <c r="Q39" s="230"/>
      <c r="R39" s="230"/>
      <c r="S39" s="230"/>
      <c r="T39" s="230"/>
      <c r="U39" s="230"/>
      <c r="V39" s="230"/>
      <c r="W39" s="234"/>
      <c r="X39" s="45"/>
      <c r="Y39" s="45"/>
      <c r="Z39" s="45"/>
      <c r="AA39" s="508" t="s">
        <v>522</v>
      </c>
    </row>
    <row r="40" spans="2:27" s="17" customFormat="1" ht="19.5" customHeight="1" x14ac:dyDescent="0.25">
      <c r="B40" s="237"/>
      <c r="C40" s="241"/>
      <c r="D40" s="237"/>
      <c r="E40" s="230"/>
      <c r="F40" s="230"/>
      <c r="G40" s="230"/>
      <c r="H40" s="230"/>
      <c r="I40" s="230"/>
      <c r="J40" s="230"/>
      <c r="K40" s="230"/>
      <c r="L40" s="230"/>
      <c r="M40" s="230"/>
      <c r="N40" s="230"/>
      <c r="O40" s="230"/>
      <c r="P40" s="230"/>
      <c r="Q40" s="230"/>
      <c r="R40" s="230"/>
      <c r="S40" s="230"/>
      <c r="T40" s="230"/>
      <c r="U40" s="230"/>
      <c r="V40" s="230"/>
      <c r="W40" s="234"/>
      <c r="X40" s="45"/>
      <c r="Y40" s="45"/>
      <c r="Z40" s="45"/>
      <c r="AA40" s="508"/>
    </row>
    <row r="41" spans="2:27" s="17" customFormat="1" ht="19.5" x14ac:dyDescent="0.25">
      <c r="B41" s="237"/>
      <c r="C41" s="241"/>
      <c r="D41" s="237"/>
      <c r="E41" s="230"/>
      <c r="F41" s="230"/>
      <c r="G41" s="230"/>
      <c r="H41" s="230"/>
      <c r="I41" s="230"/>
      <c r="J41" s="230"/>
      <c r="K41" s="230"/>
      <c r="L41" s="230"/>
      <c r="M41" s="230"/>
      <c r="N41" s="230"/>
      <c r="O41" s="230"/>
      <c r="P41" s="230"/>
      <c r="Q41" s="230"/>
      <c r="R41" s="230"/>
      <c r="S41" s="230"/>
      <c r="T41" s="230"/>
      <c r="U41" s="230"/>
      <c r="V41" s="230"/>
      <c r="W41" s="234"/>
      <c r="X41" s="45"/>
      <c r="Y41" s="45"/>
      <c r="Z41" s="45"/>
      <c r="AA41" s="77"/>
    </row>
    <row r="42" spans="2:27" s="17" customFormat="1" ht="19.5" x14ac:dyDescent="0.25">
      <c r="B42" s="237">
        <v>5</v>
      </c>
      <c r="C42" s="241" t="s">
        <v>43</v>
      </c>
      <c r="D42" s="241" t="s">
        <v>525</v>
      </c>
      <c r="E42" s="230">
        <v>0</v>
      </c>
      <c r="F42" s="230" t="s">
        <v>55</v>
      </c>
      <c r="G42" s="230" t="s">
        <v>55</v>
      </c>
      <c r="H42" s="230" t="s">
        <v>55</v>
      </c>
      <c r="I42" s="230">
        <v>1</v>
      </c>
      <c r="J42" s="230" t="s">
        <v>55</v>
      </c>
      <c r="K42" s="230" t="s">
        <v>55</v>
      </c>
      <c r="L42" s="230" t="s">
        <v>55</v>
      </c>
      <c r="M42" s="230" t="s">
        <v>55</v>
      </c>
      <c r="N42" s="230"/>
      <c r="O42" s="230"/>
      <c r="P42" s="230"/>
      <c r="Q42" s="230"/>
      <c r="R42" s="230"/>
      <c r="S42" s="230"/>
      <c r="T42" s="230"/>
      <c r="U42" s="230"/>
      <c r="V42" s="230"/>
      <c r="W42" s="234" t="s">
        <v>68</v>
      </c>
      <c r="X42" s="45">
        <v>10000000</v>
      </c>
      <c r="Y42" s="45">
        <f>5%*X42</f>
        <v>500000</v>
      </c>
      <c r="Z42" s="45">
        <f>X42+Y42</f>
        <v>10500000</v>
      </c>
      <c r="AA42" s="73" t="s">
        <v>528</v>
      </c>
    </row>
    <row r="43" spans="2:27" s="17" customFormat="1" ht="19.5" customHeight="1" x14ac:dyDescent="0.25">
      <c r="B43" s="237"/>
      <c r="C43" s="74">
        <v>43268</v>
      </c>
      <c r="D43" s="237" t="s">
        <v>526</v>
      </c>
      <c r="E43" s="230"/>
      <c r="F43" s="230"/>
      <c r="G43" s="230"/>
      <c r="H43" s="230"/>
      <c r="I43" s="230"/>
      <c r="J43" s="230"/>
      <c r="K43" s="230"/>
      <c r="L43" s="230"/>
      <c r="M43" s="230"/>
      <c r="N43" s="230"/>
      <c r="O43" s="230"/>
      <c r="P43" s="230"/>
      <c r="Q43" s="230"/>
      <c r="R43" s="230"/>
      <c r="S43" s="230"/>
      <c r="T43" s="230"/>
      <c r="U43" s="230"/>
      <c r="V43" s="230"/>
      <c r="W43" s="234"/>
      <c r="X43" s="45"/>
      <c r="Y43" s="45"/>
      <c r="Z43" s="45"/>
      <c r="AA43" s="77" t="s">
        <v>529</v>
      </c>
    </row>
    <row r="44" spans="2:27" s="17" customFormat="1" ht="19.5" x14ac:dyDescent="0.25">
      <c r="B44" s="237"/>
      <c r="C44" s="266" t="s">
        <v>524</v>
      </c>
      <c r="D44" s="237" t="s">
        <v>527</v>
      </c>
      <c r="E44" s="230"/>
      <c r="F44" s="230"/>
      <c r="G44" s="230"/>
      <c r="H44" s="230"/>
      <c r="I44" s="230"/>
      <c r="J44" s="230"/>
      <c r="K44" s="230"/>
      <c r="L44" s="230"/>
      <c r="M44" s="230"/>
      <c r="N44" s="230"/>
      <c r="O44" s="230"/>
      <c r="P44" s="230"/>
      <c r="Q44" s="230"/>
      <c r="R44" s="230"/>
      <c r="S44" s="230"/>
      <c r="T44" s="230"/>
      <c r="U44" s="230"/>
      <c r="V44" s="230"/>
      <c r="W44" s="234"/>
      <c r="X44" s="45"/>
      <c r="Y44" s="45"/>
      <c r="Z44" s="45"/>
      <c r="AA44" s="77" t="s">
        <v>530</v>
      </c>
    </row>
    <row r="45" spans="2:27" s="17" customFormat="1" ht="19.5" x14ac:dyDescent="0.25">
      <c r="B45" s="237"/>
      <c r="C45" s="241"/>
      <c r="D45" s="237" t="s">
        <v>54</v>
      </c>
      <c r="E45" s="230"/>
      <c r="F45" s="230"/>
      <c r="G45" s="230"/>
      <c r="H45" s="230"/>
      <c r="I45" s="230"/>
      <c r="J45" s="230"/>
      <c r="K45" s="230"/>
      <c r="L45" s="230"/>
      <c r="M45" s="230"/>
      <c r="N45" s="230"/>
      <c r="O45" s="230"/>
      <c r="P45" s="230"/>
      <c r="Q45" s="230"/>
      <c r="R45" s="230"/>
      <c r="S45" s="230"/>
      <c r="T45" s="230"/>
      <c r="U45" s="230"/>
      <c r="V45" s="230"/>
      <c r="W45" s="234"/>
      <c r="X45" s="45"/>
      <c r="Y45" s="45"/>
      <c r="Z45" s="45"/>
      <c r="AA45" s="295"/>
    </row>
    <row r="46" spans="2:27" s="17" customFormat="1" ht="19.5" x14ac:dyDescent="0.25">
      <c r="B46" s="284"/>
      <c r="C46" s="266"/>
      <c r="D46" s="284"/>
      <c r="E46" s="230"/>
      <c r="F46" s="230"/>
      <c r="G46" s="230"/>
      <c r="H46" s="230"/>
      <c r="I46" s="230"/>
      <c r="J46" s="230"/>
      <c r="K46" s="230"/>
      <c r="L46" s="230"/>
      <c r="M46" s="230"/>
      <c r="N46" s="230"/>
      <c r="O46" s="230"/>
      <c r="P46" s="230"/>
      <c r="Q46" s="230"/>
      <c r="R46" s="230"/>
      <c r="S46" s="230"/>
      <c r="T46" s="230"/>
      <c r="U46" s="230"/>
      <c r="V46" s="230"/>
      <c r="W46" s="278"/>
      <c r="X46" s="45"/>
      <c r="Y46" s="45"/>
      <c r="Z46" s="45"/>
      <c r="AA46" s="295"/>
    </row>
    <row r="47" spans="2:27" s="17" customFormat="1" ht="19.5" x14ac:dyDescent="0.25">
      <c r="B47" s="237">
        <v>6</v>
      </c>
      <c r="C47" s="241" t="s">
        <v>42</v>
      </c>
      <c r="D47" s="72" t="s">
        <v>63</v>
      </c>
      <c r="E47" s="230" t="s">
        <v>55</v>
      </c>
      <c r="F47" s="230">
        <v>0</v>
      </c>
      <c r="G47" s="230" t="s">
        <v>55</v>
      </c>
      <c r="H47" s="230" t="s">
        <v>55</v>
      </c>
      <c r="I47" s="230" t="s">
        <v>55</v>
      </c>
      <c r="J47" s="230" t="s">
        <v>55</v>
      </c>
      <c r="K47" s="230">
        <v>1</v>
      </c>
      <c r="L47" s="230" t="s">
        <v>55</v>
      </c>
      <c r="M47" s="230" t="s">
        <v>55</v>
      </c>
      <c r="N47" s="230">
        <v>0</v>
      </c>
      <c r="O47" s="230">
        <v>1</v>
      </c>
      <c r="P47" s="230">
        <v>1</v>
      </c>
      <c r="Q47" s="230" t="s">
        <v>55</v>
      </c>
      <c r="R47" s="230" t="s">
        <v>55</v>
      </c>
      <c r="S47" s="230" t="s">
        <v>55</v>
      </c>
      <c r="T47" s="230" t="s">
        <v>55</v>
      </c>
      <c r="U47" s="47">
        <v>1</v>
      </c>
      <c r="V47" s="230" t="s">
        <v>55</v>
      </c>
      <c r="W47" s="234" t="s">
        <v>56</v>
      </c>
      <c r="X47" s="278">
        <v>0</v>
      </c>
      <c r="Y47" s="278">
        <f>5%*X47</f>
        <v>0</v>
      </c>
      <c r="Z47" s="278">
        <f>X47+Y47</f>
        <v>0</v>
      </c>
      <c r="AA47" s="73" t="s">
        <v>33</v>
      </c>
    </row>
    <row r="48" spans="2:27" s="17" customFormat="1" ht="19.5" x14ac:dyDescent="0.25">
      <c r="B48" s="237"/>
      <c r="C48" s="74">
        <v>43272</v>
      </c>
      <c r="D48" s="237" t="s">
        <v>531</v>
      </c>
      <c r="E48" s="230"/>
      <c r="F48" s="230"/>
      <c r="G48" s="230"/>
      <c r="H48" s="230"/>
      <c r="I48" s="230"/>
      <c r="J48" s="230"/>
      <c r="K48" s="230"/>
      <c r="L48" s="230"/>
      <c r="M48" s="230"/>
      <c r="N48" s="230"/>
      <c r="O48" s="230"/>
      <c r="P48" s="230"/>
      <c r="Q48" s="230"/>
      <c r="R48" s="230"/>
      <c r="S48" s="230"/>
      <c r="T48" s="230"/>
      <c r="U48" s="230"/>
      <c r="V48" s="230"/>
      <c r="W48" s="234"/>
      <c r="X48" s="45"/>
      <c r="Y48" s="45"/>
      <c r="Z48" s="45"/>
      <c r="AA48" s="77" t="s">
        <v>533</v>
      </c>
    </row>
    <row r="49" spans="2:27" s="17" customFormat="1" ht="19.5" x14ac:dyDescent="0.25">
      <c r="B49" s="237"/>
      <c r="C49" s="241"/>
      <c r="D49" s="237" t="s">
        <v>532</v>
      </c>
      <c r="E49" s="230"/>
      <c r="F49" s="230"/>
      <c r="G49" s="230"/>
      <c r="H49" s="230"/>
      <c r="I49" s="230"/>
      <c r="J49" s="230"/>
      <c r="K49" s="230"/>
      <c r="L49" s="230"/>
      <c r="M49" s="230"/>
      <c r="N49" s="230"/>
      <c r="O49" s="230"/>
      <c r="P49" s="230"/>
      <c r="Q49" s="230"/>
      <c r="R49" s="230"/>
      <c r="S49" s="230"/>
      <c r="T49" s="230"/>
      <c r="U49" s="230"/>
      <c r="V49" s="230"/>
      <c r="W49" s="234"/>
      <c r="X49" s="45"/>
      <c r="Y49" s="45"/>
      <c r="Z49" s="45"/>
      <c r="AA49" s="76"/>
    </row>
    <row r="50" spans="2:27" s="17" customFormat="1" ht="19.5" x14ac:dyDescent="0.25">
      <c r="B50" s="284"/>
      <c r="C50" s="266"/>
      <c r="D50" s="284"/>
      <c r="E50" s="230"/>
      <c r="F50" s="230"/>
      <c r="G50" s="230"/>
      <c r="H50" s="230"/>
      <c r="I50" s="230"/>
      <c r="J50" s="230"/>
      <c r="K50" s="230"/>
      <c r="L50" s="230"/>
      <c r="M50" s="230"/>
      <c r="N50" s="230"/>
      <c r="O50" s="230"/>
      <c r="P50" s="230"/>
      <c r="Q50" s="230"/>
      <c r="R50" s="230"/>
      <c r="S50" s="230"/>
      <c r="T50" s="230"/>
      <c r="U50" s="230"/>
      <c r="V50" s="230"/>
      <c r="W50" s="278"/>
      <c r="X50" s="45"/>
      <c r="Y50" s="45"/>
      <c r="Z50" s="45"/>
      <c r="AA50" s="76"/>
    </row>
    <row r="51" spans="2:27" s="17" customFormat="1" ht="19.5" x14ac:dyDescent="0.25">
      <c r="B51" s="237">
        <v>7</v>
      </c>
      <c r="C51" s="241" t="s">
        <v>279</v>
      </c>
      <c r="D51" s="238" t="s">
        <v>171</v>
      </c>
      <c r="E51" s="47">
        <v>0</v>
      </c>
      <c r="F51" s="230" t="s">
        <v>55</v>
      </c>
      <c r="G51" s="230" t="s">
        <v>55</v>
      </c>
      <c r="H51" s="230" t="s">
        <v>55</v>
      </c>
      <c r="I51" s="230">
        <v>1</v>
      </c>
      <c r="J51" s="230" t="s">
        <v>55</v>
      </c>
      <c r="K51" s="230" t="s">
        <v>55</v>
      </c>
      <c r="L51" s="230" t="s">
        <v>55</v>
      </c>
      <c r="M51" s="230" t="s">
        <v>55</v>
      </c>
      <c r="N51" s="230">
        <v>0</v>
      </c>
      <c r="O51" s="230">
        <v>0</v>
      </c>
      <c r="P51" s="230" t="s">
        <v>55</v>
      </c>
      <c r="Q51" s="230" t="s">
        <v>55</v>
      </c>
      <c r="R51" s="230" t="s">
        <v>55</v>
      </c>
      <c r="S51" s="230" t="s">
        <v>55</v>
      </c>
      <c r="T51" s="230" t="s">
        <v>55</v>
      </c>
      <c r="U51" s="230" t="s">
        <v>55</v>
      </c>
      <c r="V51" s="230" t="s">
        <v>55</v>
      </c>
      <c r="W51" s="234" t="s">
        <v>68</v>
      </c>
      <c r="X51" s="45">
        <v>270000000</v>
      </c>
      <c r="Y51" s="45">
        <f>5%*X51</f>
        <v>13500000</v>
      </c>
      <c r="Z51" s="45">
        <f>X51+Y51</f>
        <v>283500000</v>
      </c>
      <c r="AA51" s="73" t="s">
        <v>539</v>
      </c>
    </row>
    <row r="52" spans="2:27" s="17" customFormat="1" ht="19.5" x14ac:dyDescent="0.25">
      <c r="B52" s="237"/>
      <c r="C52" s="74">
        <v>43273</v>
      </c>
      <c r="D52" s="235" t="s">
        <v>535</v>
      </c>
      <c r="E52" s="230"/>
      <c r="F52" s="230"/>
      <c r="G52" s="230"/>
      <c r="H52" s="230"/>
      <c r="I52" s="230"/>
      <c r="J52" s="230"/>
      <c r="K52" s="230"/>
      <c r="L52" s="230"/>
      <c r="M52" s="230"/>
      <c r="N52" s="230"/>
      <c r="O52" s="230"/>
      <c r="P52" s="230"/>
      <c r="Q52" s="230"/>
      <c r="R52" s="230"/>
      <c r="S52" s="230"/>
      <c r="T52" s="230"/>
      <c r="U52" s="230"/>
      <c r="V52" s="230"/>
      <c r="W52" s="234"/>
      <c r="X52" s="45"/>
      <c r="Y52" s="45"/>
      <c r="Z52" s="45"/>
      <c r="AA52" s="77" t="s">
        <v>537</v>
      </c>
    </row>
    <row r="53" spans="2:27" s="17" customFormat="1" ht="19.5" x14ac:dyDescent="0.25">
      <c r="B53" s="237"/>
      <c r="C53" s="90" t="s">
        <v>534</v>
      </c>
      <c r="D53" s="235" t="s">
        <v>536</v>
      </c>
      <c r="E53" s="230"/>
      <c r="F53" s="230"/>
      <c r="G53" s="230"/>
      <c r="H53" s="230"/>
      <c r="I53" s="230"/>
      <c r="J53" s="230"/>
      <c r="K53" s="230"/>
      <c r="L53" s="230"/>
      <c r="M53" s="230"/>
      <c r="N53" s="230"/>
      <c r="O53" s="230"/>
      <c r="P53" s="230"/>
      <c r="Q53" s="230"/>
      <c r="R53" s="230"/>
      <c r="S53" s="230"/>
      <c r="T53" s="230"/>
      <c r="U53" s="230"/>
      <c r="V53" s="230"/>
      <c r="W53" s="234"/>
      <c r="X53" s="45"/>
      <c r="Y53" s="45"/>
      <c r="Z53" s="45"/>
      <c r="AA53" s="77" t="s">
        <v>538</v>
      </c>
    </row>
    <row r="54" spans="2:27" s="17" customFormat="1" ht="19.5" customHeight="1" x14ac:dyDescent="0.25">
      <c r="B54" s="237"/>
      <c r="C54" s="241"/>
      <c r="D54" s="237" t="s">
        <v>54</v>
      </c>
      <c r="E54" s="230"/>
      <c r="F54" s="230"/>
      <c r="G54" s="230"/>
      <c r="H54" s="230"/>
      <c r="I54" s="230"/>
      <c r="J54" s="230"/>
      <c r="K54" s="230"/>
      <c r="L54" s="230"/>
      <c r="M54" s="230"/>
      <c r="N54" s="230"/>
      <c r="O54" s="230"/>
      <c r="P54" s="230"/>
      <c r="Q54" s="230"/>
      <c r="R54" s="230"/>
      <c r="S54" s="230"/>
      <c r="T54" s="230"/>
      <c r="U54" s="230"/>
      <c r="V54" s="230"/>
      <c r="W54" s="234"/>
      <c r="X54" s="45"/>
      <c r="Y54" s="45"/>
      <c r="Z54" s="45"/>
      <c r="AA54" s="508" t="s">
        <v>540</v>
      </c>
    </row>
    <row r="55" spans="2:27" s="17" customFormat="1" ht="19.5" customHeight="1" x14ac:dyDescent="0.25">
      <c r="B55" s="237"/>
      <c r="C55" s="241"/>
      <c r="D55" s="237"/>
      <c r="E55" s="230"/>
      <c r="F55" s="230"/>
      <c r="G55" s="230"/>
      <c r="H55" s="230"/>
      <c r="I55" s="230"/>
      <c r="J55" s="230"/>
      <c r="K55" s="230"/>
      <c r="L55" s="230"/>
      <c r="M55" s="230"/>
      <c r="N55" s="230"/>
      <c r="O55" s="230"/>
      <c r="P55" s="230"/>
      <c r="Q55" s="230"/>
      <c r="R55" s="230"/>
      <c r="S55" s="230"/>
      <c r="T55" s="230"/>
      <c r="U55" s="230"/>
      <c r="V55" s="230"/>
      <c r="W55" s="234"/>
      <c r="X55" s="45"/>
      <c r="Y55" s="45"/>
      <c r="Z55" s="45"/>
      <c r="AA55" s="508"/>
    </row>
    <row r="56" spans="2:27" s="17" customFormat="1" ht="19.5" x14ac:dyDescent="0.25">
      <c r="B56" s="237"/>
      <c r="C56" s="241"/>
      <c r="D56" s="237"/>
      <c r="E56" s="230"/>
      <c r="F56" s="230"/>
      <c r="G56" s="230"/>
      <c r="H56" s="230"/>
      <c r="I56" s="230"/>
      <c r="J56" s="230"/>
      <c r="K56" s="230"/>
      <c r="L56" s="230"/>
      <c r="M56" s="230"/>
      <c r="N56" s="230"/>
      <c r="O56" s="230"/>
      <c r="P56" s="230"/>
      <c r="Q56" s="230"/>
      <c r="R56" s="230"/>
      <c r="S56" s="230"/>
      <c r="T56" s="230"/>
      <c r="U56" s="230"/>
      <c r="V56" s="230"/>
      <c r="W56" s="234"/>
      <c r="X56" s="45"/>
      <c r="Y56" s="45"/>
      <c r="Z56" s="45"/>
      <c r="AA56" s="508"/>
    </row>
    <row r="57" spans="2:27" s="17" customFormat="1" ht="19.5" x14ac:dyDescent="0.25">
      <c r="B57" s="237"/>
      <c r="C57" s="241"/>
      <c r="D57" s="237"/>
      <c r="E57" s="230"/>
      <c r="F57" s="230"/>
      <c r="G57" s="230"/>
      <c r="H57" s="230"/>
      <c r="I57" s="230"/>
      <c r="J57" s="230"/>
      <c r="K57" s="230"/>
      <c r="L57" s="230"/>
      <c r="M57" s="230"/>
      <c r="N57" s="230"/>
      <c r="O57" s="230"/>
      <c r="P57" s="230"/>
      <c r="Q57" s="230"/>
      <c r="R57" s="230"/>
      <c r="S57" s="230"/>
      <c r="T57" s="230"/>
      <c r="U57" s="230"/>
      <c r="V57" s="230"/>
      <c r="W57" s="234"/>
      <c r="X57" s="45"/>
      <c r="Y57" s="45"/>
      <c r="Z57" s="45"/>
      <c r="AA57" s="508" t="s">
        <v>541</v>
      </c>
    </row>
    <row r="58" spans="2:27" s="17" customFormat="1" ht="19.5" x14ac:dyDescent="0.25">
      <c r="B58" s="237"/>
      <c r="C58" s="241"/>
      <c r="D58" s="237"/>
      <c r="E58" s="230"/>
      <c r="F58" s="230"/>
      <c r="G58" s="230"/>
      <c r="H58" s="230"/>
      <c r="I58" s="230"/>
      <c r="J58" s="230"/>
      <c r="K58" s="230"/>
      <c r="L58" s="230"/>
      <c r="M58" s="230"/>
      <c r="N58" s="230"/>
      <c r="O58" s="230"/>
      <c r="P58" s="230"/>
      <c r="Q58" s="230"/>
      <c r="R58" s="230"/>
      <c r="S58" s="230"/>
      <c r="T58" s="230"/>
      <c r="U58" s="230"/>
      <c r="V58" s="230"/>
      <c r="W58" s="234"/>
      <c r="X58" s="45"/>
      <c r="Y58" s="45"/>
      <c r="Z58" s="45"/>
      <c r="AA58" s="508"/>
    </row>
    <row r="59" spans="2:27" s="17" customFormat="1" ht="19.5" x14ac:dyDescent="0.25">
      <c r="B59" s="237"/>
      <c r="C59" s="241"/>
      <c r="D59" s="237"/>
      <c r="E59" s="230"/>
      <c r="F59" s="230"/>
      <c r="G59" s="230"/>
      <c r="H59" s="230"/>
      <c r="I59" s="230"/>
      <c r="J59" s="230"/>
      <c r="K59" s="230"/>
      <c r="L59" s="230"/>
      <c r="M59" s="230"/>
      <c r="N59" s="230"/>
      <c r="O59" s="230"/>
      <c r="P59" s="230"/>
      <c r="Q59" s="230"/>
      <c r="R59" s="230"/>
      <c r="S59" s="230"/>
      <c r="T59" s="230"/>
      <c r="U59" s="230"/>
      <c r="V59" s="230"/>
      <c r="W59" s="234"/>
      <c r="X59" s="45"/>
      <c r="Y59" s="45"/>
      <c r="Z59" s="45"/>
      <c r="AA59" s="77"/>
    </row>
    <row r="60" spans="2:27" s="17" customFormat="1" ht="19.5" x14ac:dyDescent="0.25">
      <c r="B60" s="237">
        <v>8</v>
      </c>
      <c r="C60" s="245" t="s">
        <v>279</v>
      </c>
      <c r="D60" s="266" t="s">
        <v>45</v>
      </c>
      <c r="E60" s="230">
        <v>1</v>
      </c>
      <c r="F60" s="230" t="s">
        <v>55</v>
      </c>
      <c r="G60" s="230" t="s">
        <v>55</v>
      </c>
      <c r="H60" s="230" t="s">
        <v>55</v>
      </c>
      <c r="I60" s="230" t="s">
        <v>55</v>
      </c>
      <c r="J60" s="230" t="s">
        <v>55</v>
      </c>
      <c r="K60" s="230">
        <v>0</v>
      </c>
      <c r="L60" s="230" t="s">
        <v>55</v>
      </c>
      <c r="M60" s="230" t="s">
        <v>55</v>
      </c>
      <c r="N60" s="230">
        <v>1</v>
      </c>
      <c r="O60" s="230">
        <v>10</v>
      </c>
      <c r="P60" s="230"/>
      <c r="Q60" s="230"/>
      <c r="R60" s="230"/>
      <c r="S60" s="230"/>
      <c r="T60" s="230"/>
      <c r="U60" s="230"/>
      <c r="V60" s="230"/>
      <c r="W60" s="234" t="s">
        <v>68</v>
      </c>
      <c r="X60" s="242">
        <v>30000000</v>
      </c>
      <c r="Y60" s="242">
        <f>5%*X60</f>
        <v>1500000</v>
      </c>
      <c r="Z60" s="242">
        <f>X60+Y60</f>
        <v>31500000</v>
      </c>
      <c r="AA60" s="73" t="s">
        <v>71</v>
      </c>
    </row>
    <row r="61" spans="2:27" s="17" customFormat="1" ht="19.5" x14ac:dyDescent="0.25">
      <c r="B61" s="237"/>
      <c r="C61" s="74">
        <v>43280</v>
      </c>
      <c r="D61" s="90" t="s">
        <v>142</v>
      </c>
      <c r="E61" s="230"/>
      <c r="F61" s="230"/>
      <c r="G61" s="230"/>
      <c r="H61" s="230"/>
      <c r="I61" s="230"/>
      <c r="J61" s="230"/>
      <c r="K61" s="230"/>
      <c r="L61" s="230"/>
      <c r="M61" s="230"/>
      <c r="N61" s="230"/>
      <c r="O61" s="230"/>
      <c r="P61" s="230"/>
      <c r="Q61" s="230"/>
      <c r="R61" s="230"/>
      <c r="S61" s="230"/>
      <c r="T61" s="230"/>
      <c r="U61" s="230"/>
      <c r="V61" s="230"/>
      <c r="W61" s="234"/>
      <c r="X61" s="45"/>
      <c r="Y61" s="45"/>
      <c r="Z61" s="45"/>
      <c r="AA61" s="77" t="s">
        <v>544</v>
      </c>
    </row>
    <row r="62" spans="2:27" s="17" customFormat="1" ht="19.5" customHeight="1" x14ac:dyDescent="0.25">
      <c r="B62" s="237"/>
      <c r="C62" s="245" t="s">
        <v>141</v>
      </c>
      <c r="D62" s="118" t="s">
        <v>542</v>
      </c>
      <c r="E62" s="230"/>
      <c r="F62" s="230"/>
      <c r="G62" s="230"/>
      <c r="H62" s="230"/>
      <c r="I62" s="230"/>
      <c r="J62" s="230"/>
      <c r="K62" s="230"/>
      <c r="L62" s="230"/>
      <c r="M62" s="230"/>
      <c r="N62" s="230"/>
      <c r="O62" s="230"/>
      <c r="P62" s="230"/>
      <c r="Q62" s="230"/>
      <c r="R62" s="230"/>
      <c r="S62" s="230"/>
      <c r="T62" s="230"/>
      <c r="U62" s="230"/>
      <c r="V62" s="230"/>
      <c r="W62" s="234"/>
      <c r="X62" s="45"/>
      <c r="Y62" s="45"/>
      <c r="Z62" s="45"/>
      <c r="AA62" s="508" t="s">
        <v>545</v>
      </c>
    </row>
    <row r="63" spans="2:27" s="17" customFormat="1" ht="19.5" x14ac:dyDescent="0.25">
      <c r="B63" s="237"/>
      <c r="C63" s="241"/>
      <c r="D63" s="244" t="s">
        <v>543</v>
      </c>
      <c r="E63" s="230"/>
      <c r="F63" s="230"/>
      <c r="G63" s="230"/>
      <c r="H63" s="230"/>
      <c r="I63" s="230"/>
      <c r="J63" s="230"/>
      <c r="K63" s="230"/>
      <c r="L63" s="230"/>
      <c r="M63" s="230"/>
      <c r="N63" s="230"/>
      <c r="O63" s="230"/>
      <c r="P63" s="230"/>
      <c r="Q63" s="230"/>
      <c r="R63" s="230"/>
      <c r="S63" s="230"/>
      <c r="T63" s="230"/>
      <c r="U63" s="230"/>
      <c r="V63" s="230"/>
      <c r="W63" s="234"/>
      <c r="X63" s="45"/>
      <c r="Y63" s="45"/>
      <c r="Z63" s="45"/>
      <c r="AA63" s="508"/>
    </row>
    <row r="64" spans="2:27" s="17" customFormat="1" ht="19.5" customHeight="1" x14ac:dyDescent="0.25">
      <c r="B64" s="237"/>
      <c r="C64" s="241"/>
      <c r="D64" s="284" t="s">
        <v>54</v>
      </c>
      <c r="E64" s="230"/>
      <c r="F64" s="230"/>
      <c r="G64" s="230"/>
      <c r="H64" s="230"/>
      <c r="I64" s="230"/>
      <c r="J64" s="230"/>
      <c r="K64" s="230"/>
      <c r="L64" s="230"/>
      <c r="M64" s="230"/>
      <c r="N64" s="230"/>
      <c r="O64" s="230"/>
      <c r="P64" s="230"/>
      <c r="Q64" s="230"/>
      <c r="R64" s="230"/>
      <c r="S64" s="230"/>
      <c r="T64" s="230"/>
      <c r="U64" s="230"/>
      <c r="V64" s="230"/>
      <c r="W64" s="234"/>
      <c r="X64" s="45"/>
      <c r="Y64" s="45"/>
      <c r="Z64" s="45"/>
      <c r="AA64" s="508"/>
    </row>
    <row r="65" spans="1:28" s="17" customFormat="1" ht="19.5" x14ac:dyDescent="0.25">
      <c r="B65" s="237"/>
      <c r="C65" s="241"/>
      <c r="D65" s="237"/>
      <c r="E65" s="230"/>
      <c r="F65" s="230"/>
      <c r="G65" s="230"/>
      <c r="H65" s="230"/>
      <c r="I65" s="230"/>
      <c r="J65" s="230"/>
      <c r="K65" s="230"/>
      <c r="L65" s="230"/>
      <c r="M65" s="230"/>
      <c r="N65" s="230"/>
      <c r="O65" s="230"/>
      <c r="P65" s="230"/>
      <c r="Q65" s="230"/>
      <c r="R65" s="230"/>
      <c r="S65" s="230"/>
      <c r="T65" s="230"/>
      <c r="U65" s="230"/>
      <c r="V65" s="230"/>
      <c r="W65" s="234"/>
      <c r="X65" s="45"/>
      <c r="Y65" s="45"/>
      <c r="Z65" s="45"/>
      <c r="AA65" s="508"/>
    </row>
    <row r="66" spans="1:28" s="17" customFormat="1" ht="19.5" x14ac:dyDescent="0.25">
      <c r="B66" s="237"/>
      <c r="C66" s="241"/>
      <c r="D66" s="237"/>
      <c r="E66" s="230"/>
      <c r="F66" s="230"/>
      <c r="G66" s="230"/>
      <c r="H66" s="230"/>
      <c r="I66" s="230"/>
      <c r="J66" s="230"/>
      <c r="K66" s="230"/>
      <c r="L66" s="230"/>
      <c r="M66" s="230"/>
      <c r="N66" s="230"/>
      <c r="O66" s="230"/>
      <c r="P66" s="230"/>
      <c r="Q66" s="230"/>
      <c r="R66" s="230"/>
      <c r="S66" s="230"/>
      <c r="T66" s="230"/>
      <c r="U66" s="230"/>
      <c r="V66" s="230"/>
      <c r="W66" s="234"/>
      <c r="X66" s="45"/>
      <c r="Y66" s="45"/>
      <c r="Z66" s="45"/>
      <c r="AA66" s="508"/>
    </row>
    <row r="67" spans="1:28" s="17" customFormat="1" ht="19.5" x14ac:dyDescent="0.25">
      <c r="B67" s="244"/>
      <c r="C67" s="245"/>
      <c r="D67" s="244"/>
      <c r="E67" s="230"/>
      <c r="F67" s="230"/>
      <c r="G67" s="230"/>
      <c r="H67" s="230"/>
      <c r="I67" s="230"/>
      <c r="J67" s="230"/>
      <c r="K67" s="230"/>
      <c r="L67" s="230"/>
      <c r="M67" s="230"/>
      <c r="N67" s="230"/>
      <c r="O67" s="230"/>
      <c r="P67" s="230"/>
      <c r="Q67" s="230"/>
      <c r="R67" s="230"/>
      <c r="S67" s="230"/>
      <c r="T67" s="230"/>
      <c r="U67" s="230"/>
      <c r="V67" s="230"/>
      <c r="W67" s="242"/>
      <c r="X67" s="45"/>
      <c r="Y67" s="45"/>
      <c r="Z67" s="45"/>
      <c r="AA67" s="508"/>
    </row>
    <row r="68" spans="1:28" s="17" customFormat="1" ht="19.5" x14ac:dyDescent="0.25">
      <c r="B68" s="244"/>
      <c r="C68" s="245"/>
      <c r="D68" s="244"/>
      <c r="E68" s="230"/>
      <c r="F68" s="230"/>
      <c r="G68" s="230"/>
      <c r="H68" s="230"/>
      <c r="I68" s="230"/>
      <c r="J68" s="230"/>
      <c r="K68" s="230"/>
      <c r="L68" s="230"/>
      <c r="M68" s="230"/>
      <c r="N68" s="230"/>
      <c r="O68" s="230"/>
      <c r="P68" s="230"/>
      <c r="Q68" s="230"/>
      <c r="R68" s="230"/>
      <c r="S68" s="230"/>
      <c r="T68" s="230"/>
      <c r="U68" s="230"/>
      <c r="V68" s="230"/>
      <c r="W68" s="242"/>
      <c r="X68" s="45"/>
      <c r="Y68" s="45"/>
      <c r="Z68" s="45"/>
      <c r="AA68" s="76"/>
    </row>
    <row r="69" spans="1:28" s="17" customFormat="1" ht="19.5" x14ac:dyDescent="0.25">
      <c r="B69" s="237"/>
      <c r="C69" s="241"/>
      <c r="D69" s="237"/>
      <c r="E69" s="230"/>
      <c r="F69" s="230"/>
      <c r="G69" s="230"/>
      <c r="H69" s="230"/>
      <c r="I69" s="230"/>
      <c r="J69" s="230"/>
      <c r="K69" s="230"/>
      <c r="L69" s="230"/>
      <c r="M69" s="230"/>
      <c r="N69" s="230"/>
      <c r="O69" s="230"/>
      <c r="P69" s="230"/>
      <c r="Q69" s="230"/>
      <c r="R69" s="230"/>
      <c r="S69" s="230"/>
      <c r="T69" s="230"/>
      <c r="U69" s="230"/>
      <c r="V69" s="230"/>
      <c r="W69" s="234"/>
      <c r="X69" s="45"/>
      <c r="Y69" s="45"/>
      <c r="Z69" s="45"/>
      <c r="AA69" s="275"/>
    </row>
    <row r="70" spans="1:28" s="17" customFormat="1" ht="19.5" x14ac:dyDescent="0.25">
      <c r="B70" s="84"/>
      <c r="C70" s="85"/>
      <c r="D70" s="86"/>
      <c r="E70" s="87"/>
      <c r="F70" s="87"/>
      <c r="G70" s="87"/>
      <c r="H70" s="87"/>
      <c r="I70" s="87"/>
      <c r="J70" s="87"/>
      <c r="K70" s="87"/>
      <c r="L70" s="87"/>
      <c r="M70" s="87"/>
      <c r="N70" s="87"/>
      <c r="O70" s="87"/>
      <c r="P70" s="87"/>
      <c r="Q70" s="87"/>
      <c r="R70" s="87"/>
      <c r="S70" s="87"/>
      <c r="T70" s="87"/>
      <c r="U70" s="87"/>
      <c r="V70" s="87"/>
      <c r="W70" s="41"/>
      <c r="X70" s="41"/>
      <c r="Y70" s="88"/>
      <c r="Z70" s="88"/>
      <c r="AA70" s="243"/>
    </row>
    <row r="71" spans="1:28" s="8" customFormat="1" ht="2.1" customHeight="1" thickBot="1" x14ac:dyDescent="0.3">
      <c r="B71" s="19"/>
      <c r="C71" s="20"/>
      <c r="D71" s="19"/>
      <c r="E71" s="107"/>
      <c r="F71" s="107"/>
      <c r="G71" s="107"/>
      <c r="H71" s="107"/>
      <c r="I71" s="107"/>
      <c r="J71" s="107"/>
      <c r="K71" s="107"/>
      <c r="L71" s="107"/>
      <c r="M71" s="107"/>
      <c r="N71" s="108"/>
      <c r="O71" s="108"/>
      <c r="P71" s="108"/>
      <c r="Q71" s="108"/>
      <c r="R71" s="108"/>
      <c r="S71" s="108"/>
      <c r="T71" s="108"/>
      <c r="U71" s="108"/>
      <c r="V71" s="108"/>
      <c r="W71" s="109"/>
      <c r="X71" s="109"/>
      <c r="Y71" s="20"/>
      <c r="Z71" s="20"/>
      <c r="AA71" s="20"/>
    </row>
    <row r="72" spans="1:28" s="22" customFormat="1" ht="17.25" customHeight="1" x14ac:dyDescent="0.25">
      <c r="B72" s="509" t="s">
        <v>17</v>
      </c>
      <c r="C72" s="509"/>
      <c r="D72" s="539" t="s">
        <v>1280</v>
      </c>
      <c r="E72" s="505">
        <f t="shared" ref="E72:V72" si="0">SUM(E13:E71)</f>
        <v>3</v>
      </c>
      <c r="F72" s="505">
        <f t="shared" si="0"/>
        <v>0</v>
      </c>
      <c r="G72" s="505">
        <f t="shared" si="0"/>
        <v>0</v>
      </c>
      <c r="H72" s="505">
        <f t="shared" si="0"/>
        <v>0</v>
      </c>
      <c r="I72" s="505">
        <f t="shared" si="0"/>
        <v>2</v>
      </c>
      <c r="J72" s="505">
        <f t="shared" si="0"/>
        <v>1</v>
      </c>
      <c r="K72" s="505">
        <f t="shared" si="0"/>
        <v>2</v>
      </c>
      <c r="L72" s="505">
        <f t="shared" si="0"/>
        <v>0</v>
      </c>
      <c r="M72" s="505">
        <f t="shared" si="0"/>
        <v>0</v>
      </c>
      <c r="N72" s="505">
        <f t="shared" si="0"/>
        <v>1</v>
      </c>
      <c r="O72" s="505">
        <f t="shared" si="0"/>
        <v>12</v>
      </c>
      <c r="P72" s="505">
        <f t="shared" si="0"/>
        <v>2</v>
      </c>
      <c r="Q72" s="505">
        <f t="shared" si="0"/>
        <v>0</v>
      </c>
      <c r="R72" s="505">
        <f t="shared" si="0"/>
        <v>0</v>
      </c>
      <c r="S72" s="505">
        <f t="shared" si="0"/>
        <v>1</v>
      </c>
      <c r="T72" s="505">
        <f t="shared" si="0"/>
        <v>0</v>
      </c>
      <c r="U72" s="505">
        <f t="shared" si="0"/>
        <v>1</v>
      </c>
      <c r="V72" s="505">
        <f t="shared" si="0"/>
        <v>0</v>
      </c>
      <c r="W72" s="497"/>
      <c r="X72" s="499">
        <f>SUM(X15:X70)</f>
        <v>310000000</v>
      </c>
      <c r="Y72" s="499">
        <f>SUM(Y15:Y70)</f>
        <v>15500000</v>
      </c>
      <c r="Z72" s="499">
        <f>SUM(Z15:Z70)</f>
        <v>325500000</v>
      </c>
      <c r="AA72" s="501"/>
    </row>
    <row r="73" spans="1:28" s="22" customFormat="1" ht="18" customHeight="1" thickBot="1" x14ac:dyDescent="0.3">
      <c r="B73" s="510"/>
      <c r="C73" s="510"/>
      <c r="D73" s="539"/>
      <c r="E73" s="506"/>
      <c r="F73" s="506"/>
      <c r="G73" s="506"/>
      <c r="H73" s="506"/>
      <c r="I73" s="506"/>
      <c r="J73" s="506"/>
      <c r="K73" s="506"/>
      <c r="L73" s="506"/>
      <c r="M73" s="506"/>
      <c r="N73" s="506"/>
      <c r="O73" s="506"/>
      <c r="P73" s="506"/>
      <c r="Q73" s="506"/>
      <c r="R73" s="506"/>
      <c r="S73" s="506"/>
      <c r="T73" s="506"/>
      <c r="U73" s="506"/>
      <c r="V73" s="506"/>
      <c r="W73" s="498"/>
      <c r="X73" s="500"/>
      <c r="Y73" s="500"/>
      <c r="Z73" s="500"/>
      <c r="AA73" s="502"/>
    </row>
    <row r="74" spans="1:28" s="21" customFormat="1" ht="17.25" x14ac:dyDescent="0.25">
      <c r="B74" s="503" t="s">
        <v>85</v>
      </c>
      <c r="C74" s="503"/>
      <c r="D74" s="503"/>
      <c r="E74" s="23"/>
      <c r="F74" s="23"/>
      <c r="G74" s="23"/>
      <c r="H74" s="23"/>
      <c r="I74" s="504" t="s">
        <v>86</v>
      </c>
      <c r="J74" s="504"/>
      <c r="K74" s="504"/>
      <c r="L74" s="504"/>
      <c r="M74" s="504"/>
    </row>
    <row r="75" spans="1:28" s="21" customFormat="1" ht="17.25" x14ac:dyDescent="0.25">
      <c r="B75" s="503"/>
      <c r="C75" s="503"/>
      <c r="D75" s="503"/>
      <c r="E75" s="23"/>
      <c r="F75" s="23"/>
      <c r="G75" s="23"/>
      <c r="H75" s="23"/>
      <c r="I75" s="504"/>
      <c r="J75" s="504"/>
      <c r="K75" s="504"/>
      <c r="L75" s="504"/>
      <c r="M75" s="504"/>
    </row>
    <row r="76" spans="1:28" s="21" customFormat="1" ht="17.25" x14ac:dyDescent="0.25">
      <c r="B76" s="503"/>
      <c r="C76" s="503"/>
      <c r="D76" s="503"/>
      <c r="E76" s="23"/>
      <c r="F76" s="23"/>
      <c r="G76" s="23"/>
      <c r="H76" s="23"/>
      <c r="I76" s="504"/>
      <c r="J76" s="504"/>
      <c r="K76" s="504"/>
      <c r="L76" s="504"/>
      <c r="M76" s="504"/>
    </row>
    <row r="77" spans="1:28" s="26" customFormat="1" ht="23.25" x14ac:dyDescent="0.25">
      <c r="A77" s="21"/>
      <c r="B77" s="51">
        <v>1</v>
      </c>
      <c r="C77" s="32" t="s">
        <v>40</v>
      </c>
      <c r="D77" s="91"/>
      <c r="E77" s="51" t="s">
        <v>25</v>
      </c>
      <c r="F77" s="92">
        <v>0</v>
      </c>
      <c r="G77" s="91" t="s">
        <v>26</v>
      </c>
      <c r="H77" s="91"/>
      <c r="I77" s="51">
        <v>1</v>
      </c>
      <c r="J77" s="32" t="s">
        <v>34</v>
      </c>
      <c r="K77" s="93"/>
      <c r="L77" s="93"/>
      <c r="M77" s="93"/>
      <c r="N77" s="94"/>
      <c r="O77" s="95" t="s">
        <v>1279</v>
      </c>
      <c r="P77" s="94"/>
      <c r="Q77" s="94"/>
      <c r="R77" s="21"/>
      <c r="S77" s="21"/>
      <c r="T77" s="21"/>
      <c r="U77" s="21"/>
      <c r="V77" s="21"/>
      <c r="Y77" s="104" t="s">
        <v>546</v>
      </c>
      <c r="Z77" s="21"/>
      <c r="AA77" s="21"/>
      <c r="AB77" s="21"/>
    </row>
    <row r="78" spans="1:28" s="26" customFormat="1" ht="23.25" x14ac:dyDescent="0.25">
      <c r="A78" s="21"/>
      <c r="B78" s="51"/>
      <c r="C78" s="91" t="s">
        <v>126</v>
      </c>
      <c r="D78" s="91"/>
      <c r="E78" s="51"/>
      <c r="F78" s="92"/>
      <c r="G78" s="91"/>
      <c r="H78" s="91"/>
      <c r="I78" s="91"/>
      <c r="J78" s="91" t="s">
        <v>127</v>
      </c>
      <c r="K78" s="93"/>
      <c r="L78" s="93"/>
      <c r="M78" s="93"/>
      <c r="N78" s="94"/>
      <c r="O78" s="94" t="s">
        <v>1116</v>
      </c>
      <c r="P78" s="94"/>
      <c r="Q78" s="94"/>
      <c r="R78" s="21"/>
      <c r="S78" s="21"/>
      <c r="T78" s="21"/>
      <c r="U78" s="21"/>
      <c r="V78" s="21"/>
      <c r="Y78" s="104"/>
      <c r="Z78" s="21"/>
      <c r="AA78" s="21"/>
      <c r="AB78" s="21"/>
    </row>
    <row r="79" spans="1:28" s="26" customFormat="1" ht="23.25" x14ac:dyDescent="0.25">
      <c r="A79" s="21"/>
      <c r="B79" s="51"/>
      <c r="C79" s="91" t="s">
        <v>128</v>
      </c>
      <c r="D79" s="91"/>
      <c r="E79" s="51"/>
      <c r="F79" s="92"/>
      <c r="G79" s="91"/>
      <c r="H79" s="91"/>
      <c r="I79" s="91"/>
      <c r="J79" s="91" t="s">
        <v>103</v>
      </c>
      <c r="K79" s="93"/>
      <c r="L79" s="93"/>
      <c r="M79" s="93"/>
      <c r="N79" s="93"/>
      <c r="O79" s="91" t="s">
        <v>1118</v>
      </c>
      <c r="P79" s="91"/>
      <c r="Q79" s="91"/>
      <c r="R79" s="21"/>
      <c r="S79" s="21"/>
      <c r="T79" s="21"/>
      <c r="U79" s="21"/>
      <c r="V79" s="21"/>
      <c r="Y79" s="104" t="s">
        <v>30</v>
      </c>
      <c r="Z79" s="21"/>
      <c r="AA79" s="21"/>
      <c r="AB79" s="21"/>
    </row>
    <row r="80" spans="1:28" s="26" customFormat="1" ht="23.25" x14ac:dyDescent="0.25">
      <c r="A80" s="21"/>
      <c r="B80" s="51">
        <v>2</v>
      </c>
      <c r="C80" s="32" t="s">
        <v>34</v>
      </c>
      <c r="D80" s="91"/>
      <c r="E80" s="51" t="s">
        <v>25</v>
      </c>
      <c r="F80" s="92">
        <v>4</v>
      </c>
      <c r="G80" s="91" t="s">
        <v>26</v>
      </c>
      <c r="H80" s="91"/>
      <c r="I80" s="91"/>
      <c r="J80" s="91"/>
      <c r="K80" s="91"/>
      <c r="L80" s="91"/>
      <c r="M80" s="91"/>
      <c r="N80" s="91"/>
      <c r="O80" s="91" t="s">
        <v>1119</v>
      </c>
      <c r="P80" s="91"/>
      <c r="Q80" s="91"/>
      <c r="R80" s="21"/>
      <c r="S80" s="21"/>
      <c r="T80" s="21"/>
      <c r="U80" s="21"/>
      <c r="V80" s="21"/>
      <c r="Y80" s="104" t="s">
        <v>31</v>
      </c>
      <c r="Z80" s="21"/>
      <c r="AA80" s="21"/>
      <c r="AB80" s="21"/>
    </row>
    <row r="81" spans="1:28" s="26" customFormat="1" ht="23.25" x14ac:dyDescent="0.35">
      <c r="A81" s="21"/>
      <c r="B81" s="51"/>
      <c r="C81" s="91" t="s">
        <v>156</v>
      </c>
      <c r="D81" s="91"/>
      <c r="E81" s="51"/>
      <c r="F81" s="92"/>
      <c r="G81" s="91"/>
      <c r="H81" s="91"/>
      <c r="I81" s="91"/>
      <c r="J81" s="91"/>
      <c r="K81" s="93"/>
      <c r="L81" s="93"/>
      <c r="M81" s="93"/>
      <c r="N81" s="93"/>
      <c r="O81" s="94"/>
      <c r="P81" s="94"/>
      <c r="Q81" s="94"/>
      <c r="R81" s="21"/>
      <c r="S81" s="21"/>
      <c r="T81" s="21"/>
      <c r="U81" s="21"/>
      <c r="V81" s="21"/>
      <c r="Y81" s="105"/>
      <c r="Z81"/>
      <c r="AA81" s="21"/>
      <c r="AB81" s="21"/>
    </row>
    <row r="82" spans="1:28" s="26" customFormat="1" ht="23.25" x14ac:dyDescent="0.25">
      <c r="A82" s="21"/>
      <c r="B82" s="51"/>
      <c r="C82" s="91" t="s">
        <v>1117</v>
      </c>
      <c r="D82" s="91"/>
      <c r="E82" s="51"/>
      <c r="F82" s="92"/>
      <c r="G82" s="91"/>
      <c r="H82" s="91"/>
      <c r="I82" s="51">
        <v>2</v>
      </c>
      <c r="J82" s="32" t="s">
        <v>1059</v>
      </c>
      <c r="K82" s="91"/>
      <c r="L82" s="93"/>
      <c r="M82" s="93"/>
      <c r="N82" s="93"/>
      <c r="O82" s="95" t="s">
        <v>87</v>
      </c>
      <c r="P82" s="94"/>
      <c r="Q82" s="94"/>
      <c r="R82" s="21"/>
      <c r="S82" s="21"/>
      <c r="T82" s="21"/>
      <c r="U82" s="21"/>
      <c r="V82" s="21"/>
      <c r="Y82" s="104"/>
      <c r="Z82" s="21"/>
      <c r="AA82" s="21"/>
      <c r="AB82" s="21"/>
    </row>
    <row r="83" spans="1:28" s="26" customFormat="1" ht="23.25" x14ac:dyDescent="0.25">
      <c r="A83" s="21"/>
      <c r="B83" s="51"/>
      <c r="C83" s="91" t="s">
        <v>151</v>
      </c>
      <c r="D83" s="91"/>
      <c r="E83" s="51"/>
      <c r="F83" s="92"/>
      <c r="G83" s="91"/>
      <c r="H83" s="91"/>
      <c r="I83" s="91"/>
      <c r="J83" s="94" t="s">
        <v>82</v>
      </c>
      <c r="K83" s="93"/>
      <c r="L83" s="93"/>
      <c r="M83" s="93"/>
      <c r="N83" s="94"/>
      <c r="O83" s="94" t="s">
        <v>1057</v>
      </c>
      <c r="P83" s="94"/>
      <c r="Q83" s="94"/>
      <c r="R83" s="21"/>
      <c r="S83" s="21"/>
      <c r="T83" s="21"/>
      <c r="U83" s="21"/>
      <c r="V83" s="21"/>
      <c r="Y83" s="104"/>
      <c r="Z83" s="21"/>
      <c r="AA83" s="21"/>
      <c r="AB83" s="21"/>
    </row>
    <row r="84" spans="1:28" s="26" customFormat="1" ht="23.25" x14ac:dyDescent="0.25">
      <c r="A84" s="21"/>
      <c r="B84" s="51">
        <v>3</v>
      </c>
      <c r="C84" s="32" t="s">
        <v>79</v>
      </c>
      <c r="D84" s="91"/>
      <c r="E84" s="51" t="s">
        <v>25</v>
      </c>
      <c r="F84" s="92">
        <v>2</v>
      </c>
      <c r="G84" s="91" t="s">
        <v>26</v>
      </c>
      <c r="H84" s="91"/>
      <c r="I84" s="91"/>
      <c r="J84" s="94" t="s">
        <v>83</v>
      </c>
      <c r="K84" s="93"/>
      <c r="L84" s="93"/>
      <c r="M84" s="93"/>
      <c r="N84" s="94"/>
      <c r="O84" s="94" t="s">
        <v>1061</v>
      </c>
      <c r="P84" s="94"/>
      <c r="Q84" s="94"/>
      <c r="R84" s="21"/>
      <c r="S84" s="21"/>
      <c r="T84" s="21"/>
      <c r="U84" s="21"/>
      <c r="V84" s="21"/>
      <c r="Y84" s="106" t="s">
        <v>32</v>
      </c>
      <c r="Z84" s="30"/>
      <c r="AA84" s="21"/>
      <c r="AB84" s="21"/>
    </row>
    <row r="85" spans="1:28" s="26" customFormat="1" ht="23.25" x14ac:dyDescent="0.25">
      <c r="A85" s="21"/>
      <c r="B85" s="51"/>
      <c r="C85" s="91" t="s">
        <v>146</v>
      </c>
      <c r="D85" s="91"/>
      <c r="E85" s="51"/>
      <c r="F85" s="92"/>
      <c r="G85" s="91"/>
      <c r="H85" s="91"/>
      <c r="I85" s="91"/>
      <c r="J85" s="93"/>
      <c r="K85" s="93"/>
      <c r="L85" s="93"/>
      <c r="M85" s="93"/>
      <c r="N85" s="93"/>
      <c r="O85" s="94"/>
      <c r="P85" s="94"/>
      <c r="Q85" s="94"/>
      <c r="R85" s="21"/>
      <c r="S85" s="21"/>
      <c r="T85" s="21"/>
      <c r="U85" s="21"/>
      <c r="V85" s="21"/>
      <c r="Y85" s="104" t="s">
        <v>14</v>
      </c>
      <c r="Z85" s="21"/>
      <c r="AA85" s="21"/>
      <c r="AB85" s="21"/>
    </row>
    <row r="86" spans="1:28" s="26" customFormat="1" ht="19.5" x14ac:dyDescent="0.25">
      <c r="A86" s="21"/>
      <c r="B86" s="51"/>
      <c r="C86" s="91" t="s">
        <v>1052</v>
      </c>
      <c r="D86" s="91"/>
      <c r="E86" s="51"/>
      <c r="F86" s="92"/>
      <c r="G86" s="91"/>
      <c r="H86" s="91"/>
      <c r="I86" s="51">
        <v>3</v>
      </c>
      <c r="J86" s="95" t="s">
        <v>89</v>
      </c>
      <c r="K86" s="93"/>
      <c r="L86" s="93"/>
      <c r="M86" s="93"/>
      <c r="N86" s="93"/>
      <c r="O86" s="94" t="s">
        <v>90</v>
      </c>
      <c r="P86" s="94"/>
      <c r="Q86" s="94"/>
      <c r="R86" s="21"/>
      <c r="S86" s="21"/>
      <c r="T86" s="21"/>
      <c r="U86" s="21"/>
      <c r="V86" s="21"/>
      <c r="AA86" s="21"/>
      <c r="AB86" s="21"/>
    </row>
    <row r="87" spans="1:28" s="26" customFormat="1" ht="19.5" x14ac:dyDescent="0.25">
      <c r="A87" s="21"/>
      <c r="B87" s="51">
        <v>4</v>
      </c>
      <c r="C87" s="32" t="s">
        <v>35</v>
      </c>
      <c r="D87" s="91"/>
      <c r="E87" s="51" t="s">
        <v>25</v>
      </c>
      <c r="F87" s="92">
        <v>0</v>
      </c>
      <c r="G87" s="91" t="s">
        <v>26</v>
      </c>
      <c r="H87" s="91"/>
      <c r="I87" s="32"/>
      <c r="J87" s="96"/>
      <c r="K87" s="97"/>
      <c r="L87" s="97"/>
      <c r="M87" s="97"/>
      <c r="N87" s="96"/>
      <c r="O87" s="96"/>
      <c r="P87" s="98"/>
      <c r="Q87" s="98"/>
      <c r="R87" s="21"/>
      <c r="S87" s="21"/>
      <c r="T87" s="21"/>
      <c r="U87" s="21"/>
      <c r="V87" s="21"/>
      <c r="AA87" s="21"/>
      <c r="AB87" s="21"/>
    </row>
    <row r="88" spans="1:28" s="26" customFormat="1" ht="19.5" x14ac:dyDescent="0.25">
      <c r="A88" s="21"/>
      <c r="B88" s="51">
        <v>5</v>
      </c>
      <c r="C88" s="32" t="s">
        <v>116</v>
      </c>
      <c r="D88" s="91"/>
      <c r="E88" s="51" t="s">
        <v>25</v>
      </c>
      <c r="F88" s="92">
        <v>1</v>
      </c>
      <c r="G88" s="91" t="s">
        <v>26</v>
      </c>
      <c r="H88" s="32"/>
      <c r="I88" s="51">
        <v>4</v>
      </c>
      <c r="J88" s="95" t="s">
        <v>63</v>
      </c>
      <c r="K88" s="99"/>
      <c r="L88" s="99"/>
      <c r="M88" s="99"/>
      <c r="N88" s="99"/>
      <c r="O88" s="94" t="s">
        <v>90</v>
      </c>
      <c r="P88" s="98"/>
      <c r="Q88" s="98"/>
      <c r="R88" s="27"/>
      <c r="S88" s="21"/>
      <c r="T88" s="21"/>
      <c r="U88" s="21"/>
      <c r="V88" s="21"/>
      <c r="AA88" s="21"/>
      <c r="AB88" s="21"/>
    </row>
    <row r="89" spans="1:28" s="26" customFormat="1" ht="19.5" x14ac:dyDescent="0.25">
      <c r="A89" s="21"/>
      <c r="B89" s="51">
        <v>6</v>
      </c>
      <c r="C89" s="32" t="s">
        <v>36</v>
      </c>
      <c r="D89" s="103"/>
      <c r="E89" s="51" t="s">
        <v>25</v>
      </c>
      <c r="F89" s="92">
        <v>1</v>
      </c>
      <c r="G89" s="91" t="s">
        <v>26</v>
      </c>
      <c r="H89" s="32"/>
      <c r="I89" s="100"/>
      <c r="J89" s="96"/>
      <c r="K89" s="97"/>
      <c r="L89" s="97"/>
      <c r="M89" s="97"/>
      <c r="N89" s="96"/>
      <c r="O89" s="100"/>
      <c r="P89" s="101"/>
      <c r="Q89" s="101"/>
      <c r="R89" s="30"/>
      <c r="S89" s="21"/>
      <c r="T89" s="21"/>
      <c r="U89" s="21"/>
      <c r="V89" s="21"/>
      <c r="Y89" s="21"/>
      <c r="Z89" s="21"/>
      <c r="AA89" s="21"/>
      <c r="AB89" s="21"/>
    </row>
    <row r="90" spans="1:28" s="26" customFormat="1" ht="19.5" x14ac:dyDescent="0.25">
      <c r="A90" s="21"/>
      <c r="B90" s="51"/>
      <c r="C90" s="32"/>
      <c r="D90" s="103"/>
      <c r="E90" s="51"/>
      <c r="F90" s="32"/>
      <c r="G90" s="91"/>
      <c r="H90" s="51"/>
      <c r="I90" s="51"/>
      <c r="J90" s="95"/>
      <c r="K90" s="97"/>
      <c r="L90" s="97"/>
      <c r="M90" s="97"/>
      <c r="N90" s="96"/>
      <c r="O90" s="94"/>
      <c r="P90" s="98"/>
      <c r="Q90" s="98"/>
      <c r="R90" s="21"/>
      <c r="S90" s="21"/>
      <c r="T90" s="21"/>
      <c r="U90" s="21"/>
      <c r="V90" s="21"/>
      <c r="AA90" s="21"/>
      <c r="AB90" s="21"/>
    </row>
    <row r="91" spans="1:28" s="29" customFormat="1" ht="23.25" x14ac:dyDescent="0.25">
      <c r="A91" s="27"/>
      <c r="B91" s="111" t="s">
        <v>1170</v>
      </c>
      <c r="C91" s="112"/>
      <c r="D91" s="113"/>
      <c r="E91" s="114" t="s">
        <v>25</v>
      </c>
      <c r="F91" s="115">
        <f>SUM(F77:F90)</f>
        <v>8</v>
      </c>
      <c r="G91" s="111" t="s">
        <v>27</v>
      </c>
      <c r="H91" s="116"/>
      <c r="I91" s="96"/>
      <c r="J91" s="96"/>
      <c r="K91" s="97"/>
      <c r="L91" s="97"/>
      <c r="M91" s="97"/>
      <c r="N91" s="96"/>
      <c r="O91" s="96"/>
      <c r="P91" s="96"/>
      <c r="Q91" s="96"/>
      <c r="R91" s="21"/>
      <c r="S91" s="21"/>
      <c r="T91" s="27"/>
      <c r="U91" s="27"/>
      <c r="V91" s="27"/>
      <c r="AA91" s="27"/>
      <c r="AB91" s="27"/>
    </row>
    <row r="92" spans="1:28" s="31" customFormat="1" ht="19.5" x14ac:dyDescent="0.2">
      <c r="A92" s="30"/>
      <c r="B92" s="38"/>
      <c r="C92" s="39"/>
      <c r="D92" s="34"/>
      <c r="E92" s="34"/>
      <c r="F92" s="34"/>
      <c r="G92" s="34"/>
      <c r="H92" s="5"/>
      <c r="I92" s="96"/>
      <c r="J92" s="96"/>
      <c r="K92" s="97"/>
      <c r="L92" s="97"/>
      <c r="M92" s="97"/>
      <c r="N92" s="96"/>
      <c r="O92" s="96"/>
      <c r="P92" s="96"/>
      <c r="Q92" s="96"/>
      <c r="R92" s="5"/>
      <c r="S92" s="27"/>
      <c r="T92" s="30"/>
      <c r="U92" s="30"/>
      <c r="V92" s="30"/>
      <c r="AA92" s="30"/>
      <c r="AB92" s="30"/>
    </row>
    <row r="93" spans="1:28" s="26" customFormat="1" ht="19.5" x14ac:dyDescent="0.2">
      <c r="A93" s="21"/>
      <c r="B93" s="2"/>
      <c r="C93" s="10"/>
      <c r="D93" s="5"/>
      <c r="E93" s="5"/>
      <c r="F93" s="5"/>
      <c r="G93" s="5"/>
      <c r="H93" s="5"/>
      <c r="I93" s="96"/>
      <c r="J93" s="96"/>
      <c r="K93" s="97"/>
      <c r="L93" s="97"/>
      <c r="M93" s="97"/>
      <c r="N93" s="96"/>
      <c r="O93" s="96"/>
      <c r="P93" s="96"/>
      <c r="Q93" s="96"/>
      <c r="R93" s="5"/>
      <c r="S93" s="30"/>
      <c r="T93" s="21"/>
      <c r="U93" s="21"/>
      <c r="V93" s="21"/>
      <c r="AA93" s="21"/>
      <c r="AB93" s="21"/>
    </row>
    <row r="94" spans="1:28" s="26" customFormat="1" ht="19.5" x14ac:dyDescent="0.2">
      <c r="A94" s="21"/>
      <c r="B94" s="2"/>
      <c r="C94" s="10"/>
      <c r="D94" s="5"/>
      <c r="E94" s="5"/>
      <c r="F94" s="5"/>
      <c r="G94" s="5"/>
      <c r="H94" s="5"/>
      <c r="I94" s="96"/>
      <c r="J94" s="96"/>
      <c r="K94" s="97"/>
      <c r="L94" s="97"/>
      <c r="M94" s="97"/>
      <c r="N94" s="96"/>
      <c r="O94" s="96"/>
      <c r="P94" s="96"/>
      <c r="Q94" s="96"/>
      <c r="R94" s="34"/>
      <c r="S94" s="21"/>
      <c r="T94" s="21"/>
      <c r="U94" s="21"/>
      <c r="V94" s="21"/>
      <c r="W94" s="21"/>
      <c r="X94" s="21"/>
      <c r="AA94" s="21"/>
      <c r="AB94" s="21"/>
    </row>
    <row r="95" spans="1:28" ht="19.5" x14ac:dyDescent="0.25">
      <c r="I95" s="96"/>
      <c r="J95" s="96"/>
      <c r="K95" s="97"/>
      <c r="L95" s="97"/>
      <c r="M95" s="97"/>
      <c r="N95" s="96"/>
      <c r="O95" s="96"/>
      <c r="P95" s="96"/>
      <c r="Q95" s="96"/>
      <c r="S95" s="21"/>
    </row>
  </sheetData>
  <mergeCells count="83">
    <mergeCell ref="D16:D17"/>
    <mergeCell ref="AA21:AA27"/>
    <mergeCell ref="AA33:AA34"/>
    <mergeCell ref="Q10:Q11"/>
    <mergeCell ref="R10:R11"/>
    <mergeCell ref="D10:D11"/>
    <mergeCell ref="K10:K11"/>
    <mergeCell ref="L10:L11"/>
    <mergeCell ref="M10:M11"/>
    <mergeCell ref="N10:N11"/>
    <mergeCell ref="O10:O11"/>
    <mergeCell ref="S10:S11"/>
    <mergeCell ref="T10:T11"/>
    <mergeCell ref="U10:U11"/>
    <mergeCell ref="W19:W23"/>
    <mergeCell ref="X19:X23"/>
    <mergeCell ref="Y8:Z9"/>
    <mergeCell ref="X10:X11"/>
    <mergeCell ref="Y10:Y11"/>
    <mergeCell ref="AA8:AA11"/>
    <mergeCell ref="E9:F10"/>
    <mergeCell ref="W10:W11"/>
    <mergeCell ref="W8:X9"/>
    <mergeCell ref="Z10:Z11"/>
    <mergeCell ref="B8:B11"/>
    <mergeCell ref="C8:C11"/>
    <mergeCell ref="E8:J8"/>
    <mergeCell ref="K8:M9"/>
    <mergeCell ref="N8:V9"/>
    <mergeCell ref="V10:V11"/>
    <mergeCell ref="G9:H10"/>
    <mergeCell ref="I9:J10"/>
    <mergeCell ref="P10:P11"/>
    <mergeCell ref="B2:AA2"/>
    <mergeCell ref="B3:AA3"/>
    <mergeCell ref="B4:AA4"/>
    <mergeCell ref="B5:AA5"/>
    <mergeCell ref="B6:D7"/>
    <mergeCell ref="Y19:Y23"/>
    <mergeCell ref="Z19:Z23"/>
    <mergeCell ref="W15:W18"/>
    <mergeCell ref="X15:X18"/>
    <mergeCell ref="Y15:Y18"/>
    <mergeCell ref="Z15:Z18"/>
    <mergeCell ref="W29:W30"/>
    <mergeCell ref="X29:X33"/>
    <mergeCell ref="Y29:Y33"/>
    <mergeCell ref="Z29:Z33"/>
    <mergeCell ref="AA72:AA73"/>
    <mergeCell ref="AA39:AA40"/>
    <mergeCell ref="AA54:AA56"/>
    <mergeCell ref="AA57:AA58"/>
    <mergeCell ref="AA62:AA67"/>
    <mergeCell ref="O72:O73"/>
    <mergeCell ref="P72:P73"/>
    <mergeCell ref="Q72:Q73"/>
    <mergeCell ref="R72:R73"/>
    <mergeCell ref="S72:S73"/>
    <mergeCell ref="T72:T73"/>
    <mergeCell ref="W37:W38"/>
    <mergeCell ref="X37:X38"/>
    <mergeCell ref="Y37:Y38"/>
    <mergeCell ref="Z37:Z38"/>
    <mergeCell ref="U72:U73"/>
    <mergeCell ref="V72:V73"/>
    <mergeCell ref="W72:W73"/>
    <mergeCell ref="X72:X73"/>
    <mergeCell ref="Y72:Y73"/>
    <mergeCell ref="Z72:Z73"/>
    <mergeCell ref="B74:D76"/>
    <mergeCell ref="I74:M76"/>
    <mergeCell ref="I72:I73"/>
    <mergeCell ref="J72:J73"/>
    <mergeCell ref="K72:K73"/>
    <mergeCell ref="L72:L73"/>
    <mergeCell ref="M72:M73"/>
    <mergeCell ref="N72:N73"/>
    <mergeCell ref="B72:C73"/>
    <mergeCell ref="D72:D73"/>
    <mergeCell ref="E72:E73"/>
    <mergeCell ref="F72:F73"/>
    <mergeCell ref="G72:G73"/>
    <mergeCell ref="H72:H73"/>
  </mergeCells>
  <printOptions horizontalCentered="1"/>
  <pageMargins left="0.39370078740157483" right="0.39370078740157483" top="0.39370078740157483" bottom="0.39370078740157483" header="0" footer="0"/>
  <pageSetup paperSize="10000" scale="45" orientation="landscape" horizontalDpi="4294967293" verticalDpi="1200" r:id="rId1"/>
  <headerFooter scaleWithDoc="0"/>
  <rowBreaks count="1" manualBreakCount="1">
    <brk id="58" min="1"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88"/>
  <sheetViews>
    <sheetView showGridLines="0" view="pageBreakPreview" topLeftCell="A29" zoomScale="69" zoomScaleNormal="40" zoomScaleSheetLayoutView="69" zoomScalePageLayoutView="96" workbookViewId="0">
      <selection activeCell="Z66" sqref="Z66:Z67"/>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7.8554687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61"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6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6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6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62" customFormat="1" ht="18.75" x14ac:dyDescent="0.25">
      <c r="B6" s="530" t="s">
        <v>454</v>
      </c>
      <c r="C6" s="531"/>
      <c r="D6" s="531"/>
      <c r="E6" s="63"/>
      <c r="F6" s="63"/>
      <c r="G6" s="63"/>
      <c r="H6" s="63"/>
      <c r="I6" s="63"/>
      <c r="J6" s="63"/>
      <c r="K6" s="63"/>
      <c r="L6" s="63"/>
      <c r="M6" s="63"/>
      <c r="N6" s="63"/>
      <c r="O6" s="63"/>
      <c r="P6" s="63"/>
      <c r="Q6" s="63"/>
      <c r="R6" s="63"/>
      <c r="S6" s="63"/>
      <c r="T6" s="63"/>
      <c r="U6" s="63"/>
      <c r="V6" s="63"/>
      <c r="W6" s="63"/>
      <c r="X6" s="63"/>
      <c r="Y6" s="63"/>
      <c r="Z6" s="63"/>
      <c r="AA6" s="63"/>
    </row>
    <row r="7" spans="1:28" s="6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6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70"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67" t="s">
        <v>7</v>
      </c>
      <c r="F11" s="67" t="s">
        <v>8</v>
      </c>
      <c r="G11" s="67" t="s">
        <v>7</v>
      </c>
      <c r="H11" s="67" t="s">
        <v>8</v>
      </c>
      <c r="I11" s="67" t="s">
        <v>7</v>
      </c>
      <c r="J11" s="6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71">
        <v>1</v>
      </c>
      <c r="C15" s="266" t="s">
        <v>16</v>
      </c>
      <c r="D15" s="72" t="s">
        <v>58</v>
      </c>
      <c r="E15" s="64">
        <v>1</v>
      </c>
      <c r="F15" s="64" t="s">
        <v>55</v>
      </c>
      <c r="G15" s="64" t="s">
        <v>55</v>
      </c>
      <c r="H15" s="64" t="s">
        <v>55</v>
      </c>
      <c r="I15" s="64" t="s">
        <v>55</v>
      </c>
      <c r="J15" s="64" t="s">
        <v>55</v>
      </c>
      <c r="K15" s="64">
        <v>1</v>
      </c>
      <c r="L15" s="64" t="s">
        <v>55</v>
      </c>
      <c r="M15" s="64" t="s">
        <v>55</v>
      </c>
      <c r="N15" s="64"/>
      <c r="O15" s="64"/>
      <c r="P15" s="64"/>
      <c r="Q15" s="64"/>
      <c r="R15" s="64"/>
      <c r="S15" s="64"/>
      <c r="T15" s="64"/>
      <c r="U15" s="64"/>
      <c r="V15" s="64" t="s">
        <v>55</v>
      </c>
      <c r="W15" s="262" t="s">
        <v>68</v>
      </c>
      <c r="X15" s="507">
        <v>100000000</v>
      </c>
      <c r="Y15" s="507">
        <f>5%*X15</f>
        <v>5000000</v>
      </c>
      <c r="Z15" s="507">
        <f>X15+Y15</f>
        <v>105000000</v>
      </c>
      <c r="AA15" s="73" t="s">
        <v>457</v>
      </c>
    </row>
    <row r="16" spans="1:28" s="17" customFormat="1" ht="19.5" customHeight="1" x14ac:dyDescent="0.25">
      <c r="B16" s="71"/>
      <c r="C16" s="74">
        <v>43227</v>
      </c>
      <c r="D16" s="75" t="s">
        <v>456</v>
      </c>
      <c r="E16" s="47"/>
      <c r="F16" s="47"/>
      <c r="G16" s="47"/>
      <c r="H16" s="47"/>
      <c r="I16" s="47"/>
      <c r="J16" s="47"/>
      <c r="K16" s="47"/>
      <c r="L16" s="47"/>
      <c r="M16" s="47"/>
      <c r="N16" s="47"/>
      <c r="O16" s="47"/>
      <c r="P16" s="47"/>
      <c r="Q16" s="47"/>
      <c r="R16" s="47"/>
      <c r="S16" s="47"/>
      <c r="T16" s="47"/>
      <c r="U16" s="47"/>
      <c r="V16" s="47"/>
      <c r="W16" s="45"/>
      <c r="X16" s="507"/>
      <c r="Y16" s="507"/>
      <c r="Z16" s="507"/>
      <c r="AA16" s="508" t="s">
        <v>458</v>
      </c>
    </row>
    <row r="17" spans="2:27" s="17" customFormat="1" ht="19.5" x14ac:dyDescent="0.25">
      <c r="B17" s="71"/>
      <c r="C17" s="266" t="s">
        <v>76</v>
      </c>
      <c r="D17" s="75" t="s">
        <v>455</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x14ac:dyDescent="0.25">
      <c r="B18" s="71"/>
      <c r="C18" s="65"/>
      <c r="D18" s="75" t="s">
        <v>54</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x14ac:dyDescent="0.25">
      <c r="B19" s="71"/>
      <c r="C19" s="65"/>
      <c r="D19" s="75"/>
      <c r="E19" s="47"/>
      <c r="F19" s="47"/>
      <c r="G19" s="47"/>
      <c r="H19" s="47"/>
      <c r="I19" s="47"/>
      <c r="J19" s="47"/>
      <c r="K19" s="47"/>
      <c r="L19" s="47"/>
      <c r="M19" s="47"/>
      <c r="N19" s="47"/>
      <c r="O19" s="47"/>
      <c r="P19" s="47"/>
      <c r="Q19" s="47"/>
      <c r="R19" s="47"/>
      <c r="S19" s="47"/>
      <c r="T19" s="47"/>
      <c r="U19" s="47"/>
      <c r="V19" s="47"/>
      <c r="W19" s="45"/>
      <c r="X19" s="60"/>
      <c r="Y19" s="60"/>
      <c r="Z19" s="60"/>
      <c r="AA19" s="508"/>
    </row>
    <row r="20" spans="2:27" s="17" customFormat="1" ht="19.5" x14ac:dyDescent="0.25">
      <c r="B20" s="71"/>
      <c r="C20" s="65"/>
      <c r="D20" s="75"/>
      <c r="E20" s="47"/>
      <c r="F20" s="47"/>
      <c r="G20" s="47"/>
      <c r="H20" s="47"/>
      <c r="I20" s="47"/>
      <c r="J20" s="47"/>
      <c r="K20" s="47"/>
      <c r="L20" s="47"/>
      <c r="M20" s="47"/>
      <c r="N20" s="47"/>
      <c r="O20" s="47"/>
      <c r="P20" s="47"/>
      <c r="Q20" s="47"/>
      <c r="R20" s="47"/>
      <c r="S20" s="47"/>
      <c r="T20" s="47"/>
      <c r="U20" s="47"/>
      <c r="V20" s="47"/>
      <c r="W20" s="45"/>
      <c r="X20" s="507"/>
      <c r="Y20" s="507"/>
      <c r="Z20" s="507"/>
      <c r="AA20" s="508"/>
    </row>
    <row r="21" spans="2:27" s="17" customFormat="1" ht="19.5" customHeight="1" x14ac:dyDescent="0.25">
      <c r="B21" s="71"/>
      <c r="C21" s="65"/>
      <c r="D21" s="75"/>
      <c r="E21" s="47"/>
      <c r="F21" s="47"/>
      <c r="G21" s="47"/>
      <c r="H21" s="47"/>
      <c r="I21" s="47"/>
      <c r="J21" s="47"/>
      <c r="K21" s="47"/>
      <c r="L21" s="47"/>
      <c r="M21" s="47"/>
      <c r="N21" s="47"/>
      <c r="O21" s="47"/>
      <c r="P21" s="47"/>
      <c r="Q21" s="47"/>
      <c r="R21" s="47"/>
      <c r="S21" s="47"/>
      <c r="T21" s="47"/>
      <c r="U21" s="47"/>
      <c r="V21" s="47"/>
      <c r="W21" s="45"/>
      <c r="X21" s="507"/>
      <c r="Y21" s="507"/>
      <c r="Z21" s="507"/>
      <c r="AA21" s="77" t="s">
        <v>459</v>
      </c>
    </row>
    <row r="22" spans="2:27" s="17" customFormat="1" ht="19.5" customHeight="1" x14ac:dyDescent="0.25">
      <c r="B22" s="71"/>
      <c r="C22" s="65"/>
      <c r="D22" s="75"/>
      <c r="E22" s="47"/>
      <c r="F22" s="47"/>
      <c r="G22" s="47"/>
      <c r="H22" s="47"/>
      <c r="I22" s="47"/>
      <c r="J22" s="47"/>
      <c r="K22" s="47"/>
      <c r="L22" s="47"/>
      <c r="M22" s="47"/>
      <c r="N22" s="47"/>
      <c r="O22" s="47"/>
      <c r="P22" s="47"/>
      <c r="Q22" s="47"/>
      <c r="R22" s="47"/>
      <c r="S22" s="47"/>
      <c r="T22" s="47"/>
      <c r="U22" s="47"/>
      <c r="V22" s="47"/>
      <c r="W22" s="45"/>
      <c r="X22" s="507"/>
      <c r="Y22" s="507"/>
      <c r="Z22" s="507"/>
      <c r="AA22" s="77" t="s">
        <v>460</v>
      </c>
    </row>
    <row r="23" spans="2:27" s="17" customFormat="1" ht="19.5" x14ac:dyDescent="0.25">
      <c r="B23" s="71"/>
      <c r="C23" s="65"/>
      <c r="D23" s="75"/>
      <c r="E23" s="47"/>
      <c r="F23" s="47"/>
      <c r="G23" s="47"/>
      <c r="H23" s="47"/>
      <c r="I23" s="47"/>
      <c r="J23" s="47"/>
      <c r="K23" s="47"/>
      <c r="L23" s="47"/>
      <c r="M23" s="47"/>
      <c r="N23" s="47"/>
      <c r="O23" s="47"/>
      <c r="P23" s="47"/>
      <c r="Q23" s="47"/>
      <c r="R23" s="47"/>
      <c r="S23" s="47"/>
      <c r="T23" s="47"/>
      <c r="U23" s="47"/>
      <c r="V23" s="47"/>
      <c r="W23" s="45"/>
      <c r="X23" s="507"/>
      <c r="Y23" s="507"/>
      <c r="Z23" s="507"/>
      <c r="AA23" s="77"/>
    </row>
    <row r="24" spans="2:27" s="17" customFormat="1" ht="19.5" customHeight="1" x14ac:dyDescent="0.25">
      <c r="B24" s="71">
        <v>2</v>
      </c>
      <c r="C24" s="65" t="s">
        <v>44</v>
      </c>
      <c r="D24" s="72" t="s">
        <v>58</v>
      </c>
      <c r="E24" s="64">
        <v>7</v>
      </c>
      <c r="F24" s="64" t="s">
        <v>55</v>
      </c>
      <c r="G24" s="64" t="s">
        <v>55</v>
      </c>
      <c r="H24" s="64" t="s">
        <v>55</v>
      </c>
      <c r="I24" s="64" t="s">
        <v>55</v>
      </c>
      <c r="J24" s="64" t="s">
        <v>55</v>
      </c>
      <c r="K24" s="64" t="s">
        <v>55</v>
      </c>
      <c r="L24" s="64" t="s">
        <v>55</v>
      </c>
      <c r="M24" s="64" t="s">
        <v>55</v>
      </c>
      <c r="N24" s="47"/>
      <c r="O24" s="47"/>
      <c r="P24" s="64"/>
      <c r="Q24" s="64"/>
      <c r="R24" s="64"/>
      <c r="S24" s="64"/>
      <c r="T24" s="64"/>
      <c r="U24" s="64"/>
      <c r="V24" s="64"/>
      <c r="W24" s="507" t="s">
        <v>138</v>
      </c>
      <c r="X24" s="60">
        <v>600000000</v>
      </c>
      <c r="Y24" s="48">
        <f>5%*X24</f>
        <v>30000000</v>
      </c>
      <c r="Z24" s="44">
        <f>X24+Y24</f>
        <v>630000000</v>
      </c>
      <c r="AA24" s="73" t="s">
        <v>464</v>
      </c>
    </row>
    <row r="25" spans="2:27" s="17" customFormat="1" ht="19.5" x14ac:dyDescent="0.25">
      <c r="B25" s="71"/>
      <c r="C25" s="74">
        <v>43235</v>
      </c>
      <c r="D25" s="75" t="s">
        <v>463</v>
      </c>
      <c r="E25" s="47"/>
      <c r="F25" s="47"/>
      <c r="G25" s="47"/>
      <c r="H25" s="47"/>
      <c r="I25" s="47"/>
      <c r="J25" s="47"/>
      <c r="K25" s="47"/>
      <c r="L25" s="47"/>
      <c r="M25" s="47"/>
      <c r="N25" s="47"/>
      <c r="O25" s="47"/>
      <c r="P25" s="47"/>
      <c r="Q25" s="47"/>
      <c r="R25" s="47"/>
      <c r="S25" s="47"/>
      <c r="T25" s="47"/>
      <c r="U25" s="47"/>
      <c r="V25" s="47"/>
      <c r="W25" s="507"/>
      <c r="X25" s="60"/>
      <c r="Y25" s="48"/>
      <c r="Z25" s="44"/>
      <c r="AA25" s="508" t="s">
        <v>465</v>
      </c>
    </row>
    <row r="26" spans="2:27" s="17" customFormat="1" ht="19.5" x14ac:dyDescent="0.25">
      <c r="B26" s="71"/>
      <c r="C26" s="65" t="s">
        <v>461</v>
      </c>
      <c r="D26" s="75" t="s">
        <v>462</v>
      </c>
      <c r="E26" s="47"/>
      <c r="F26" s="47"/>
      <c r="G26" s="47"/>
      <c r="H26" s="47"/>
      <c r="I26" s="47"/>
      <c r="J26" s="47"/>
      <c r="K26" s="47"/>
      <c r="L26" s="47"/>
      <c r="M26" s="47"/>
      <c r="N26" s="47"/>
      <c r="O26" s="47"/>
      <c r="P26" s="47"/>
      <c r="Q26" s="47"/>
      <c r="R26" s="47"/>
      <c r="S26" s="47"/>
      <c r="T26" s="47"/>
      <c r="U26" s="47"/>
      <c r="V26" s="47"/>
      <c r="W26" s="507"/>
      <c r="X26" s="60"/>
      <c r="Y26" s="48"/>
      <c r="Z26" s="44"/>
      <c r="AA26" s="508"/>
    </row>
    <row r="27" spans="2:27" s="17" customFormat="1" ht="19.5" customHeight="1" x14ac:dyDescent="0.25">
      <c r="B27" s="71"/>
      <c r="C27" s="65"/>
      <c r="D27" s="75" t="s">
        <v>54</v>
      </c>
      <c r="E27" s="47"/>
      <c r="F27" s="47"/>
      <c r="G27" s="47"/>
      <c r="H27" s="47"/>
      <c r="I27" s="47"/>
      <c r="J27" s="47"/>
      <c r="K27" s="47"/>
      <c r="L27" s="47"/>
      <c r="M27" s="47"/>
      <c r="N27" s="47"/>
      <c r="O27" s="47"/>
      <c r="P27" s="47"/>
      <c r="Q27" s="47"/>
      <c r="R27" s="47"/>
      <c r="S27" s="47"/>
      <c r="T27" s="47"/>
      <c r="U27" s="47"/>
      <c r="V27" s="47"/>
      <c r="W27" s="507"/>
      <c r="X27" s="60"/>
      <c r="Y27" s="48"/>
      <c r="Z27" s="44"/>
      <c r="AA27" s="77"/>
    </row>
    <row r="28" spans="2:27" s="17" customFormat="1" ht="19.5" customHeight="1" x14ac:dyDescent="0.25">
      <c r="B28" s="284"/>
      <c r="C28" s="266"/>
      <c r="D28" s="75"/>
      <c r="E28" s="47"/>
      <c r="F28" s="47"/>
      <c r="G28" s="47"/>
      <c r="H28" s="47"/>
      <c r="I28" s="47"/>
      <c r="J28" s="47"/>
      <c r="K28" s="47"/>
      <c r="L28" s="47"/>
      <c r="M28" s="47"/>
      <c r="N28" s="47"/>
      <c r="O28" s="47"/>
      <c r="P28" s="47"/>
      <c r="Q28" s="47"/>
      <c r="R28" s="47"/>
      <c r="S28" s="47"/>
      <c r="T28" s="47"/>
      <c r="U28" s="47"/>
      <c r="V28" s="47"/>
      <c r="W28" s="278"/>
      <c r="X28" s="278"/>
      <c r="Y28" s="48"/>
      <c r="Z28" s="44"/>
      <c r="AA28" s="77"/>
    </row>
    <row r="29" spans="2:27" s="17" customFormat="1" ht="19.5" x14ac:dyDescent="0.25">
      <c r="B29" s="71">
        <v>3</v>
      </c>
      <c r="C29" s="266" t="s">
        <v>44</v>
      </c>
      <c r="D29" s="72" t="s">
        <v>37</v>
      </c>
      <c r="E29" s="230">
        <v>0</v>
      </c>
      <c r="F29" s="230" t="s">
        <v>55</v>
      </c>
      <c r="G29" s="230" t="s">
        <v>55</v>
      </c>
      <c r="H29" s="230" t="s">
        <v>55</v>
      </c>
      <c r="I29" s="230" t="s">
        <v>55</v>
      </c>
      <c r="J29" s="230" t="s">
        <v>55</v>
      </c>
      <c r="K29" s="230" t="s">
        <v>55</v>
      </c>
      <c r="L29" s="230" t="s">
        <v>55</v>
      </c>
      <c r="M29" s="230" t="s">
        <v>55</v>
      </c>
      <c r="N29" s="230">
        <v>0</v>
      </c>
      <c r="O29" s="230">
        <v>0</v>
      </c>
      <c r="P29" s="230">
        <v>0</v>
      </c>
      <c r="Q29" s="230">
        <v>0</v>
      </c>
      <c r="R29" s="230">
        <v>0</v>
      </c>
      <c r="S29" s="230">
        <v>0</v>
      </c>
      <c r="T29" s="230">
        <v>0</v>
      </c>
      <c r="U29" s="230">
        <v>0</v>
      </c>
      <c r="V29" s="230">
        <v>0</v>
      </c>
      <c r="W29" s="507" t="s">
        <v>238</v>
      </c>
      <c r="X29" s="507">
        <v>0</v>
      </c>
      <c r="Y29" s="507">
        <f>5%*X29</f>
        <v>0</v>
      </c>
      <c r="Z29" s="507">
        <f>X29+Y29</f>
        <v>0</v>
      </c>
      <c r="AA29" s="73" t="s">
        <v>57</v>
      </c>
    </row>
    <row r="30" spans="2:27" s="17" customFormat="1" ht="19.5" x14ac:dyDescent="0.25">
      <c r="B30" s="71"/>
      <c r="C30" s="74">
        <v>43607</v>
      </c>
      <c r="D30" s="75" t="s">
        <v>473</v>
      </c>
      <c r="E30" s="47"/>
      <c r="F30" s="47"/>
      <c r="G30" s="47"/>
      <c r="H30" s="47"/>
      <c r="I30" s="47"/>
      <c r="J30" s="47"/>
      <c r="K30" s="47"/>
      <c r="L30" s="47"/>
      <c r="M30" s="47"/>
      <c r="N30" s="47"/>
      <c r="O30" s="47"/>
      <c r="P30" s="47"/>
      <c r="Q30" s="47"/>
      <c r="R30" s="47"/>
      <c r="S30" s="47"/>
      <c r="T30" s="47"/>
      <c r="U30" s="47"/>
      <c r="V30" s="47"/>
      <c r="W30" s="507"/>
      <c r="X30" s="507"/>
      <c r="Y30" s="507"/>
      <c r="Z30" s="507"/>
      <c r="AA30" s="508" t="s">
        <v>468</v>
      </c>
    </row>
    <row r="31" spans="2:27" s="17" customFormat="1" ht="19.5" customHeight="1" x14ac:dyDescent="0.25">
      <c r="B31" s="71"/>
      <c r="C31" s="266" t="s">
        <v>466</v>
      </c>
      <c r="D31" s="75" t="s">
        <v>467</v>
      </c>
      <c r="E31" s="47"/>
      <c r="F31" s="47"/>
      <c r="G31" s="47"/>
      <c r="H31" s="47"/>
      <c r="I31" s="47"/>
      <c r="J31" s="47"/>
      <c r="K31" s="47"/>
      <c r="L31" s="47"/>
      <c r="M31" s="47"/>
      <c r="N31" s="47"/>
      <c r="O31" s="47"/>
      <c r="P31" s="47"/>
      <c r="Q31" s="47"/>
      <c r="R31" s="47"/>
      <c r="S31" s="47"/>
      <c r="T31" s="47"/>
      <c r="U31" s="47"/>
      <c r="V31" s="47"/>
      <c r="W31" s="507"/>
      <c r="X31" s="507"/>
      <c r="Y31" s="507"/>
      <c r="Z31" s="507"/>
      <c r="AA31" s="508"/>
    </row>
    <row r="32" spans="2:27" s="17" customFormat="1" ht="19.5" x14ac:dyDescent="0.25">
      <c r="B32" s="71"/>
      <c r="C32" s="81"/>
      <c r="D32" s="75" t="s">
        <v>54</v>
      </c>
      <c r="E32" s="47"/>
      <c r="F32" s="47"/>
      <c r="G32" s="47"/>
      <c r="H32" s="47"/>
      <c r="I32" s="47"/>
      <c r="J32" s="47"/>
      <c r="K32" s="47"/>
      <c r="L32" s="47"/>
      <c r="M32" s="47"/>
      <c r="N32" s="47"/>
      <c r="O32" s="47"/>
      <c r="P32" s="47"/>
      <c r="Q32" s="47"/>
      <c r="R32" s="47"/>
      <c r="S32" s="47"/>
      <c r="T32" s="47"/>
      <c r="U32" s="47"/>
      <c r="V32" s="47"/>
      <c r="W32" s="507"/>
      <c r="X32" s="507"/>
      <c r="Y32" s="507"/>
      <c r="Z32" s="507"/>
      <c r="AA32" s="77"/>
    </row>
    <row r="33" spans="2:27" s="17" customFormat="1" ht="19.5" customHeight="1" x14ac:dyDescent="0.25">
      <c r="B33" s="71"/>
      <c r="C33" s="82"/>
      <c r="D33" s="75"/>
      <c r="E33" s="47"/>
      <c r="F33" s="47"/>
      <c r="G33" s="47"/>
      <c r="H33" s="47"/>
      <c r="I33" s="47"/>
      <c r="J33" s="47"/>
      <c r="K33" s="47"/>
      <c r="L33" s="47"/>
      <c r="M33" s="47"/>
      <c r="N33" s="47"/>
      <c r="O33" s="47"/>
      <c r="P33" s="47"/>
      <c r="Q33" s="47"/>
      <c r="R33" s="47"/>
      <c r="S33" s="47"/>
      <c r="T33" s="47"/>
      <c r="U33" s="47"/>
      <c r="V33" s="47"/>
      <c r="W33" s="507"/>
      <c r="X33" s="507"/>
      <c r="Y33" s="507"/>
      <c r="Z33" s="507"/>
      <c r="AA33" s="77"/>
    </row>
    <row r="34" spans="2:27" s="17" customFormat="1" ht="19.5" x14ac:dyDescent="0.25">
      <c r="B34" s="71">
        <v>4</v>
      </c>
      <c r="C34" s="65" t="s">
        <v>44</v>
      </c>
      <c r="D34" s="72" t="s">
        <v>470</v>
      </c>
      <c r="E34" s="230" t="s">
        <v>55</v>
      </c>
      <c r="F34" s="230" t="s">
        <v>55</v>
      </c>
      <c r="G34" s="230" t="s">
        <v>55</v>
      </c>
      <c r="H34" s="230" t="s">
        <v>55</v>
      </c>
      <c r="I34" s="230">
        <v>1</v>
      </c>
      <c r="J34" s="230">
        <v>0</v>
      </c>
      <c r="K34" s="230" t="s">
        <v>55</v>
      </c>
      <c r="L34" s="230" t="s">
        <v>55</v>
      </c>
      <c r="M34" s="230" t="s">
        <v>55</v>
      </c>
      <c r="N34" s="230"/>
      <c r="O34" s="230"/>
      <c r="P34" s="230"/>
      <c r="Q34" s="230"/>
      <c r="R34" s="230"/>
      <c r="S34" s="230"/>
      <c r="T34" s="230"/>
      <c r="U34" s="230"/>
      <c r="V34" s="230" t="s">
        <v>55</v>
      </c>
      <c r="W34" s="60" t="s">
        <v>68</v>
      </c>
      <c r="X34" s="60">
        <v>50000000</v>
      </c>
      <c r="Y34" s="60">
        <f>5%*X34</f>
        <v>2500000</v>
      </c>
      <c r="Z34" s="60">
        <f>X34+Y34</f>
        <v>52500000</v>
      </c>
      <c r="AA34" s="119" t="s">
        <v>480</v>
      </c>
    </row>
    <row r="35" spans="2:27" s="17" customFormat="1" ht="19.5" x14ac:dyDescent="0.25">
      <c r="B35" s="71"/>
      <c r="C35" s="74">
        <v>43242</v>
      </c>
      <c r="D35" s="75" t="s">
        <v>471</v>
      </c>
      <c r="E35" s="47"/>
      <c r="F35" s="47"/>
      <c r="G35" s="47"/>
      <c r="H35" s="47"/>
      <c r="I35" s="47"/>
      <c r="J35" s="47"/>
      <c r="K35" s="47"/>
      <c r="L35" s="47"/>
      <c r="M35" s="47"/>
      <c r="N35" s="47"/>
      <c r="O35" s="47"/>
      <c r="P35" s="47"/>
      <c r="Q35" s="47"/>
      <c r="R35" s="47"/>
      <c r="S35" s="47"/>
      <c r="T35" s="47"/>
      <c r="U35" s="47"/>
      <c r="V35" s="47"/>
      <c r="W35" s="60"/>
      <c r="X35" s="60"/>
      <c r="Y35" s="60"/>
      <c r="Z35" s="60"/>
      <c r="AA35" s="77" t="s">
        <v>474</v>
      </c>
    </row>
    <row r="36" spans="2:27" s="17" customFormat="1" ht="19.5" customHeight="1" x14ac:dyDescent="0.25">
      <c r="B36" s="71"/>
      <c r="C36" s="65" t="s">
        <v>469</v>
      </c>
      <c r="D36" s="75" t="s">
        <v>472</v>
      </c>
      <c r="E36" s="47"/>
      <c r="F36" s="47"/>
      <c r="G36" s="47"/>
      <c r="H36" s="47"/>
      <c r="I36" s="47"/>
      <c r="J36" s="47"/>
      <c r="K36" s="47"/>
      <c r="L36" s="47"/>
      <c r="M36" s="47"/>
      <c r="N36" s="47"/>
      <c r="O36" s="47"/>
      <c r="P36" s="47"/>
      <c r="Q36" s="47"/>
      <c r="R36" s="47"/>
      <c r="S36" s="47"/>
      <c r="T36" s="47"/>
      <c r="U36" s="47"/>
      <c r="V36" s="47"/>
      <c r="W36" s="60"/>
      <c r="X36" s="60"/>
      <c r="Y36" s="60"/>
      <c r="Z36" s="60"/>
      <c r="AA36" s="508" t="s">
        <v>475</v>
      </c>
    </row>
    <row r="37" spans="2:27" s="17" customFormat="1" ht="19.5" x14ac:dyDescent="0.25">
      <c r="B37" s="71"/>
      <c r="C37" s="49"/>
      <c r="D37" s="75" t="s">
        <v>137</v>
      </c>
      <c r="E37" s="47"/>
      <c r="F37" s="47"/>
      <c r="G37" s="47"/>
      <c r="H37" s="47"/>
      <c r="I37" s="47"/>
      <c r="J37" s="47"/>
      <c r="K37" s="47"/>
      <c r="L37" s="47"/>
      <c r="M37" s="47"/>
      <c r="N37" s="47"/>
      <c r="O37" s="47"/>
      <c r="P37" s="47"/>
      <c r="Q37" s="47"/>
      <c r="R37" s="47"/>
      <c r="S37" s="47"/>
      <c r="T37" s="47"/>
      <c r="U37" s="47"/>
      <c r="V37" s="47"/>
      <c r="W37" s="60"/>
      <c r="X37" s="60"/>
      <c r="Y37" s="60"/>
      <c r="Z37" s="60"/>
      <c r="AA37" s="508"/>
    </row>
    <row r="38" spans="2:27" s="17" customFormat="1" ht="19.5" customHeight="1" x14ac:dyDescent="0.25">
      <c r="B38" s="71"/>
      <c r="C38" s="82"/>
      <c r="D38" s="75"/>
      <c r="E38" s="47"/>
      <c r="F38" s="47"/>
      <c r="G38" s="47"/>
      <c r="H38" s="47"/>
      <c r="I38" s="47"/>
      <c r="J38" s="47"/>
      <c r="K38" s="47"/>
      <c r="L38" s="47"/>
      <c r="M38" s="47"/>
      <c r="N38" s="47"/>
      <c r="O38" s="47"/>
      <c r="P38" s="47"/>
      <c r="Q38" s="47"/>
      <c r="R38" s="47"/>
      <c r="S38" s="47"/>
      <c r="T38" s="47"/>
      <c r="U38" s="47"/>
      <c r="V38" s="47"/>
      <c r="W38" s="60"/>
      <c r="X38" s="60"/>
      <c r="Y38" s="60"/>
      <c r="Z38" s="60"/>
      <c r="AA38" s="508" t="s">
        <v>476</v>
      </c>
    </row>
    <row r="39" spans="2:27" s="17" customFormat="1" ht="19.5" x14ac:dyDescent="0.25">
      <c r="B39" s="71"/>
      <c r="C39" s="82"/>
      <c r="D39" s="75"/>
      <c r="E39" s="47"/>
      <c r="F39" s="47"/>
      <c r="G39" s="47"/>
      <c r="H39" s="47"/>
      <c r="I39" s="47"/>
      <c r="J39" s="47"/>
      <c r="K39" s="47"/>
      <c r="L39" s="47"/>
      <c r="M39" s="47"/>
      <c r="N39" s="47"/>
      <c r="O39" s="47"/>
      <c r="P39" s="47"/>
      <c r="Q39" s="47"/>
      <c r="R39" s="47"/>
      <c r="S39" s="47"/>
      <c r="T39" s="47"/>
      <c r="U39" s="47"/>
      <c r="V39" s="47"/>
      <c r="W39" s="60"/>
      <c r="X39" s="60"/>
      <c r="Y39" s="60"/>
      <c r="Z39" s="60"/>
      <c r="AA39" s="508"/>
    </row>
    <row r="40" spans="2:27" s="17" customFormat="1" ht="19.5" customHeight="1" x14ac:dyDescent="0.25">
      <c r="B40" s="71"/>
      <c r="C40" s="82"/>
      <c r="D40" s="75"/>
      <c r="E40" s="47"/>
      <c r="F40" s="47"/>
      <c r="G40" s="47"/>
      <c r="H40" s="47"/>
      <c r="I40" s="47"/>
      <c r="J40" s="47"/>
      <c r="K40" s="47"/>
      <c r="L40" s="47"/>
      <c r="M40" s="47"/>
      <c r="N40" s="47"/>
      <c r="O40" s="47"/>
      <c r="P40" s="47"/>
      <c r="Q40" s="47"/>
      <c r="R40" s="47"/>
      <c r="S40" s="47"/>
      <c r="T40" s="47"/>
      <c r="U40" s="47"/>
      <c r="V40" s="47"/>
      <c r="W40" s="60"/>
      <c r="X40" s="60"/>
      <c r="Y40" s="60"/>
      <c r="Z40" s="60"/>
      <c r="AA40" s="77"/>
    </row>
    <row r="41" spans="2:27" s="17" customFormat="1" ht="19.5" customHeight="1" x14ac:dyDescent="0.25">
      <c r="B41" s="71">
        <v>5</v>
      </c>
      <c r="C41" s="65" t="s">
        <v>39</v>
      </c>
      <c r="D41" s="266" t="s">
        <v>45</v>
      </c>
      <c r="E41" s="230">
        <v>1</v>
      </c>
      <c r="F41" s="230" t="s">
        <v>55</v>
      </c>
      <c r="G41" s="230" t="s">
        <v>55</v>
      </c>
      <c r="H41" s="230" t="s">
        <v>55</v>
      </c>
      <c r="I41" s="230" t="s">
        <v>55</v>
      </c>
      <c r="J41" s="230" t="s">
        <v>55</v>
      </c>
      <c r="K41" s="230" t="s">
        <v>55</v>
      </c>
      <c r="L41" s="230" t="s">
        <v>55</v>
      </c>
      <c r="M41" s="230" t="s">
        <v>55</v>
      </c>
      <c r="N41" s="64"/>
      <c r="O41" s="47"/>
      <c r="P41" s="47"/>
      <c r="Q41" s="47"/>
      <c r="R41" s="47"/>
      <c r="S41" s="47"/>
      <c r="T41" s="47"/>
      <c r="U41" s="47"/>
      <c r="V41" s="230" t="s">
        <v>55</v>
      </c>
      <c r="W41" s="60" t="s">
        <v>68</v>
      </c>
      <c r="X41" s="507">
        <v>45000000</v>
      </c>
      <c r="Y41" s="507">
        <f>5%*X41</f>
        <v>2250000</v>
      </c>
      <c r="Z41" s="507">
        <f>X41+Y41</f>
        <v>47250000</v>
      </c>
      <c r="AA41" s="73" t="s">
        <v>71</v>
      </c>
    </row>
    <row r="42" spans="2:27" s="17" customFormat="1" ht="19.5" customHeight="1" x14ac:dyDescent="0.25">
      <c r="B42" s="71"/>
      <c r="C42" s="74">
        <v>43243</v>
      </c>
      <c r="D42" s="90" t="s">
        <v>142</v>
      </c>
      <c r="E42" s="47"/>
      <c r="F42" s="47"/>
      <c r="G42" s="47"/>
      <c r="H42" s="47"/>
      <c r="I42" s="47"/>
      <c r="J42" s="47"/>
      <c r="K42" s="47"/>
      <c r="L42" s="47"/>
      <c r="M42" s="47"/>
      <c r="N42" s="47"/>
      <c r="O42" s="47"/>
      <c r="P42" s="47"/>
      <c r="Q42" s="47"/>
      <c r="R42" s="47"/>
      <c r="S42" s="47"/>
      <c r="T42" s="47"/>
      <c r="U42" s="47"/>
      <c r="V42" s="47"/>
      <c r="W42" s="60"/>
      <c r="X42" s="507"/>
      <c r="Y42" s="507"/>
      <c r="Z42" s="507"/>
      <c r="AA42" s="77" t="s">
        <v>481</v>
      </c>
    </row>
    <row r="43" spans="2:27" s="17" customFormat="1" ht="19.5" customHeight="1" x14ac:dyDescent="0.25">
      <c r="B43" s="71"/>
      <c r="C43" s="65" t="s">
        <v>477</v>
      </c>
      <c r="D43" s="71" t="s">
        <v>479</v>
      </c>
      <c r="E43" s="47"/>
      <c r="F43" s="47"/>
      <c r="G43" s="47"/>
      <c r="H43" s="47"/>
      <c r="I43" s="47"/>
      <c r="J43" s="47"/>
      <c r="K43" s="47"/>
      <c r="L43" s="47"/>
      <c r="M43" s="47"/>
      <c r="N43" s="47"/>
      <c r="O43" s="47"/>
      <c r="P43" s="47"/>
      <c r="Q43" s="47"/>
      <c r="R43" s="47"/>
      <c r="S43" s="47"/>
      <c r="T43" s="47"/>
      <c r="U43" s="47"/>
      <c r="V43" s="47"/>
      <c r="W43" s="60"/>
      <c r="X43" s="60"/>
      <c r="Y43" s="60"/>
      <c r="Z43" s="60"/>
      <c r="AA43" s="508" t="s">
        <v>482</v>
      </c>
    </row>
    <row r="44" spans="2:27" s="17" customFormat="1" ht="19.5" customHeight="1" x14ac:dyDescent="0.25">
      <c r="B44" s="71"/>
      <c r="C44" s="65"/>
      <c r="D44" s="284" t="s">
        <v>478</v>
      </c>
      <c r="E44" s="47"/>
      <c r="F44" s="47"/>
      <c r="G44" s="47"/>
      <c r="H44" s="47"/>
      <c r="I44" s="47"/>
      <c r="J44" s="47"/>
      <c r="K44" s="47"/>
      <c r="L44" s="47"/>
      <c r="M44" s="47"/>
      <c r="N44" s="47"/>
      <c r="O44" s="47"/>
      <c r="P44" s="47"/>
      <c r="Q44" s="47"/>
      <c r="R44" s="47"/>
      <c r="S44" s="47"/>
      <c r="T44" s="47"/>
      <c r="U44" s="47"/>
      <c r="V44" s="47"/>
      <c r="W44" s="60"/>
      <c r="X44" s="60"/>
      <c r="Y44" s="60"/>
      <c r="Z44" s="60"/>
      <c r="AA44" s="508"/>
    </row>
    <row r="45" spans="2:27" s="17" customFormat="1" ht="19.5" customHeight="1" x14ac:dyDescent="0.25">
      <c r="B45" s="71"/>
      <c r="C45" s="82"/>
      <c r="D45" s="71"/>
      <c r="E45" s="47"/>
      <c r="F45" s="47"/>
      <c r="G45" s="47"/>
      <c r="H45" s="47"/>
      <c r="I45" s="47"/>
      <c r="J45" s="47"/>
      <c r="K45" s="47"/>
      <c r="L45" s="47"/>
      <c r="M45" s="47"/>
      <c r="N45" s="47"/>
      <c r="O45" s="47"/>
      <c r="P45" s="47"/>
      <c r="Q45" s="47"/>
      <c r="R45" s="47"/>
      <c r="S45" s="47"/>
      <c r="T45" s="47"/>
      <c r="U45" s="47"/>
      <c r="V45" s="47"/>
      <c r="W45" s="60"/>
      <c r="X45" s="60"/>
      <c r="Y45" s="60"/>
      <c r="Z45" s="60"/>
      <c r="AA45" s="508" t="s">
        <v>483</v>
      </c>
    </row>
    <row r="46" spans="2:27" s="17" customFormat="1" ht="19.5" customHeight="1" x14ac:dyDescent="0.25">
      <c r="B46" s="71"/>
      <c r="C46" s="82"/>
      <c r="D46" s="75"/>
      <c r="E46" s="47"/>
      <c r="F46" s="47"/>
      <c r="G46" s="47"/>
      <c r="H46" s="47"/>
      <c r="I46" s="47"/>
      <c r="J46" s="47"/>
      <c r="K46" s="47"/>
      <c r="L46" s="47"/>
      <c r="M46" s="47"/>
      <c r="N46" s="47"/>
      <c r="O46" s="47"/>
      <c r="P46" s="47"/>
      <c r="Q46" s="47"/>
      <c r="R46" s="47"/>
      <c r="S46" s="47"/>
      <c r="T46" s="47"/>
      <c r="U46" s="47"/>
      <c r="V46" s="47"/>
      <c r="W46" s="60"/>
      <c r="X46" s="60"/>
      <c r="Y46" s="60"/>
      <c r="Z46" s="60"/>
      <c r="AA46" s="508"/>
    </row>
    <row r="47" spans="2:27" s="17" customFormat="1" ht="19.5" customHeight="1" x14ac:dyDescent="0.25">
      <c r="B47" s="71"/>
      <c r="C47" s="82"/>
      <c r="D47" s="75"/>
      <c r="E47" s="47"/>
      <c r="F47" s="47"/>
      <c r="G47" s="47"/>
      <c r="H47" s="47"/>
      <c r="I47" s="47"/>
      <c r="J47" s="47"/>
      <c r="K47" s="47"/>
      <c r="L47" s="47"/>
      <c r="M47" s="47"/>
      <c r="N47" s="47"/>
      <c r="O47" s="47"/>
      <c r="P47" s="47"/>
      <c r="Q47" s="47"/>
      <c r="R47" s="47"/>
      <c r="S47" s="47"/>
      <c r="T47" s="47"/>
      <c r="U47" s="47"/>
      <c r="V47" s="47"/>
      <c r="W47" s="60"/>
      <c r="X47" s="60"/>
      <c r="Y47" s="60"/>
      <c r="Z47" s="60"/>
      <c r="AA47" s="77"/>
    </row>
    <row r="48" spans="2:27" s="17" customFormat="1" ht="19.5" x14ac:dyDescent="0.25">
      <c r="B48" s="71">
        <v>6</v>
      </c>
      <c r="C48" s="65" t="s">
        <v>44</v>
      </c>
      <c r="D48" s="65" t="s">
        <v>135</v>
      </c>
      <c r="E48" s="230" t="s">
        <v>55</v>
      </c>
      <c r="F48" s="230" t="s">
        <v>55</v>
      </c>
      <c r="G48" s="230" t="s">
        <v>55</v>
      </c>
      <c r="H48" s="230" t="s">
        <v>55</v>
      </c>
      <c r="I48" s="230">
        <v>1</v>
      </c>
      <c r="J48" s="230" t="s">
        <v>55</v>
      </c>
      <c r="K48" s="230" t="s">
        <v>55</v>
      </c>
      <c r="L48" s="230">
        <v>1</v>
      </c>
      <c r="M48" s="230">
        <v>0</v>
      </c>
      <c r="N48" s="230" t="s">
        <v>55</v>
      </c>
      <c r="O48" s="230" t="s">
        <v>55</v>
      </c>
      <c r="P48" s="230" t="s">
        <v>55</v>
      </c>
      <c r="Q48" s="230" t="s">
        <v>55</v>
      </c>
      <c r="R48" s="230" t="s">
        <v>55</v>
      </c>
      <c r="S48" s="230" t="s">
        <v>55</v>
      </c>
      <c r="T48" s="230" t="s">
        <v>55</v>
      </c>
      <c r="U48" s="230" t="s">
        <v>55</v>
      </c>
      <c r="V48" s="230" t="s">
        <v>55</v>
      </c>
      <c r="W48" s="60" t="s">
        <v>68</v>
      </c>
      <c r="X48" s="45">
        <v>100000000</v>
      </c>
      <c r="Y48" s="45">
        <f>5%*X48</f>
        <v>5000000</v>
      </c>
      <c r="Z48" s="45">
        <f>X48+Y48</f>
        <v>105000000</v>
      </c>
      <c r="AA48" s="73" t="s">
        <v>490</v>
      </c>
    </row>
    <row r="49" spans="2:27" s="17" customFormat="1" ht="19.5" x14ac:dyDescent="0.25">
      <c r="B49" s="71"/>
      <c r="C49" s="74">
        <v>43249</v>
      </c>
      <c r="D49" s="118" t="s">
        <v>485</v>
      </c>
      <c r="E49" s="64"/>
      <c r="F49" s="64"/>
      <c r="G49" s="64"/>
      <c r="H49" s="64"/>
      <c r="I49" s="64"/>
      <c r="J49" s="64"/>
      <c r="K49" s="64"/>
      <c r="L49" s="64"/>
      <c r="M49" s="64"/>
      <c r="N49" s="64"/>
      <c r="O49" s="64"/>
      <c r="P49" s="64"/>
      <c r="Q49" s="64"/>
      <c r="R49" s="64"/>
      <c r="S49" s="64"/>
      <c r="T49" s="64"/>
      <c r="U49" s="64"/>
      <c r="V49" s="64"/>
      <c r="W49" s="60"/>
      <c r="X49" s="45"/>
      <c r="Y49" s="45"/>
      <c r="Z49" s="45"/>
      <c r="AA49" s="77" t="s">
        <v>489</v>
      </c>
    </row>
    <row r="50" spans="2:27" s="17" customFormat="1" ht="19.5" customHeight="1" x14ac:dyDescent="0.25">
      <c r="B50" s="71"/>
      <c r="C50" s="65" t="s">
        <v>484</v>
      </c>
      <c r="D50" s="118" t="s">
        <v>486</v>
      </c>
      <c r="E50" s="64"/>
      <c r="F50" s="64"/>
      <c r="G50" s="64"/>
      <c r="H50" s="64"/>
      <c r="I50" s="64"/>
      <c r="J50" s="64"/>
      <c r="K50" s="64"/>
      <c r="L50" s="64"/>
      <c r="M50" s="64"/>
      <c r="N50" s="64"/>
      <c r="O50" s="64"/>
      <c r="P50" s="64"/>
      <c r="Q50" s="64"/>
      <c r="R50" s="64"/>
      <c r="S50" s="64"/>
      <c r="T50" s="64"/>
      <c r="U50" s="64"/>
      <c r="V50" s="64"/>
      <c r="W50" s="60"/>
      <c r="X50" s="45"/>
      <c r="Y50" s="45"/>
      <c r="Z50" s="45"/>
      <c r="AA50" s="77" t="s">
        <v>491</v>
      </c>
    </row>
    <row r="51" spans="2:27" s="17" customFormat="1" ht="19.5" x14ac:dyDescent="0.25">
      <c r="B51" s="71"/>
      <c r="C51" s="65"/>
      <c r="D51" s="118" t="s">
        <v>54</v>
      </c>
      <c r="E51" s="64"/>
      <c r="F51" s="64"/>
      <c r="G51" s="64"/>
      <c r="H51" s="64"/>
      <c r="I51" s="64"/>
      <c r="J51" s="64"/>
      <c r="K51" s="64"/>
      <c r="L51" s="64"/>
      <c r="M51" s="64"/>
      <c r="N51" s="64"/>
      <c r="O51" s="64"/>
      <c r="P51" s="64"/>
      <c r="Q51" s="64"/>
      <c r="R51" s="64"/>
      <c r="S51" s="64"/>
      <c r="T51" s="64"/>
      <c r="U51" s="64"/>
      <c r="V51" s="64"/>
      <c r="W51" s="60"/>
      <c r="X51" s="45"/>
      <c r="Y51" s="45"/>
      <c r="Z51" s="45"/>
      <c r="AA51" s="77" t="s">
        <v>492</v>
      </c>
    </row>
    <row r="52" spans="2:27" s="17" customFormat="1" ht="19.5" customHeight="1" x14ac:dyDescent="0.25">
      <c r="B52" s="71"/>
      <c r="C52" s="65"/>
      <c r="D52" s="71"/>
      <c r="E52" s="64"/>
      <c r="F52" s="64"/>
      <c r="G52" s="64"/>
      <c r="H52" s="64"/>
      <c r="I52" s="64"/>
      <c r="J52" s="64"/>
      <c r="K52" s="64"/>
      <c r="L52" s="64"/>
      <c r="M52" s="64"/>
      <c r="N52" s="64"/>
      <c r="O52" s="64"/>
      <c r="P52" s="64"/>
      <c r="Q52" s="64"/>
      <c r="R52" s="64"/>
      <c r="S52" s="64"/>
      <c r="T52" s="64"/>
      <c r="U52" s="64"/>
      <c r="V52" s="64"/>
      <c r="W52" s="60"/>
      <c r="X52" s="45"/>
      <c r="Y52" s="45"/>
      <c r="Z52" s="45"/>
      <c r="AA52" s="77"/>
    </row>
    <row r="53" spans="2:27" s="17" customFormat="1" ht="19.5" x14ac:dyDescent="0.25">
      <c r="B53" s="71">
        <v>7</v>
      </c>
      <c r="C53" s="65" t="s">
        <v>42</v>
      </c>
      <c r="D53" s="72" t="s">
        <v>59</v>
      </c>
      <c r="E53" s="230">
        <v>0</v>
      </c>
      <c r="F53" s="230" t="s">
        <v>55</v>
      </c>
      <c r="G53" s="230" t="s">
        <v>55</v>
      </c>
      <c r="H53" s="230" t="s">
        <v>55</v>
      </c>
      <c r="I53" s="230" t="s">
        <v>55</v>
      </c>
      <c r="J53" s="230" t="s">
        <v>55</v>
      </c>
      <c r="K53" s="230">
        <v>2</v>
      </c>
      <c r="L53" s="230" t="s">
        <v>55</v>
      </c>
      <c r="M53" s="230" t="s">
        <v>55</v>
      </c>
      <c r="N53" s="230">
        <v>0</v>
      </c>
      <c r="O53" s="230">
        <v>2</v>
      </c>
      <c r="P53" s="230">
        <v>2</v>
      </c>
      <c r="Q53" s="230">
        <v>0</v>
      </c>
      <c r="R53" s="230">
        <v>0</v>
      </c>
      <c r="S53" s="230">
        <v>2</v>
      </c>
      <c r="T53" s="230">
        <v>0</v>
      </c>
      <c r="U53" s="230">
        <v>0</v>
      </c>
      <c r="V53" s="230">
        <v>0</v>
      </c>
      <c r="W53" s="60" t="s">
        <v>160</v>
      </c>
      <c r="X53" s="507">
        <v>0</v>
      </c>
      <c r="Y53" s="507">
        <f>5%*X53</f>
        <v>0</v>
      </c>
      <c r="Z53" s="507">
        <f>X53+Y53</f>
        <v>0</v>
      </c>
      <c r="AA53" s="73" t="s">
        <v>161</v>
      </c>
    </row>
    <row r="54" spans="2:27" s="17" customFormat="1" ht="19.5" customHeight="1" x14ac:dyDescent="0.25">
      <c r="B54" s="71"/>
      <c r="C54" s="74">
        <v>43251</v>
      </c>
      <c r="D54" s="284" t="s">
        <v>496</v>
      </c>
      <c r="E54" s="64"/>
      <c r="F54" s="64"/>
      <c r="G54" s="64"/>
      <c r="H54" s="64"/>
      <c r="I54" s="64"/>
      <c r="J54" s="64"/>
      <c r="K54" s="64"/>
      <c r="L54" s="64"/>
      <c r="M54" s="64"/>
      <c r="N54" s="64"/>
      <c r="O54" s="64"/>
      <c r="P54" s="64"/>
      <c r="Q54" s="64"/>
      <c r="R54" s="64"/>
      <c r="S54" s="64"/>
      <c r="T54" s="64"/>
      <c r="U54" s="64"/>
      <c r="V54" s="64"/>
      <c r="W54" s="60"/>
      <c r="X54" s="507"/>
      <c r="Y54" s="507"/>
      <c r="Z54" s="507"/>
      <c r="AA54" s="77" t="s">
        <v>112</v>
      </c>
    </row>
    <row r="55" spans="2:27" s="17" customFormat="1" ht="19.5" x14ac:dyDescent="0.25">
      <c r="B55" s="71"/>
      <c r="C55" s="65" t="s">
        <v>493</v>
      </c>
      <c r="D55" s="284" t="s">
        <v>494</v>
      </c>
      <c r="E55" s="64"/>
      <c r="F55" s="64"/>
      <c r="G55" s="64"/>
      <c r="H55" s="64"/>
      <c r="I55" s="64"/>
      <c r="J55" s="64"/>
      <c r="K55" s="64"/>
      <c r="L55" s="64"/>
      <c r="M55" s="64"/>
      <c r="N55" s="64"/>
      <c r="O55" s="64"/>
      <c r="P55" s="64"/>
      <c r="Q55" s="64"/>
      <c r="R55" s="64"/>
      <c r="S55" s="64"/>
      <c r="T55" s="64"/>
      <c r="U55" s="64"/>
      <c r="V55" s="64"/>
      <c r="W55" s="60"/>
      <c r="X55" s="45"/>
      <c r="Y55" s="45"/>
      <c r="Z55" s="45"/>
      <c r="AA55" s="508" t="s">
        <v>497</v>
      </c>
    </row>
    <row r="56" spans="2:27" s="17" customFormat="1" ht="19.5" customHeight="1" x14ac:dyDescent="0.25">
      <c r="B56" s="71"/>
      <c r="C56" s="65"/>
      <c r="D56" s="118" t="s">
        <v>495</v>
      </c>
      <c r="E56" s="64"/>
      <c r="F56" s="64"/>
      <c r="G56" s="64"/>
      <c r="H56" s="64"/>
      <c r="I56" s="64"/>
      <c r="J56" s="64"/>
      <c r="K56" s="64"/>
      <c r="L56" s="64"/>
      <c r="M56" s="64"/>
      <c r="N56" s="64"/>
      <c r="O56" s="64"/>
      <c r="P56" s="64"/>
      <c r="Q56" s="64"/>
      <c r="R56" s="64"/>
      <c r="S56" s="64"/>
      <c r="T56" s="64"/>
      <c r="U56" s="64"/>
      <c r="V56" s="64"/>
      <c r="W56" s="60"/>
      <c r="X56" s="45"/>
      <c r="Y56" s="45"/>
      <c r="Z56" s="45"/>
      <c r="AA56" s="508"/>
    </row>
    <row r="57" spans="2:27" s="17" customFormat="1" ht="19.5" customHeight="1" x14ac:dyDescent="0.25">
      <c r="B57" s="71"/>
      <c r="C57" s="65"/>
      <c r="D57" s="118"/>
      <c r="E57" s="64"/>
      <c r="F57" s="64"/>
      <c r="G57" s="64"/>
      <c r="H57" s="64"/>
      <c r="I57" s="64"/>
      <c r="J57" s="64"/>
      <c r="K57" s="64"/>
      <c r="L57" s="64"/>
      <c r="M57" s="64"/>
      <c r="N57" s="64"/>
      <c r="O57" s="64"/>
      <c r="P57" s="64"/>
      <c r="Q57" s="64"/>
      <c r="R57" s="64"/>
      <c r="S57" s="64"/>
      <c r="T57" s="64"/>
      <c r="U57" s="64"/>
      <c r="V57" s="64"/>
      <c r="W57" s="60"/>
      <c r="X57" s="45"/>
      <c r="Y57" s="45"/>
      <c r="Z57" s="45"/>
      <c r="AA57" s="77" t="s">
        <v>498</v>
      </c>
    </row>
    <row r="58" spans="2:27" s="17" customFormat="1" ht="19.5" customHeight="1" x14ac:dyDescent="0.25">
      <c r="B58" s="71"/>
      <c r="C58" s="65"/>
      <c r="D58" s="80"/>
      <c r="E58" s="64"/>
      <c r="F58" s="64"/>
      <c r="G58" s="64"/>
      <c r="H58" s="64"/>
      <c r="I58" s="64"/>
      <c r="J58" s="64"/>
      <c r="K58" s="64"/>
      <c r="L58" s="64"/>
      <c r="M58" s="64"/>
      <c r="N58" s="64"/>
      <c r="O58" s="64"/>
      <c r="P58" s="64"/>
      <c r="Q58" s="64"/>
      <c r="R58" s="64"/>
      <c r="S58" s="64"/>
      <c r="T58" s="64"/>
      <c r="U58" s="64"/>
      <c r="V58" s="64"/>
      <c r="W58" s="60"/>
      <c r="X58" s="45"/>
      <c r="Y58" s="45"/>
      <c r="Z58" s="45"/>
      <c r="AA58" s="508" t="s">
        <v>499</v>
      </c>
    </row>
    <row r="59" spans="2:27" s="17" customFormat="1" ht="19.5" x14ac:dyDescent="0.25">
      <c r="B59" s="71"/>
      <c r="C59" s="65"/>
      <c r="D59" s="71"/>
      <c r="E59" s="64"/>
      <c r="F59" s="64"/>
      <c r="G59" s="64"/>
      <c r="H59" s="64"/>
      <c r="I59" s="64"/>
      <c r="J59" s="64"/>
      <c r="K59" s="64"/>
      <c r="L59" s="64"/>
      <c r="M59" s="64"/>
      <c r="N59" s="64"/>
      <c r="O59" s="64"/>
      <c r="P59" s="64"/>
      <c r="Q59" s="64"/>
      <c r="R59" s="64"/>
      <c r="S59" s="64"/>
      <c r="T59" s="64"/>
      <c r="U59" s="64"/>
      <c r="V59" s="64"/>
      <c r="W59" s="60"/>
      <c r="X59" s="45"/>
      <c r="Y59" s="45"/>
      <c r="Z59" s="45"/>
      <c r="AA59" s="508"/>
    </row>
    <row r="60" spans="2:27" s="17" customFormat="1" ht="19.5" x14ac:dyDescent="0.25">
      <c r="B60" s="71"/>
      <c r="C60" s="65"/>
      <c r="D60" s="71"/>
      <c r="E60" s="64"/>
      <c r="F60" s="64"/>
      <c r="G60" s="64"/>
      <c r="H60" s="64"/>
      <c r="I60" s="64"/>
      <c r="J60" s="64"/>
      <c r="K60" s="64"/>
      <c r="L60" s="64"/>
      <c r="M60" s="64"/>
      <c r="N60" s="64"/>
      <c r="O60" s="64"/>
      <c r="P60" s="64"/>
      <c r="Q60" s="64"/>
      <c r="R60" s="64"/>
      <c r="S60" s="64"/>
      <c r="T60" s="64"/>
      <c r="U60" s="64"/>
      <c r="V60" s="64"/>
      <c r="W60" s="60"/>
      <c r="X60" s="45"/>
      <c r="Y60" s="45"/>
      <c r="Z60" s="45"/>
      <c r="AA60" s="508"/>
    </row>
    <row r="61" spans="2:27" s="17" customFormat="1" ht="19.5" x14ac:dyDescent="0.25">
      <c r="B61" s="71"/>
      <c r="C61" s="65"/>
      <c r="D61" s="71"/>
      <c r="E61" s="64"/>
      <c r="F61" s="64"/>
      <c r="G61" s="64"/>
      <c r="H61" s="64"/>
      <c r="I61" s="64"/>
      <c r="J61" s="64"/>
      <c r="K61" s="64"/>
      <c r="L61" s="64"/>
      <c r="M61" s="64"/>
      <c r="N61" s="64"/>
      <c r="O61" s="64"/>
      <c r="P61" s="64"/>
      <c r="Q61" s="64"/>
      <c r="R61" s="64"/>
      <c r="S61" s="64"/>
      <c r="T61" s="64"/>
      <c r="U61" s="64"/>
      <c r="V61" s="64"/>
      <c r="W61" s="60"/>
      <c r="X61" s="45"/>
      <c r="Y61" s="45"/>
      <c r="Z61" s="45"/>
      <c r="AA61" s="508"/>
    </row>
    <row r="62" spans="2:27" s="17" customFormat="1" ht="19.5" x14ac:dyDescent="0.25">
      <c r="B62" s="71"/>
      <c r="C62" s="65"/>
      <c r="D62" s="71"/>
      <c r="E62" s="64"/>
      <c r="F62" s="64"/>
      <c r="G62" s="64"/>
      <c r="H62" s="64"/>
      <c r="I62" s="64"/>
      <c r="J62" s="64"/>
      <c r="K62" s="64"/>
      <c r="L62" s="64"/>
      <c r="M62" s="64"/>
      <c r="N62" s="64"/>
      <c r="O62" s="64"/>
      <c r="P62" s="64"/>
      <c r="Q62" s="64"/>
      <c r="R62" s="64"/>
      <c r="S62" s="64"/>
      <c r="T62" s="64"/>
      <c r="U62" s="64"/>
      <c r="V62" s="64"/>
      <c r="W62" s="60"/>
      <c r="X62" s="45"/>
      <c r="Y62" s="45"/>
      <c r="Z62" s="45"/>
      <c r="AA62" s="508"/>
    </row>
    <row r="63" spans="2:27" s="17" customFormat="1" ht="19.5" x14ac:dyDescent="0.25">
      <c r="B63" s="71"/>
      <c r="C63" s="65"/>
      <c r="D63" s="71"/>
      <c r="E63" s="64"/>
      <c r="F63" s="64"/>
      <c r="G63" s="64"/>
      <c r="H63" s="64"/>
      <c r="I63" s="64"/>
      <c r="J63" s="64"/>
      <c r="K63" s="64"/>
      <c r="L63" s="64"/>
      <c r="M63" s="64"/>
      <c r="N63" s="64"/>
      <c r="O63" s="64"/>
      <c r="P63" s="64"/>
      <c r="Q63" s="64"/>
      <c r="R63" s="64"/>
      <c r="S63" s="64"/>
      <c r="T63" s="64"/>
      <c r="U63" s="64"/>
      <c r="V63" s="64"/>
      <c r="W63" s="60"/>
      <c r="X63" s="45"/>
      <c r="Y63" s="45"/>
      <c r="Z63" s="45"/>
      <c r="AA63" s="77"/>
    </row>
    <row r="64" spans="2:27" s="17" customFormat="1" ht="19.5" x14ac:dyDescent="0.25">
      <c r="B64" s="84"/>
      <c r="C64" s="85"/>
      <c r="D64" s="86"/>
      <c r="E64" s="87"/>
      <c r="F64" s="87"/>
      <c r="G64" s="87"/>
      <c r="H64" s="87"/>
      <c r="I64" s="87"/>
      <c r="J64" s="87"/>
      <c r="K64" s="87"/>
      <c r="L64" s="87"/>
      <c r="M64" s="87"/>
      <c r="N64" s="87"/>
      <c r="O64" s="87"/>
      <c r="P64" s="87"/>
      <c r="Q64" s="87"/>
      <c r="R64" s="87"/>
      <c r="S64" s="87"/>
      <c r="T64" s="87"/>
      <c r="U64" s="87"/>
      <c r="V64" s="87"/>
      <c r="W64" s="41"/>
      <c r="X64" s="41"/>
      <c r="Y64" s="88"/>
      <c r="Z64" s="88"/>
      <c r="AA64" s="89"/>
    </row>
    <row r="65" spans="1:28" s="8" customFormat="1" ht="2.1" customHeight="1" thickBot="1" x14ac:dyDescent="0.3">
      <c r="B65" s="19"/>
      <c r="C65" s="20"/>
      <c r="D65" s="19"/>
      <c r="E65" s="107"/>
      <c r="F65" s="107"/>
      <c r="G65" s="107"/>
      <c r="H65" s="107"/>
      <c r="I65" s="107"/>
      <c r="J65" s="107"/>
      <c r="K65" s="107"/>
      <c r="L65" s="107"/>
      <c r="M65" s="107"/>
      <c r="N65" s="108"/>
      <c r="O65" s="108"/>
      <c r="P65" s="108"/>
      <c r="Q65" s="108"/>
      <c r="R65" s="108"/>
      <c r="S65" s="108"/>
      <c r="T65" s="108"/>
      <c r="U65" s="108"/>
      <c r="V65" s="108"/>
      <c r="W65" s="109"/>
      <c r="X65" s="109"/>
      <c r="Y65" s="20"/>
      <c r="Z65" s="20"/>
      <c r="AA65" s="20"/>
    </row>
    <row r="66" spans="1:28" s="22" customFormat="1" ht="17.25" customHeight="1" x14ac:dyDescent="0.25">
      <c r="B66" s="509" t="s">
        <v>17</v>
      </c>
      <c r="C66" s="509"/>
      <c r="D66" s="511" t="s">
        <v>1100</v>
      </c>
      <c r="E66" s="505">
        <f t="shared" ref="E66:V66" si="0">SUM(E13:E65)</f>
        <v>9</v>
      </c>
      <c r="F66" s="505">
        <f t="shared" si="0"/>
        <v>0</v>
      </c>
      <c r="G66" s="505">
        <f t="shared" si="0"/>
        <v>0</v>
      </c>
      <c r="H66" s="505">
        <f t="shared" si="0"/>
        <v>0</v>
      </c>
      <c r="I66" s="505">
        <f t="shared" si="0"/>
        <v>2</v>
      </c>
      <c r="J66" s="505">
        <f t="shared" si="0"/>
        <v>0</v>
      </c>
      <c r="K66" s="505">
        <f t="shared" si="0"/>
        <v>3</v>
      </c>
      <c r="L66" s="505">
        <f t="shared" si="0"/>
        <v>1</v>
      </c>
      <c r="M66" s="505">
        <f t="shared" si="0"/>
        <v>0</v>
      </c>
      <c r="N66" s="505">
        <f t="shared" si="0"/>
        <v>0</v>
      </c>
      <c r="O66" s="505">
        <f t="shared" si="0"/>
        <v>2</v>
      </c>
      <c r="P66" s="505">
        <f t="shared" si="0"/>
        <v>2</v>
      </c>
      <c r="Q66" s="505">
        <f t="shared" si="0"/>
        <v>0</v>
      </c>
      <c r="R66" s="505">
        <f t="shared" si="0"/>
        <v>0</v>
      </c>
      <c r="S66" s="505">
        <f t="shared" si="0"/>
        <v>2</v>
      </c>
      <c r="T66" s="505">
        <f t="shared" si="0"/>
        <v>0</v>
      </c>
      <c r="U66" s="505">
        <f t="shared" si="0"/>
        <v>0</v>
      </c>
      <c r="V66" s="505">
        <f t="shared" si="0"/>
        <v>0</v>
      </c>
      <c r="W66" s="497"/>
      <c r="X66" s="499">
        <f>SUM(X15:X64)</f>
        <v>895000000</v>
      </c>
      <c r="Y66" s="499">
        <f>SUM(Y15:Y64)</f>
        <v>44750000</v>
      </c>
      <c r="Z66" s="499">
        <f>SUM(Z15:Z64)</f>
        <v>939750000</v>
      </c>
      <c r="AA66" s="501"/>
    </row>
    <row r="67" spans="1:28" s="22" customFormat="1" ht="27" customHeight="1" thickBot="1" x14ac:dyDescent="0.3">
      <c r="B67" s="510"/>
      <c r="C67" s="510"/>
      <c r="D67" s="512"/>
      <c r="E67" s="506"/>
      <c r="F67" s="506"/>
      <c r="G67" s="506"/>
      <c r="H67" s="506"/>
      <c r="I67" s="506"/>
      <c r="J67" s="506"/>
      <c r="K67" s="506"/>
      <c r="L67" s="506"/>
      <c r="M67" s="506"/>
      <c r="N67" s="506"/>
      <c r="O67" s="506"/>
      <c r="P67" s="506"/>
      <c r="Q67" s="506"/>
      <c r="R67" s="506"/>
      <c r="S67" s="506"/>
      <c r="T67" s="506"/>
      <c r="U67" s="506"/>
      <c r="V67" s="506"/>
      <c r="W67" s="498"/>
      <c r="X67" s="500"/>
      <c r="Y67" s="500"/>
      <c r="Z67" s="500"/>
      <c r="AA67" s="502"/>
    </row>
    <row r="68" spans="1:28" s="21" customFormat="1" ht="17.25" x14ac:dyDescent="0.25">
      <c r="B68" s="503" t="s">
        <v>85</v>
      </c>
      <c r="C68" s="503"/>
      <c r="D68" s="503"/>
      <c r="E68" s="23"/>
      <c r="F68" s="23"/>
      <c r="G68" s="23"/>
      <c r="H68" s="23"/>
      <c r="I68" s="504" t="s">
        <v>86</v>
      </c>
      <c r="J68" s="504"/>
      <c r="K68" s="504"/>
      <c r="L68" s="504"/>
      <c r="M68" s="504"/>
    </row>
    <row r="69" spans="1:28" s="21" customFormat="1" ht="17.25" x14ac:dyDescent="0.25">
      <c r="B69" s="503"/>
      <c r="C69" s="503"/>
      <c r="D69" s="503"/>
      <c r="E69" s="23"/>
      <c r="F69" s="23"/>
      <c r="G69" s="23"/>
      <c r="H69" s="23"/>
      <c r="I69" s="504"/>
      <c r="J69" s="504"/>
      <c r="K69" s="504"/>
      <c r="L69" s="504"/>
      <c r="M69" s="504"/>
    </row>
    <row r="70" spans="1:28" s="21" customFormat="1" ht="17.25" x14ac:dyDescent="0.25">
      <c r="B70" s="503"/>
      <c r="C70" s="503"/>
      <c r="D70" s="503"/>
      <c r="E70" s="23"/>
      <c r="F70" s="23"/>
      <c r="G70" s="23"/>
      <c r="H70" s="23"/>
      <c r="I70" s="504"/>
      <c r="J70" s="504"/>
      <c r="K70" s="504"/>
      <c r="L70" s="504"/>
      <c r="M70" s="504"/>
    </row>
    <row r="71" spans="1:28" s="26" customFormat="1" ht="23.25" x14ac:dyDescent="0.25">
      <c r="A71" s="21"/>
      <c r="B71" s="51">
        <v>1</v>
      </c>
      <c r="C71" s="32" t="s">
        <v>40</v>
      </c>
      <c r="D71" s="91"/>
      <c r="E71" s="51" t="s">
        <v>25</v>
      </c>
      <c r="F71" s="92">
        <v>0</v>
      </c>
      <c r="G71" s="91" t="s">
        <v>26</v>
      </c>
      <c r="H71" s="91"/>
      <c r="I71" s="51">
        <v>1</v>
      </c>
      <c r="J71" s="32" t="s">
        <v>34</v>
      </c>
      <c r="K71" s="93"/>
      <c r="L71" s="93"/>
      <c r="M71" s="93"/>
      <c r="N71" s="94"/>
      <c r="O71" s="95" t="s">
        <v>1002</v>
      </c>
      <c r="P71" s="94"/>
      <c r="Q71" s="94"/>
      <c r="R71" s="93"/>
      <c r="S71" s="21"/>
      <c r="T71" s="21"/>
      <c r="U71" s="21"/>
      <c r="V71" s="21"/>
      <c r="Y71" s="104" t="s">
        <v>500</v>
      </c>
      <c r="Z71" s="21"/>
      <c r="AA71" s="21"/>
      <c r="AB71" s="21"/>
    </row>
    <row r="72" spans="1:28" s="26" customFormat="1" ht="23.25" x14ac:dyDescent="0.25">
      <c r="A72" s="21"/>
      <c r="B72" s="51"/>
      <c r="C72" s="91" t="s">
        <v>126</v>
      </c>
      <c r="D72" s="91"/>
      <c r="E72" s="51"/>
      <c r="F72" s="92"/>
      <c r="G72" s="91"/>
      <c r="H72" s="91"/>
      <c r="I72" s="91"/>
      <c r="J72" s="91" t="s">
        <v>127</v>
      </c>
      <c r="K72" s="93"/>
      <c r="L72" s="93"/>
      <c r="M72" s="93"/>
      <c r="N72" s="94"/>
      <c r="O72" s="94" t="s">
        <v>1102</v>
      </c>
      <c r="P72" s="94"/>
      <c r="Q72" s="94"/>
      <c r="R72" s="93"/>
      <c r="S72" s="21"/>
      <c r="T72" s="21"/>
      <c r="U72" s="21"/>
      <c r="V72" s="21"/>
      <c r="Y72" s="104"/>
      <c r="Z72" s="21"/>
      <c r="AA72" s="21"/>
      <c r="AB72" s="21"/>
    </row>
    <row r="73" spans="1:28" s="26" customFormat="1" ht="23.25" x14ac:dyDescent="0.25">
      <c r="A73" s="21"/>
      <c r="B73" s="51"/>
      <c r="C73" s="91" t="s">
        <v>128</v>
      </c>
      <c r="D73" s="91"/>
      <c r="E73" s="51"/>
      <c r="F73" s="92"/>
      <c r="G73" s="91"/>
      <c r="H73" s="91"/>
      <c r="I73" s="91"/>
      <c r="J73" s="91" t="s">
        <v>103</v>
      </c>
      <c r="K73" s="93"/>
      <c r="L73" s="93"/>
      <c r="M73" s="93"/>
      <c r="N73" s="93"/>
      <c r="O73" s="94" t="s">
        <v>1101</v>
      </c>
      <c r="P73" s="94"/>
      <c r="Q73" s="94"/>
      <c r="R73" s="93"/>
      <c r="S73" s="21"/>
      <c r="T73" s="21"/>
      <c r="U73" s="21"/>
      <c r="V73" s="21"/>
      <c r="Y73" s="104" t="s">
        <v>30</v>
      </c>
      <c r="Z73" s="21"/>
      <c r="AA73" s="21"/>
      <c r="AB73" s="21"/>
    </row>
    <row r="74" spans="1:28" s="26" customFormat="1" ht="23.25" x14ac:dyDescent="0.25">
      <c r="A74" s="21"/>
      <c r="B74" s="51">
        <v>2</v>
      </c>
      <c r="C74" s="32" t="s">
        <v>34</v>
      </c>
      <c r="D74" s="91"/>
      <c r="E74" s="51" t="s">
        <v>25</v>
      </c>
      <c r="F74" s="92">
        <v>4</v>
      </c>
      <c r="G74" s="91" t="s">
        <v>26</v>
      </c>
      <c r="H74" s="91"/>
      <c r="I74" s="91"/>
      <c r="J74" s="91" t="s">
        <v>81</v>
      </c>
      <c r="K74" s="93"/>
      <c r="L74" s="93"/>
      <c r="M74" s="93"/>
      <c r="N74" s="93"/>
      <c r="O74" s="94" t="s">
        <v>148</v>
      </c>
      <c r="P74" s="94"/>
      <c r="Q74" s="94"/>
      <c r="R74" s="93"/>
      <c r="S74" s="21"/>
      <c r="T74" s="21"/>
      <c r="U74" s="21"/>
      <c r="V74" s="21"/>
      <c r="Y74" s="104" t="s">
        <v>31</v>
      </c>
      <c r="Z74" s="21"/>
      <c r="AA74" s="21"/>
      <c r="AB74" s="21"/>
    </row>
    <row r="75" spans="1:28" s="26" customFormat="1" ht="23.25" x14ac:dyDescent="0.35">
      <c r="A75" s="21"/>
      <c r="B75" s="51"/>
      <c r="C75" s="91" t="s">
        <v>129</v>
      </c>
      <c r="D75" s="91"/>
      <c r="E75" s="51"/>
      <c r="F75" s="92"/>
      <c r="G75" s="91"/>
      <c r="H75" s="91"/>
      <c r="I75" s="91"/>
      <c r="J75" s="91"/>
      <c r="K75" s="93"/>
      <c r="L75" s="93"/>
      <c r="M75" s="93"/>
      <c r="N75" s="93"/>
      <c r="O75" s="94"/>
      <c r="P75" s="94"/>
      <c r="Q75" s="94"/>
      <c r="R75" s="93"/>
      <c r="S75" s="21"/>
      <c r="T75" s="21"/>
      <c r="U75" s="21"/>
      <c r="V75" s="21"/>
      <c r="Y75" s="105"/>
      <c r="Z75"/>
      <c r="AA75" s="21"/>
      <c r="AB75" s="21"/>
    </row>
    <row r="76" spans="1:28" s="26" customFormat="1" ht="23.25" x14ac:dyDescent="0.25">
      <c r="A76" s="21"/>
      <c r="B76" s="51"/>
      <c r="C76" s="91" t="s">
        <v>132</v>
      </c>
      <c r="D76" s="91"/>
      <c r="E76" s="51"/>
      <c r="F76" s="92"/>
      <c r="G76" s="91"/>
      <c r="H76" s="91"/>
      <c r="I76" s="51">
        <v>2</v>
      </c>
      <c r="J76" s="32" t="s">
        <v>79</v>
      </c>
      <c r="K76" s="91"/>
      <c r="L76" s="93"/>
      <c r="M76" s="93"/>
      <c r="N76" s="93"/>
      <c r="O76" s="95" t="s">
        <v>87</v>
      </c>
      <c r="P76" s="94"/>
      <c r="Q76" s="94"/>
      <c r="R76" s="93"/>
      <c r="S76" s="21"/>
      <c r="T76" s="21"/>
      <c r="U76" s="21"/>
      <c r="V76" s="21"/>
      <c r="Y76" s="104"/>
      <c r="Z76" s="21"/>
      <c r="AA76" s="21"/>
      <c r="AB76" s="21"/>
    </row>
    <row r="77" spans="1:28" s="26" customFormat="1" ht="23.25" x14ac:dyDescent="0.25">
      <c r="A77" s="21"/>
      <c r="B77" s="51"/>
      <c r="C77" s="91" t="s">
        <v>159</v>
      </c>
      <c r="D77" s="91"/>
      <c r="E77" s="102"/>
      <c r="F77" s="102"/>
      <c r="G77" s="102"/>
      <c r="H77" s="91"/>
      <c r="I77" s="91"/>
      <c r="J77" s="94" t="s">
        <v>82</v>
      </c>
      <c r="K77" s="93"/>
      <c r="L77" s="93"/>
      <c r="M77" s="93"/>
      <c r="N77" s="94"/>
      <c r="O77" s="94" t="s">
        <v>1057</v>
      </c>
      <c r="P77" s="94"/>
      <c r="Q77" s="94"/>
      <c r="R77" s="93"/>
      <c r="S77" s="21"/>
      <c r="T77" s="21"/>
      <c r="U77" s="21"/>
      <c r="V77" s="21"/>
      <c r="Y77" s="104"/>
      <c r="Z77" s="21"/>
      <c r="AA77" s="21"/>
      <c r="AB77" s="21"/>
    </row>
    <row r="78" spans="1:28" s="26" customFormat="1" ht="23.25" x14ac:dyDescent="0.25">
      <c r="A78" s="21"/>
      <c r="B78" s="51">
        <v>3</v>
      </c>
      <c r="C78" s="32" t="s">
        <v>79</v>
      </c>
      <c r="D78" s="91"/>
      <c r="E78" s="51" t="s">
        <v>25</v>
      </c>
      <c r="F78" s="92">
        <v>2</v>
      </c>
      <c r="G78" s="91" t="s">
        <v>26</v>
      </c>
      <c r="H78" s="91"/>
      <c r="I78" s="91"/>
      <c r="J78" s="94" t="s">
        <v>83</v>
      </c>
      <c r="K78" s="93"/>
      <c r="L78" s="93"/>
      <c r="M78" s="93"/>
      <c r="N78" s="94"/>
      <c r="O78" s="94" t="s">
        <v>1061</v>
      </c>
      <c r="P78" s="94"/>
      <c r="Q78" s="94"/>
      <c r="R78" s="93"/>
      <c r="S78" s="21"/>
      <c r="T78" s="21"/>
      <c r="U78" s="21"/>
      <c r="V78" s="21"/>
      <c r="Y78" s="106" t="s">
        <v>32</v>
      </c>
      <c r="Z78" s="30"/>
      <c r="AA78" s="21"/>
      <c r="AB78" s="21"/>
    </row>
    <row r="79" spans="1:28" s="26" customFormat="1" ht="23.25" x14ac:dyDescent="0.25">
      <c r="A79" s="21"/>
      <c r="B79" s="51"/>
      <c r="C79" s="91" t="s">
        <v>146</v>
      </c>
      <c r="D79" s="91"/>
      <c r="E79" s="51"/>
      <c r="F79" s="92"/>
      <c r="G79" s="91"/>
      <c r="H79" s="91"/>
      <c r="I79" s="91"/>
      <c r="J79" s="93"/>
      <c r="K79" s="93"/>
      <c r="L79" s="93"/>
      <c r="M79" s="93"/>
      <c r="N79" s="93"/>
      <c r="O79" s="94"/>
      <c r="P79" s="94"/>
      <c r="Q79" s="94"/>
      <c r="R79" s="93"/>
      <c r="S79" s="21"/>
      <c r="T79" s="21"/>
      <c r="U79" s="21"/>
      <c r="V79" s="21"/>
      <c r="Y79" s="104" t="s">
        <v>14</v>
      </c>
      <c r="Z79" s="21"/>
      <c r="AA79" s="21"/>
      <c r="AB79" s="21"/>
    </row>
    <row r="80" spans="1:28" s="26" customFormat="1" ht="19.5" x14ac:dyDescent="0.25">
      <c r="A80" s="21"/>
      <c r="B80" s="51"/>
      <c r="C80" s="91" t="s">
        <v>1052</v>
      </c>
      <c r="D80" s="91"/>
      <c r="E80" s="51"/>
      <c r="F80" s="92"/>
      <c r="G80" s="91"/>
      <c r="H80" s="91"/>
      <c r="I80" s="51">
        <v>3</v>
      </c>
      <c r="J80" s="95" t="s">
        <v>89</v>
      </c>
      <c r="K80" s="93"/>
      <c r="L80" s="93"/>
      <c r="M80" s="93"/>
      <c r="N80" s="93"/>
      <c r="O80" s="94" t="s">
        <v>94</v>
      </c>
      <c r="P80" s="94"/>
      <c r="Q80" s="94"/>
      <c r="R80" s="93"/>
      <c r="S80" s="21"/>
      <c r="T80" s="21"/>
      <c r="U80" s="21"/>
      <c r="V80" s="21"/>
      <c r="AA80" s="21"/>
      <c r="AB80" s="21"/>
    </row>
    <row r="81" spans="1:28" s="26" customFormat="1" ht="19.5" x14ac:dyDescent="0.25">
      <c r="A81" s="21"/>
      <c r="B81" s="51">
        <v>4</v>
      </c>
      <c r="C81" s="32" t="s">
        <v>35</v>
      </c>
      <c r="D81" s="91"/>
      <c r="E81" s="51" t="s">
        <v>25</v>
      </c>
      <c r="F81" s="92">
        <v>0</v>
      </c>
      <c r="G81" s="91" t="s">
        <v>26</v>
      </c>
      <c r="H81" s="91"/>
      <c r="I81" s="32"/>
      <c r="J81" s="96"/>
      <c r="K81" s="97"/>
      <c r="L81" s="97"/>
      <c r="M81" s="97"/>
      <c r="N81" s="96"/>
      <c r="O81" s="98"/>
      <c r="P81" s="98"/>
      <c r="Q81" s="98"/>
      <c r="R81" s="93"/>
      <c r="S81" s="21"/>
      <c r="T81" s="21"/>
      <c r="U81" s="21"/>
      <c r="V81" s="21"/>
      <c r="AA81" s="21"/>
      <c r="AB81" s="21"/>
    </row>
    <row r="82" spans="1:28" s="26" customFormat="1" ht="19.5" x14ac:dyDescent="0.25">
      <c r="A82" s="21"/>
      <c r="B82" s="51">
        <v>5</v>
      </c>
      <c r="C82" s="32" t="s">
        <v>46</v>
      </c>
      <c r="D82" s="91"/>
      <c r="E82" s="51" t="s">
        <v>25</v>
      </c>
      <c r="F82" s="92">
        <v>1</v>
      </c>
      <c r="G82" s="91" t="s">
        <v>26</v>
      </c>
      <c r="H82" s="91"/>
      <c r="I82" s="51">
        <v>4</v>
      </c>
      <c r="J82" s="95" t="s">
        <v>120</v>
      </c>
      <c r="K82" s="99"/>
      <c r="L82" s="99"/>
      <c r="M82" s="99"/>
      <c r="N82" s="99"/>
      <c r="O82" s="94" t="s">
        <v>90</v>
      </c>
      <c r="P82" s="98"/>
      <c r="Q82" s="98"/>
      <c r="R82" s="120"/>
      <c r="S82" s="21"/>
      <c r="T82" s="21"/>
      <c r="U82" s="21"/>
      <c r="V82" s="21"/>
      <c r="AA82" s="21"/>
      <c r="AB82" s="21"/>
    </row>
    <row r="83" spans="1:28" s="26" customFormat="1" ht="19.5" x14ac:dyDescent="0.25">
      <c r="A83" s="21"/>
      <c r="B83" s="51">
        <v>6</v>
      </c>
      <c r="C83" s="32" t="s">
        <v>36</v>
      </c>
      <c r="D83" s="103"/>
      <c r="E83" s="51" t="s">
        <v>25</v>
      </c>
      <c r="F83" s="92">
        <v>0</v>
      </c>
      <c r="G83" s="91" t="s">
        <v>26</v>
      </c>
      <c r="H83" s="32"/>
      <c r="I83" s="96"/>
      <c r="J83" s="96"/>
      <c r="K83" s="97"/>
      <c r="L83" s="97"/>
      <c r="M83" s="97"/>
      <c r="N83" s="96"/>
      <c r="O83" s="96"/>
      <c r="P83" s="96"/>
      <c r="Q83" s="96"/>
      <c r="R83" s="99"/>
      <c r="S83" s="21"/>
      <c r="T83" s="21"/>
      <c r="U83" s="21"/>
      <c r="V83" s="21"/>
      <c r="Y83" s="21"/>
      <c r="Z83" s="21"/>
      <c r="AA83" s="21"/>
      <c r="AB83" s="21"/>
    </row>
    <row r="84" spans="1:28" s="26" customFormat="1" ht="19.5" x14ac:dyDescent="0.25">
      <c r="A84" s="21"/>
      <c r="B84" s="51"/>
      <c r="C84" s="32"/>
      <c r="D84" s="103"/>
      <c r="E84" s="51"/>
      <c r="F84" s="32"/>
      <c r="G84" s="91"/>
      <c r="H84" s="51"/>
      <c r="I84" s="96"/>
      <c r="J84" s="96"/>
      <c r="K84" s="97"/>
      <c r="L84" s="97"/>
      <c r="M84" s="97"/>
      <c r="N84" s="96"/>
      <c r="O84" s="96"/>
      <c r="P84" s="96"/>
      <c r="Q84" s="96"/>
      <c r="R84" s="93"/>
      <c r="S84" s="27"/>
      <c r="T84" s="27"/>
      <c r="U84" s="21"/>
      <c r="V84" s="21"/>
      <c r="AA84" s="21"/>
      <c r="AB84" s="21"/>
    </row>
    <row r="85" spans="1:28" s="29" customFormat="1" ht="23.25" x14ac:dyDescent="0.25">
      <c r="A85" s="27"/>
      <c r="B85" s="111" t="s">
        <v>1169</v>
      </c>
      <c r="C85" s="112"/>
      <c r="D85" s="113"/>
      <c r="E85" s="114" t="s">
        <v>25</v>
      </c>
      <c r="F85" s="115">
        <f>SUM(F71:F84)</f>
        <v>7</v>
      </c>
      <c r="G85" s="111" t="s">
        <v>27</v>
      </c>
      <c r="H85" s="116"/>
      <c r="I85" s="96"/>
      <c r="J85" s="96"/>
      <c r="K85" s="97"/>
      <c r="L85" s="97"/>
      <c r="M85" s="97"/>
      <c r="N85" s="96"/>
      <c r="O85" s="96"/>
      <c r="P85" s="96"/>
      <c r="Q85" s="96"/>
      <c r="R85" s="93"/>
      <c r="S85" s="30"/>
      <c r="T85" s="30"/>
      <c r="U85" s="27"/>
      <c r="V85" s="27"/>
      <c r="AA85" s="27"/>
      <c r="AB85" s="27"/>
    </row>
    <row r="86" spans="1:28" s="31" customFormat="1" ht="19.5" x14ac:dyDescent="0.2">
      <c r="A86" s="30"/>
      <c r="B86" s="38"/>
      <c r="C86" s="39"/>
      <c r="D86" s="34"/>
      <c r="E86" s="34"/>
      <c r="F86" s="34"/>
      <c r="G86" s="34"/>
      <c r="H86" s="5"/>
      <c r="I86" s="96"/>
      <c r="J86" s="96"/>
      <c r="K86" s="97"/>
      <c r="L86" s="97"/>
      <c r="M86" s="97"/>
      <c r="N86" s="96"/>
      <c r="O86" s="96"/>
      <c r="P86" s="96"/>
      <c r="Q86" s="96"/>
      <c r="R86" s="96"/>
      <c r="S86" s="5"/>
      <c r="T86" s="5"/>
      <c r="U86" s="30"/>
      <c r="V86" s="30"/>
      <c r="AA86" s="30"/>
      <c r="AB86" s="30"/>
    </row>
    <row r="87" spans="1:28" ht="19.5" x14ac:dyDescent="0.25">
      <c r="I87" s="96"/>
      <c r="J87" s="96"/>
      <c r="K87" s="97"/>
      <c r="L87" s="97"/>
      <c r="M87" s="97"/>
      <c r="N87" s="96"/>
      <c r="O87" s="96"/>
      <c r="P87" s="96"/>
      <c r="S87" s="34"/>
      <c r="T87" s="34"/>
    </row>
    <row r="88" spans="1:28" s="38" customFormat="1" ht="19.5" x14ac:dyDescent="0.2">
      <c r="B88" s="2"/>
      <c r="C88" s="10"/>
      <c r="D88" s="5"/>
      <c r="E88" s="5"/>
      <c r="F88" s="5"/>
      <c r="G88" s="5"/>
      <c r="H88" s="5"/>
      <c r="I88" s="96"/>
      <c r="J88" s="96"/>
      <c r="K88" s="97"/>
      <c r="L88" s="97"/>
      <c r="M88" s="97"/>
      <c r="N88" s="96"/>
      <c r="O88" s="96"/>
      <c r="P88" s="96"/>
      <c r="Q88" s="5"/>
      <c r="R88" s="5"/>
      <c r="S88" s="5"/>
      <c r="T88" s="5"/>
      <c r="U88" s="34"/>
      <c r="V88" s="34"/>
      <c r="W88" s="34"/>
      <c r="X88" s="34"/>
      <c r="Y88" s="34"/>
      <c r="Z88" s="34"/>
      <c r="AA88" s="34"/>
    </row>
  </sheetData>
  <mergeCells count="89">
    <mergeCell ref="AA16:AA20"/>
    <mergeCell ref="D10:D11"/>
    <mergeCell ref="K10:K11"/>
    <mergeCell ref="L10:L11"/>
    <mergeCell ref="M10:M11"/>
    <mergeCell ref="N10:N11"/>
    <mergeCell ref="O10:O11"/>
    <mergeCell ref="X15:X16"/>
    <mergeCell ref="Y15:Y16"/>
    <mergeCell ref="Z15:Z16"/>
    <mergeCell ref="X17:X18"/>
    <mergeCell ref="Y17:Y18"/>
    <mergeCell ref="Z17:Z18"/>
    <mergeCell ref="X20:X23"/>
    <mergeCell ref="Y20:Y23"/>
    <mergeCell ref="Z20:Z23"/>
    <mergeCell ref="B2:AA2"/>
    <mergeCell ref="B3:AA3"/>
    <mergeCell ref="B4:AA4"/>
    <mergeCell ref="B5:AA5"/>
    <mergeCell ref="B6:D7"/>
    <mergeCell ref="B8:B11"/>
    <mergeCell ref="C8:C11"/>
    <mergeCell ref="E8:J8"/>
    <mergeCell ref="K8:M9"/>
    <mergeCell ref="N8:V9"/>
    <mergeCell ref="Q10:Q11"/>
    <mergeCell ref="Y8:Z9"/>
    <mergeCell ref="AA8:AA11"/>
    <mergeCell ref="E9:F10"/>
    <mergeCell ref="G9:H10"/>
    <mergeCell ref="I9:J10"/>
    <mergeCell ref="P10:P11"/>
    <mergeCell ref="Z10:Z11"/>
    <mergeCell ref="X10:X11"/>
    <mergeCell ref="Y10:Y11"/>
    <mergeCell ref="T10:T11"/>
    <mergeCell ref="U10:U11"/>
    <mergeCell ref="V10:V11"/>
    <mergeCell ref="W10:W11"/>
    <mergeCell ref="R10:R11"/>
    <mergeCell ref="S10:S11"/>
    <mergeCell ref="K66:K67"/>
    <mergeCell ref="L66:L67"/>
    <mergeCell ref="M66:M67"/>
    <mergeCell ref="N66:N67"/>
    <mergeCell ref="W8:X9"/>
    <mergeCell ref="W29:W33"/>
    <mergeCell ref="X29:X33"/>
    <mergeCell ref="W24:W27"/>
    <mergeCell ref="B68:D70"/>
    <mergeCell ref="I68:M70"/>
    <mergeCell ref="U66:U67"/>
    <mergeCell ref="V66:V67"/>
    <mergeCell ref="W66:W67"/>
    <mergeCell ref="O66:O67"/>
    <mergeCell ref="P66:P67"/>
    <mergeCell ref="Q66:Q67"/>
    <mergeCell ref="R66:R67"/>
    <mergeCell ref="S66:S67"/>
    <mergeCell ref="T66:T67"/>
    <mergeCell ref="I66:I67"/>
    <mergeCell ref="F66:F67"/>
    <mergeCell ref="G66:G67"/>
    <mergeCell ref="H66:H67"/>
    <mergeCell ref="B66:C67"/>
    <mergeCell ref="D66:D67"/>
    <mergeCell ref="E66:E67"/>
    <mergeCell ref="AA38:AA39"/>
    <mergeCell ref="X41:X42"/>
    <mergeCell ref="Y41:Y42"/>
    <mergeCell ref="Z41:Z42"/>
    <mergeCell ref="X53:X54"/>
    <mergeCell ref="Y53:Y54"/>
    <mergeCell ref="Z53:Z54"/>
    <mergeCell ref="AA55:AA56"/>
    <mergeCell ref="AA58:AA62"/>
    <mergeCell ref="AA66:AA67"/>
    <mergeCell ref="X66:X67"/>
    <mergeCell ref="Y66:Y67"/>
    <mergeCell ref="Z66:Z67"/>
    <mergeCell ref="J66:J67"/>
    <mergeCell ref="AA43:AA44"/>
    <mergeCell ref="AA45:AA46"/>
    <mergeCell ref="Y29:Y33"/>
    <mergeCell ref="Z29:Z33"/>
    <mergeCell ref="AA25:AA26"/>
    <mergeCell ref="AA30:AA31"/>
    <mergeCell ref="AA36:AA37"/>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7" min="1" max="2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11"/>
  <sheetViews>
    <sheetView showGridLines="0" view="pageBreakPreview" topLeftCell="A11" zoomScale="55" zoomScaleNormal="40" zoomScaleSheetLayoutView="55" zoomScalePageLayoutView="96" workbookViewId="0">
      <selection activeCell="AE81" sqref="AE81"/>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3.5703125" style="5" customWidth="1"/>
    <col min="22" max="22" width="18.14062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11" style="7" bestFit="1" customWidth="1"/>
    <col min="30"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61"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6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6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6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62" customFormat="1" ht="18.75" x14ac:dyDescent="0.25">
      <c r="B6" s="530" t="s">
        <v>413</v>
      </c>
      <c r="C6" s="531"/>
      <c r="D6" s="531"/>
      <c r="E6" s="63"/>
      <c r="F6" s="63"/>
      <c r="G6" s="63"/>
      <c r="H6" s="63"/>
      <c r="I6" s="63"/>
      <c r="J6" s="63"/>
      <c r="K6" s="63"/>
      <c r="L6" s="63"/>
      <c r="M6" s="63"/>
      <c r="N6" s="63"/>
      <c r="O6" s="63"/>
      <c r="P6" s="63"/>
      <c r="Q6" s="63"/>
      <c r="R6" s="63"/>
      <c r="S6" s="63"/>
      <c r="T6" s="63"/>
      <c r="U6" s="63"/>
      <c r="V6" s="63"/>
      <c r="W6" s="63"/>
      <c r="X6" s="63"/>
      <c r="Y6" s="63"/>
      <c r="Z6" s="63"/>
      <c r="AA6" s="63"/>
    </row>
    <row r="7" spans="1:28" s="6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6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70"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67" t="s">
        <v>7</v>
      </c>
      <c r="F11" s="67" t="s">
        <v>8</v>
      </c>
      <c r="G11" s="67" t="s">
        <v>7</v>
      </c>
      <c r="H11" s="67" t="s">
        <v>8</v>
      </c>
      <c r="I11" s="67" t="s">
        <v>7</v>
      </c>
      <c r="J11" s="6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71">
        <v>1</v>
      </c>
      <c r="C15" s="65" t="s">
        <v>39</v>
      </c>
      <c r="D15" s="72" t="s">
        <v>58</v>
      </c>
      <c r="E15" s="64">
        <v>1</v>
      </c>
      <c r="F15" s="64">
        <v>1</v>
      </c>
      <c r="G15" s="64" t="s">
        <v>55</v>
      </c>
      <c r="H15" s="64" t="s">
        <v>55</v>
      </c>
      <c r="I15" s="64" t="s">
        <v>55</v>
      </c>
      <c r="J15" s="64" t="s">
        <v>55</v>
      </c>
      <c r="K15" s="64" t="s">
        <v>55</v>
      </c>
      <c r="L15" s="64" t="s">
        <v>55</v>
      </c>
      <c r="M15" s="64" t="s">
        <v>55</v>
      </c>
      <c r="N15" s="216">
        <v>2</v>
      </c>
      <c r="O15" s="216">
        <v>7</v>
      </c>
      <c r="P15" s="216"/>
      <c r="Q15" s="216"/>
      <c r="R15" s="216">
        <v>1</v>
      </c>
      <c r="S15" s="216">
        <v>2</v>
      </c>
      <c r="T15" s="216"/>
      <c r="U15" s="216">
        <v>4</v>
      </c>
      <c r="V15" s="216" t="s">
        <v>55</v>
      </c>
      <c r="W15" s="262" t="s">
        <v>70</v>
      </c>
      <c r="X15" s="507">
        <v>35000000</v>
      </c>
      <c r="Y15" s="507">
        <f>5%*X15</f>
        <v>1750000</v>
      </c>
      <c r="Z15" s="540">
        <f>X15+Y15</f>
        <v>36750000</v>
      </c>
      <c r="AA15" s="73" t="s">
        <v>101</v>
      </c>
    </row>
    <row r="16" spans="1:28" s="17" customFormat="1" ht="19.5" customHeight="1" x14ac:dyDescent="0.25">
      <c r="B16" s="71"/>
      <c r="C16" s="74">
        <v>43201</v>
      </c>
      <c r="D16" s="75" t="s">
        <v>417</v>
      </c>
      <c r="E16" s="47"/>
      <c r="F16" s="47"/>
      <c r="G16" s="47"/>
      <c r="H16" s="47"/>
      <c r="I16" s="47"/>
      <c r="J16" s="47"/>
      <c r="K16" s="47"/>
      <c r="L16" s="47"/>
      <c r="M16" s="47"/>
      <c r="N16" s="47"/>
      <c r="O16" s="47"/>
      <c r="P16" s="47"/>
      <c r="Q16" s="47"/>
      <c r="R16" s="47"/>
      <c r="S16" s="47"/>
      <c r="T16" s="47"/>
      <c r="U16" s="47"/>
      <c r="V16" s="47"/>
      <c r="W16" s="262"/>
      <c r="X16" s="507"/>
      <c r="Y16" s="507"/>
      <c r="Z16" s="540"/>
      <c r="AA16" s="77" t="s">
        <v>109</v>
      </c>
    </row>
    <row r="17" spans="2:27" s="17" customFormat="1" ht="19.5" customHeight="1" x14ac:dyDescent="0.25">
      <c r="B17" s="71"/>
      <c r="C17" s="65" t="s">
        <v>414</v>
      </c>
      <c r="D17" s="75" t="s">
        <v>415</v>
      </c>
      <c r="E17" s="47"/>
      <c r="F17" s="47"/>
      <c r="G17" s="47"/>
      <c r="H17" s="47"/>
      <c r="I17" s="47"/>
      <c r="J17" s="47"/>
      <c r="K17" s="47"/>
      <c r="L17" s="47"/>
      <c r="M17" s="47"/>
      <c r="N17" s="47"/>
      <c r="O17" s="47"/>
      <c r="P17" s="47"/>
      <c r="Q17" s="47"/>
      <c r="R17" s="47"/>
      <c r="S17" s="47"/>
      <c r="T17" s="47"/>
      <c r="U17" s="47"/>
      <c r="V17" s="47"/>
      <c r="W17" s="262"/>
      <c r="X17" s="507"/>
      <c r="Y17" s="507"/>
      <c r="Z17" s="540"/>
      <c r="AA17" s="508" t="s">
        <v>416</v>
      </c>
    </row>
    <row r="18" spans="2:27" s="17" customFormat="1" ht="19.5" x14ac:dyDescent="0.25">
      <c r="B18" s="71"/>
      <c r="C18" s="65"/>
      <c r="D18" s="75" t="s">
        <v>113</v>
      </c>
      <c r="E18" s="47"/>
      <c r="F18" s="47"/>
      <c r="G18" s="47"/>
      <c r="H18" s="47"/>
      <c r="I18" s="47"/>
      <c r="J18" s="47"/>
      <c r="K18" s="47"/>
      <c r="L18" s="47"/>
      <c r="M18" s="47"/>
      <c r="N18" s="47"/>
      <c r="O18" s="47"/>
      <c r="P18" s="47"/>
      <c r="Q18" s="47"/>
      <c r="R18" s="47"/>
      <c r="S18" s="47"/>
      <c r="T18" s="47"/>
      <c r="U18" s="47"/>
      <c r="V18" s="47"/>
      <c r="W18" s="262"/>
      <c r="X18" s="507"/>
      <c r="Y18" s="507"/>
      <c r="Z18" s="540"/>
      <c r="AA18" s="508"/>
    </row>
    <row r="19" spans="2:27" s="17" customFormat="1" ht="19.5" x14ac:dyDescent="0.25">
      <c r="B19" s="71"/>
      <c r="C19" s="65"/>
      <c r="D19" s="75"/>
      <c r="E19" s="47"/>
      <c r="F19" s="47"/>
      <c r="G19" s="47"/>
      <c r="H19" s="47"/>
      <c r="I19" s="47"/>
      <c r="J19" s="47"/>
      <c r="K19" s="47"/>
      <c r="L19" s="47"/>
      <c r="M19" s="47"/>
      <c r="N19" s="47"/>
      <c r="O19" s="47"/>
      <c r="P19" s="47"/>
      <c r="Q19" s="47"/>
      <c r="R19" s="47"/>
      <c r="S19" s="47"/>
      <c r="T19" s="47"/>
      <c r="U19" s="47"/>
      <c r="V19" s="47"/>
      <c r="W19" s="262"/>
      <c r="X19" s="507"/>
      <c r="Y19" s="507"/>
      <c r="Z19" s="540"/>
      <c r="AA19" s="508"/>
    </row>
    <row r="20" spans="2:27" s="17" customFormat="1" ht="19.5" x14ac:dyDescent="0.25">
      <c r="B20" s="71"/>
      <c r="C20" s="65"/>
      <c r="D20" s="75"/>
      <c r="E20" s="47"/>
      <c r="F20" s="47"/>
      <c r="G20" s="47"/>
      <c r="H20" s="47"/>
      <c r="I20" s="47"/>
      <c r="J20" s="47"/>
      <c r="K20" s="47"/>
      <c r="L20" s="47"/>
      <c r="M20" s="47"/>
      <c r="N20" s="47"/>
      <c r="O20" s="47"/>
      <c r="P20" s="47"/>
      <c r="Q20" s="47"/>
      <c r="R20" s="47"/>
      <c r="S20" s="47"/>
      <c r="T20" s="47"/>
      <c r="U20" s="47"/>
      <c r="V20" s="47"/>
      <c r="W20" s="262"/>
      <c r="X20" s="507"/>
      <c r="Y20" s="507"/>
      <c r="Z20" s="540"/>
      <c r="AA20" s="508"/>
    </row>
    <row r="21" spans="2:27" s="17" customFormat="1" ht="19.5" customHeight="1" x14ac:dyDescent="0.25">
      <c r="B21" s="71"/>
      <c r="C21" s="65"/>
      <c r="D21" s="75"/>
      <c r="E21" s="47"/>
      <c r="F21" s="47"/>
      <c r="G21" s="47"/>
      <c r="H21" s="47"/>
      <c r="I21" s="47"/>
      <c r="J21" s="47"/>
      <c r="K21" s="47"/>
      <c r="L21" s="47"/>
      <c r="M21" s="47"/>
      <c r="N21" s="47"/>
      <c r="O21" s="47"/>
      <c r="P21" s="47"/>
      <c r="Q21" s="47"/>
      <c r="R21" s="47"/>
      <c r="S21" s="47"/>
      <c r="T21" s="47"/>
      <c r="U21" s="47"/>
      <c r="V21" s="47"/>
      <c r="W21" s="121"/>
      <c r="X21" s="45"/>
      <c r="Y21" s="45"/>
      <c r="Z21" s="45"/>
      <c r="AA21" s="508"/>
    </row>
    <row r="22" spans="2:27" s="17" customFormat="1" ht="19.5" customHeight="1" x14ac:dyDescent="0.25">
      <c r="B22" s="71"/>
      <c r="C22" s="65"/>
      <c r="D22" s="75"/>
      <c r="E22" s="47"/>
      <c r="F22" s="47"/>
      <c r="G22" s="47"/>
      <c r="H22" s="47"/>
      <c r="I22" s="47"/>
      <c r="J22" s="47"/>
      <c r="K22" s="47"/>
      <c r="L22" s="47"/>
      <c r="M22" s="47"/>
      <c r="N22" s="47"/>
      <c r="O22" s="47"/>
      <c r="P22" s="47"/>
      <c r="Q22" s="47"/>
      <c r="R22" s="47"/>
      <c r="S22" s="47"/>
      <c r="T22" s="47"/>
      <c r="U22" s="47"/>
      <c r="V22" s="47"/>
      <c r="W22" s="121"/>
      <c r="X22" s="45"/>
      <c r="Y22" s="45"/>
      <c r="Z22" s="45"/>
      <c r="AA22" s="508"/>
    </row>
    <row r="23" spans="2:27" s="17" customFormat="1" ht="19.5" customHeight="1" x14ac:dyDescent="0.25">
      <c r="B23" s="71"/>
      <c r="C23" s="65"/>
      <c r="D23" s="75"/>
      <c r="E23" s="47"/>
      <c r="F23" s="47"/>
      <c r="G23" s="47"/>
      <c r="H23" s="47"/>
      <c r="I23" s="47"/>
      <c r="J23" s="47"/>
      <c r="K23" s="47"/>
      <c r="L23" s="47"/>
      <c r="M23" s="47"/>
      <c r="N23" s="47"/>
      <c r="O23" s="47"/>
      <c r="P23" s="47"/>
      <c r="Q23" s="47"/>
      <c r="R23" s="47"/>
      <c r="S23" s="47"/>
      <c r="T23" s="47"/>
      <c r="U23" s="47"/>
      <c r="V23" s="47"/>
      <c r="W23" s="121"/>
      <c r="X23" s="45"/>
      <c r="Y23" s="45"/>
      <c r="Z23" s="45"/>
      <c r="AA23" s="508" t="s">
        <v>1285</v>
      </c>
    </row>
    <row r="24" spans="2:27" s="17" customFormat="1" ht="19.5" customHeight="1" x14ac:dyDescent="0.25">
      <c r="B24" s="265"/>
      <c r="C24" s="266"/>
      <c r="D24" s="75"/>
      <c r="E24" s="47"/>
      <c r="F24" s="47"/>
      <c r="G24" s="47"/>
      <c r="H24" s="47"/>
      <c r="I24" s="47"/>
      <c r="J24" s="47"/>
      <c r="K24" s="47"/>
      <c r="L24" s="47"/>
      <c r="M24" s="47"/>
      <c r="N24" s="47"/>
      <c r="O24" s="47"/>
      <c r="P24" s="47"/>
      <c r="Q24" s="47"/>
      <c r="R24" s="47"/>
      <c r="S24" s="47"/>
      <c r="T24" s="47"/>
      <c r="U24" s="47"/>
      <c r="V24" s="47"/>
      <c r="W24" s="121"/>
      <c r="X24" s="45"/>
      <c r="Y24" s="45"/>
      <c r="Z24" s="45"/>
      <c r="AA24" s="508"/>
    </row>
    <row r="25" spans="2:27" s="17" customFormat="1" ht="19.5" customHeight="1" x14ac:dyDescent="0.25">
      <c r="B25" s="265"/>
      <c r="C25" s="266"/>
      <c r="D25" s="75"/>
      <c r="E25" s="47"/>
      <c r="F25" s="47"/>
      <c r="G25" s="47"/>
      <c r="H25" s="47"/>
      <c r="I25" s="47"/>
      <c r="J25" s="47"/>
      <c r="K25" s="47"/>
      <c r="L25" s="47"/>
      <c r="M25" s="47"/>
      <c r="N25" s="47"/>
      <c r="O25" s="47"/>
      <c r="P25" s="47"/>
      <c r="Q25" s="47"/>
      <c r="R25" s="47"/>
      <c r="S25" s="47"/>
      <c r="T25" s="47"/>
      <c r="U25" s="47"/>
      <c r="V25" s="47"/>
      <c r="W25" s="121"/>
      <c r="X25" s="45"/>
      <c r="Y25" s="45"/>
      <c r="Z25" s="45"/>
      <c r="AA25" s="508"/>
    </row>
    <row r="26" spans="2:27" s="17" customFormat="1" ht="19.5" customHeight="1" x14ac:dyDescent="0.25">
      <c r="B26" s="265"/>
      <c r="C26" s="266"/>
      <c r="D26" s="75"/>
      <c r="E26" s="47"/>
      <c r="F26" s="47"/>
      <c r="G26" s="47"/>
      <c r="H26" s="47"/>
      <c r="I26" s="47"/>
      <c r="J26" s="47"/>
      <c r="K26" s="47"/>
      <c r="L26" s="47"/>
      <c r="M26" s="47"/>
      <c r="N26" s="47"/>
      <c r="O26" s="47"/>
      <c r="P26" s="47"/>
      <c r="Q26" s="47"/>
      <c r="R26" s="47"/>
      <c r="S26" s="47"/>
      <c r="T26" s="47"/>
      <c r="U26" s="47"/>
      <c r="V26" s="47"/>
      <c r="W26" s="121"/>
      <c r="X26" s="45"/>
      <c r="Y26" s="45"/>
      <c r="Z26" s="45"/>
      <c r="AA26" s="76"/>
    </row>
    <row r="27" spans="2:27" s="17" customFormat="1" ht="19.5" customHeight="1" x14ac:dyDescent="0.25">
      <c r="B27" s="71">
        <v>2</v>
      </c>
      <c r="C27" s="65" t="s">
        <v>279</v>
      </c>
      <c r="D27" s="266" t="s">
        <v>45</v>
      </c>
      <c r="E27" s="64" t="s">
        <v>55</v>
      </c>
      <c r="F27" s="64">
        <v>13</v>
      </c>
      <c r="G27" s="64" t="s">
        <v>55</v>
      </c>
      <c r="H27" s="64" t="s">
        <v>55</v>
      </c>
      <c r="I27" s="64" t="s">
        <v>55</v>
      </c>
      <c r="J27" s="64" t="s">
        <v>55</v>
      </c>
      <c r="K27" s="64" t="s">
        <v>55</v>
      </c>
      <c r="L27" s="64" t="s">
        <v>55</v>
      </c>
      <c r="M27" s="64" t="s">
        <v>55</v>
      </c>
      <c r="N27" s="47"/>
      <c r="O27" s="47"/>
      <c r="P27" s="64"/>
      <c r="Q27" s="64"/>
      <c r="R27" s="64"/>
      <c r="S27" s="64"/>
      <c r="T27" s="64"/>
      <c r="U27" s="64"/>
      <c r="V27" s="64">
        <v>0</v>
      </c>
      <c r="W27" s="507" t="s">
        <v>163</v>
      </c>
      <c r="X27" s="60">
        <v>63000000</v>
      </c>
      <c r="Y27" s="48">
        <f>5%*X27</f>
        <v>3150000</v>
      </c>
      <c r="Z27" s="44">
        <f>X27+Y27</f>
        <v>66150000</v>
      </c>
      <c r="AA27" s="73" t="s">
        <v>421</v>
      </c>
    </row>
    <row r="28" spans="2:27" s="17" customFormat="1" ht="19.5" customHeight="1" x14ac:dyDescent="0.25">
      <c r="B28" s="71"/>
      <c r="C28" s="74">
        <v>43203</v>
      </c>
      <c r="D28" s="90" t="s">
        <v>142</v>
      </c>
      <c r="E28" s="47"/>
      <c r="F28" s="47"/>
      <c r="G28" s="47"/>
      <c r="H28" s="47"/>
      <c r="I28" s="47"/>
      <c r="J28" s="47"/>
      <c r="K28" s="47"/>
      <c r="L28" s="47"/>
      <c r="M28" s="47"/>
      <c r="N28" s="47"/>
      <c r="O28" s="47"/>
      <c r="P28" s="47"/>
      <c r="Q28" s="47"/>
      <c r="R28" s="47"/>
      <c r="S28" s="47"/>
      <c r="T28" s="47"/>
      <c r="U28" s="47"/>
      <c r="V28" s="47"/>
      <c r="W28" s="507"/>
      <c r="X28" s="60"/>
      <c r="Y28" s="48"/>
      <c r="Z28" s="44"/>
      <c r="AA28" s="508" t="s">
        <v>422</v>
      </c>
    </row>
    <row r="29" spans="2:27" s="17" customFormat="1" ht="19.5" x14ac:dyDescent="0.25">
      <c r="B29" s="71"/>
      <c r="C29" s="90" t="s">
        <v>418</v>
      </c>
      <c r="D29" s="75" t="s">
        <v>419</v>
      </c>
      <c r="E29" s="47"/>
      <c r="F29" s="47"/>
      <c r="G29" s="47"/>
      <c r="H29" s="47"/>
      <c r="I29" s="47"/>
      <c r="J29" s="47"/>
      <c r="K29" s="47"/>
      <c r="L29" s="47"/>
      <c r="M29" s="47"/>
      <c r="N29" s="47"/>
      <c r="O29" s="47"/>
      <c r="P29" s="47"/>
      <c r="Q29" s="47"/>
      <c r="R29" s="47"/>
      <c r="S29" s="47"/>
      <c r="T29" s="47"/>
      <c r="U29" s="47"/>
      <c r="V29" s="47"/>
      <c r="W29" s="507"/>
      <c r="X29" s="60"/>
      <c r="Y29" s="48"/>
      <c r="Z29" s="44"/>
      <c r="AA29" s="508"/>
    </row>
    <row r="30" spans="2:27" s="17" customFormat="1" ht="19.5" customHeight="1" x14ac:dyDescent="0.25">
      <c r="B30" s="71"/>
      <c r="C30" s="65"/>
      <c r="D30" s="75" t="s">
        <v>420</v>
      </c>
      <c r="E30" s="47"/>
      <c r="F30" s="47"/>
      <c r="G30" s="47"/>
      <c r="H30" s="47"/>
      <c r="I30" s="47"/>
      <c r="J30" s="47"/>
      <c r="K30" s="47"/>
      <c r="L30" s="47"/>
      <c r="M30" s="47"/>
      <c r="N30" s="47"/>
      <c r="O30" s="47"/>
      <c r="P30" s="47"/>
      <c r="Q30" s="47"/>
      <c r="R30" s="47"/>
      <c r="S30" s="47"/>
      <c r="T30" s="47"/>
      <c r="U30" s="47"/>
      <c r="V30" s="47"/>
      <c r="W30" s="507"/>
      <c r="X30" s="60"/>
      <c r="Y30" s="48"/>
      <c r="Z30" s="44"/>
      <c r="AA30" s="508"/>
    </row>
    <row r="31" spans="2:27" s="17" customFormat="1" ht="19.5" customHeight="1" x14ac:dyDescent="0.25">
      <c r="B31" s="71"/>
      <c r="C31" s="65"/>
      <c r="D31" s="75" t="s">
        <v>54</v>
      </c>
      <c r="E31" s="47"/>
      <c r="F31" s="47"/>
      <c r="G31" s="47"/>
      <c r="H31" s="47"/>
      <c r="I31" s="47"/>
      <c r="J31" s="47"/>
      <c r="K31" s="47"/>
      <c r="L31" s="47"/>
      <c r="M31" s="47"/>
      <c r="N31" s="47"/>
      <c r="O31" s="47"/>
      <c r="P31" s="47"/>
      <c r="Q31" s="47"/>
      <c r="R31" s="47"/>
      <c r="S31" s="47"/>
      <c r="T31" s="47"/>
      <c r="U31" s="47"/>
      <c r="V31" s="47"/>
      <c r="W31" s="60"/>
      <c r="X31" s="60"/>
      <c r="Y31" s="80"/>
      <c r="Z31" s="80"/>
      <c r="AA31" s="508"/>
    </row>
    <row r="32" spans="2:27" s="17" customFormat="1" ht="19.5" x14ac:dyDescent="0.25">
      <c r="B32" s="71"/>
      <c r="C32" s="65"/>
      <c r="D32" s="75"/>
      <c r="E32" s="47"/>
      <c r="F32" s="47"/>
      <c r="G32" s="47"/>
      <c r="H32" s="47"/>
      <c r="I32" s="47"/>
      <c r="J32" s="47"/>
      <c r="K32" s="47"/>
      <c r="L32" s="47"/>
      <c r="M32" s="47"/>
      <c r="N32" s="47"/>
      <c r="O32" s="47"/>
      <c r="P32" s="47"/>
      <c r="Q32" s="47"/>
      <c r="R32" s="47"/>
      <c r="S32" s="47"/>
      <c r="T32" s="47"/>
      <c r="U32" s="47"/>
      <c r="V32" s="47"/>
      <c r="W32" s="60"/>
      <c r="X32" s="60"/>
      <c r="Y32" s="80"/>
      <c r="Z32" s="80"/>
      <c r="AA32" s="77"/>
    </row>
    <row r="33" spans="2:27" s="17" customFormat="1" ht="19.5" customHeight="1" x14ac:dyDescent="0.25">
      <c r="B33" s="71">
        <v>3</v>
      </c>
      <c r="C33" s="65" t="s">
        <v>42</v>
      </c>
      <c r="D33" s="72" t="s">
        <v>423</v>
      </c>
      <c r="E33" s="64" t="s">
        <v>55</v>
      </c>
      <c r="F33" s="64" t="s">
        <v>55</v>
      </c>
      <c r="G33" s="64" t="s">
        <v>55</v>
      </c>
      <c r="H33" s="64" t="s">
        <v>55</v>
      </c>
      <c r="I33" s="64" t="s">
        <v>55</v>
      </c>
      <c r="J33" s="64" t="s">
        <v>55</v>
      </c>
      <c r="K33" s="64">
        <v>1</v>
      </c>
      <c r="L33" s="64" t="s">
        <v>55</v>
      </c>
      <c r="M33" s="64" t="s">
        <v>55</v>
      </c>
      <c r="N33" s="47">
        <v>0</v>
      </c>
      <c r="O33" s="47">
        <v>1</v>
      </c>
      <c r="P33" s="47">
        <v>1</v>
      </c>
      <c r="Q33" s="47">
        <v>0</v>
      </c>
      <c r="R33" s="47">
        <v>0</v>
      </c>
      <c r="S33" s="47">
        <v>0</v>
      </c>
      <c r="T33" s="47">
        <v>0</v>
      </c>
      <c r="U33" s="47">
        <v>1</v>
      </c>
      <c r="V33" s="47">
        <v>0</v>
      </c>
      <c r="W33" s="507" t="s">
        <v>56</v>
      </c>
      <c r="X33" s="507">
        <v>0</v>
      </c>
      <c r="Y33" s="507">
        <f>5%*X33</f>
        <v>0</v>
      </c>
      <c r="Z33" s="507">
        <f>X33+Y33</f>
        <v>0</v>
      </c>
      <c r="AA33" s="73" t="s">
        <v>33</v>
      </c>
    </row>
    <row r="34" spans="2:27" s="17" customFormat="1" ht="19.5" customHeight="1" x14ac:dyDescent="0.25">
      <c r="B34" s="71"/>
      <c r="C34" s="74">
        <v>43205</v>
      </c>
      <c r="D34" s="78" t="s">
        <v>424</v>
      </c>
      <c r="E34" s="47"/>
      <c r="F34" s="47"/>
      <c r="G34" s="47"/>
      <c r="H34" s="47"/>
      <c r="I34" s="47"/>
      <c r="J34" s="47"/>
      <c r="K34" s="47"/>
      <c r="L34" s="47"/>
      <c r="M34" s="47"/>
      <c r="N34" s="47"/>
      <c r="O34" s="47"/>
      <c r="P34" s="47"/>
      <c r="Q34" s="47"/>
      <c r="R34" s="47"/>
      <c r="S34" s="47"/>
      <c r="T34" s="47"/>
      <c r="U34" s="47"/>
      <c r="V34" s="47"/>
      <c r="W34" s="507"/>
      <c r="X34" s="507"/>
      <c r="Y34" s="507"/>
      <c r="Z34" s="507"/>
      <c r="AA34" s="77" t="s">
        <v>426</v>
      </c>
    </row>
    <row r="35" spans="2:27" s="17" customFormat="1" ht="19.5" customHeight="1" x14ac:dyDescent="0.25">
      <c r="B35" s="71"/>
      <c r="C35" s="65" t="s">
        <v>355</v>
      </c>
      <c r="D35" s="75" t="s">
        <v>425</v>
      </c>
      <c r="E35" s="47"/>
      <c r="F35" s="47"/>
      <c r="G35" s="47"/>
      <c r="H35" s="47"/>
      <c r="I35" s="47"/>
      <c r="J35" s="47"/>
      <c r="K35" s="47"/>
      <c r="L35" s="47"/>
      <c r="M35" s="47"/>
      <c r="N35" s="47"/>
      <c r="O35" s="47"/>
      <c r="P35" s="47"/>
      <c r="Q35" s="47"/>
      <c r="R35" s="47"/>
      <c r="S35" s="47"/>
      <c r="T35" s="47"/>
      <c r="U35" s="47"/>
      <c r="V35" s="47"/>
      <c r="W35" s="507"/>
      <c r="X35" s="507"/>
      <c r="Y35" s="507"/>
      <c r="Z35" s="507"/>
      <c r="AA35" s="508" t="s">
        <v>427</v>
      </c>
    </row>
    <row r="36" spans="2:27" s="17" customFormat="1" ht="19.5" x14ac:dyDescent="0.25">
      <c r="B36" s="71"/>
      <c r="C36" s="81"/>
      <c r="D36" s="75" t="s">
        <v>115</v>
      </c>
      <c r="E36" s="47"/>
      <c r="F36" s="47"/>
      <c r="G36" s="47"/>
      <c r="H36" s="47"/>
      <c r="I36" s="47"/>
      <c r="J36" s="47"/>
      <c r="K36" s="47"/>
      <c r="L36" s="47"/>
      <c r="M36" s="47"/>
      <c r="N36" s="47"/>
      <c r="O36" s="47"/>
      <c r="P36" s="47"/>
      <c r="Q36" s="47"/>
      <c r="R36" s="47"/>
      <c r="S36" s="47"/>
      <c r="T36" s="47"/>
      <c r="U36" s="47"/>
      <c r="V36" s="47"/>
      <c r="W36" s="507"/>
      <c r="X36" s="507"/>
      <c r="Y36" s="507"/>
      <c r="Z36" s="507"/>
      <c r="AA36" s="508"/>
    </row>
    <row r="37" spans="2:27" s="17" customFormat="1" ht="19.5" x14ac:dyDescent="0.25">
      <c r="B37" s="71"/>
      <c r="C37" s="82"/>
      <c r="D37" s="75"/>
      <c r="E37" s="47"/>
      <c r="F37" s="47"/>
      <c r="G37" s="47"/>
      <c r="H37" s="47"/>
      <c r="I37" s="47"/>
      <c r="J37" s="47"/>
      <c r="K37" s="47"/>
      <c r="L37" s="47"/>
      <c r="M37" s="47"/>
      <c r="N37" s="47"/>
      <c r="O37" s="47"/>
      <c r="P37" s="47"/>
      <c r="Q37" s="47"/>
      <c r="R37" s="47"/>
      <c r="S37" s="47"/>
      <c r="T37" s="47"/>
      <c r="U37" s="47"/>
      <c r="V37" s="47"/>
      <c r="W37" s="60"/>
      <c r="X37" s="60"/>
      <c r="Y37" s="60"/>
      <c r="Z37" s="60"/>
      <c r="AA37" s="76"/>
    </row>
    <row r="38" spans="2:27" s="17" customFormat="1" ht="19.5" x14ac:dyDescent="0.25">
      <c r="B38" s="71">
        <v>4</v>
      </c>
      <c r="C38" s="266" t="s">
        <v>42</v>
      </c>
      <c r="D38" s="72" t="s">
        <v>58</v>
      </c>
      <c r="E38" s="64" t="s">
        <v>55</v>
      </c>
      <c r="F38" s="64">
        <v>1</v>
      </c>
      <c r="G38" s="64" t="s">
        <v>55</v>
      </c>
      <c r="H38" s="64" t="s">
        <v>55</v>
      </c>
      <c r="I38" s="64" t="s">
        <v>55</v>
      </c>
      <c r="J38" s="64" t="s">
        <v>55</v>
      </c>
      <c r="K38" s="64" t="s">
        <v>55</v>
      </c>
      <c r="L38" s="64" t="s">
        <v>55</v>
      </c>
      <c r="M38" s="64" t="s">
        <v>55</v>
      </c>
      <c r="N38" s="47"/>
      <c r="O38" s="47"/>
      <c r="P38" s="47"/>
      <c r="Q38" s="47"/>
      <c r="R38" s="47"/>
      <c r="S38" s="47"/>
      <c r="T38" s="47"/>
      <c r="U38" s="47"/>
      <c r="V38" s="47">
        <v>0</v>
      </c>
      <c r="W38" s="60" t="s">
        <v>68</v>
      </c>
      <c r="X38" s="507">
        <v>5000000</v>
      </c>
      <c r="Y38" s="507">
        <f>5%*X38</f>
        <v>250000</v>
      </c>
      <c r="Z38" s="507">
        <f>X38+Y38</f>
        <v>5250000</v>
      </c>
      <c r="AA38" s="73" t="s">
        <v>102</v>
      </c>
    </row>
    <row r="39" spans="2:27" s="17" customFormat="1" ht="19.5" customHeight="1" x14ac:dyDescent="0.25">
      <c r="B39" s="71"/>
      <c r="C39" s="74">
        <v>43205</v>
      </c>
      <c r="D39" s="78" t="s">
        <v>429</v>
      </c>
      <c r="E39" s="47"/>
      <c r="F39" s="47"/>
      <c r="G39" s="47"/>
      <c r="H39" s="47"/>
      <c r="I39" s="47"/>
      <c r="J39" s="47"/>
      <c r="K39" s="47"/>
      <c r="L39" s="47"/>
      <c r="M39" s="47"/>
      <c r="N39" s="47"/>
      <c r="O39" s="47"/>
      <c r="P39" s="47"/>
      <c r="Q39" s="47"/>
      <c r="R39" s="47"/>
      <c r="S39" s="47"/>
      <c r="T39" s="47"/>
      <c r="U39" s="47"/>
      <c r="V39" s="47"/>
      <c r="W39" s="60"/>
      <c r="X39" s="507"/>
      <c r="Y39" s="507"/>
      <c r="Z39" s="507"/>
      <c r="AA39" s="77" t="s">
        <v>431</v>
      </c>
    </row>
    <row r="40" spans="2:27" s="17" customFormat="1" ht="19.5" customHeight="1" x14ac:dyDescent="0.25">
      <c r="B40" s="71"/>
      <c r="C40" s="65" t="s">
        <v>428</v>
      </c>
      <c r="D40" s="264" t="s">
        <v>430</v>
      </c>
      <c r="E40" s="47"/>
      <c r="F40" s="47"/>
      <c r="G40" s="47"/>
      <c r="H40" s="47"/>
      <c r="I40" s="47"/>
      <c r="J40" s="47"/>
      <c r="K40" s="47"/>
      <c r="L40" s="47"/>
      <c r="M40" s="47"/>
      <c r="N40" s="47"/>
      <c r="O40" s="47"/>
      <c r="P40" s="47"/>
      <c r="Q40" s="47"/>
      <c r="R40" s="47"/>
      <c r="S40" s="47"/>
      <c r="T40" s="47"/>
      <c r="U40" s="47"/>
      <c r="V40" s="47"/>
      <c r="W40" s="60"/>
      <c r="X40" s="507"/>
      <c r="Y40" s="507"/>
      <c r="Z40" s="507"/>
      <c r="AA40" s="508" t="s">
        <v>432</v>
      </c>
    </row>
    <row r="41" spans="2:27" s="17" customFormat="1" ht="19.5" x14ac:dyDescent="0.25">
      <c r="B41" s="71"/>
      <c r="C41" s="81"/>
      <c r="D41" s="78" t="s">
        <v>218</v>
      </c>
      <c r="E41" s="47"/>
      <c r="F41" s="47"/>
      <c r="G41" s="47"/>
      <c r="H41" s="47"/>
      <c r="I41" s="47"/>
      <c r="J41" s="47"/>
      <c r="K41" s="47"/>
      <c r="L41" s="47"/>
      <c r="M41" s="47"/>
      <c r="N41" s="47"/>
      <c r="O41" s="47"/>
      <c r="P41" s="47"/>
      <c r="Q41" s="47"/>
      <c r="R41" s="47"/>
      <c r="S41" s="47"/>
      <c r="T41" s="47"/>
      <c r="U41" s="47"/>
      <c r="V41" s="47"/>
      <c r="W41" s="60"/>
      <c r="X41" s="507"/>
      <c r="Y41" s="507"/>
      <c r="Z41" s="507"/>
      <c r="AA41" s="508"/>
    </row>
    <row r="42" spans="2:27" s="17" customFormat="1" ht="19.5" customHeight="1" x14ac:dyDescent="0.25">
      <c r="B42" s="71"/>
      <c r="C42" s="82"/>
      <c r="D42" s="75"/>
      <c r="E42" s="47"/>
      <c r="F42" s="47"/>
      <c r="G42" s="47"/>
      <c r="H42" s="47"/>
      <c r="I42" s="47"/>
      <c r="J42" s="47"/>
      <c r="K42" s="47"/>
      <c r="L42" s="47"/>
      <c r="M42" s="47"/>
      <c r="N42" s="47"/>
      <c r="O42" s="47"/>
      <c r="P42" s="47"/>
      <c r="Q42" s="47"/>
      <c r="R42" s="47"/>
      <c r="S42" s="47"/>
      <c r="T42" s="47"/>
      <c r="U42" s="47"/>
      <c r="V42" s="47"/>
      <c r="W42" s="60"/>
      <c r="X42" s="507"/>
      <c r="Y42" s="507"/>
      <c r="Z42" s="507"/>
      <c r="AA42" s="508"/>
    </row>
    <row r="43" spans="2:27" s="17" customFormat="1" ht="19.5" x14ac:dyDescent="0.25">
      <c r="B43" s="71"/>
      <c r="C43" s="82"/>
      <c r="D43" s="75"/>
      <c r="E43" s="47"/>
      <c r="F43" s="47"/>
      <c r="G43" s="47"/>
      <c r="H43" s="47"/>
      <c r="I43" s="47"/>
      <c r="J43" s="47"/>
      <c r="K43" s="47"/>
      <c r="L43" s="47"/>
      <c r="M43" s="47"/>
      <c r="N43" s="47"/>
      <c r="O43" s="47"/>
      <c r="P43" s="47"/>
      <c r="Q43" s="47"/>
      <c r="R43" s="47"/>
      <c r="S43" s="47"/>
      <c r="T43" s="47"/>
      <c r="U43" s="47"/>
      <c r="V43" s="47"/>
      <c r="W43" s="60"/>
      <c r="X43" s="60"/>
      <c r="Y43" s="60"/>
      <c r="Z43" s="60"/>
      <c r="AA43" s="508"/>
    </row>
    <row r="44" spans="2:27" s="17" customFormat="1" ht="19.5" customHeight="1" x14ac:dyDescent="0.25">
      <c r="B44" s="71"/>
      <c r="C44" s="82"/>
      <c r="D44" s="75"/>
      <c r="E44" s="47"/>
      <c r="F44" s="47"/>
      <c r="G44" s="47"/>
      <c r="H44" s="47"/>
      <c r="I44" s="47"/>
      <c r="J44" s="47"/>
      <c r="K44" s="47"/>
      <c r="L44" s="47"/>
      <c r="M44" s="47"/>
      <c r="N44" s="47"/>
      <c r="O44" s="47"/>
      <c r="P44" s="47"/>
      <c r="Q44" s="47"/>
      <c r="R44" s="47"/>
      <c r="S44" s="47"/>
      <c r="T44" s="47"/>
      <c r="U44" s="47"/>
      <c r="V44" s="47"/>
      <c r="W44" s="60"/>
      <c r="X44" s="60"/>
      <c r="Y44" s="60"/>
      <c r="Z44" s="60"/>
      <c r="AA44" s="508"/>
    </row>
    <row r="45" spans="2:27" s="17" customFormat="1" ht="19.5" customHeight="1" x14ac:dyDescent="0.25">
      <c r="B45" s="227"/>
      <c r="C45" s="82"/>
      <c r="D45" s="75"/>
      <c r="E45" s="47"/>
      <c r="F45" s="47"/>
      <c r="G45" s="47"/>
      <c r="H45" s="47"/>
      <c r="I45" s="47"/>
      <c r="J45" s="47"/>
      <c r="K45" s="47"/>
      <c r="L45" s="47"/>
      <c r="M45" s="47"/>
      <c r="N45" s="47"/>
      <c r="O45" s="47"/>
      <c r="P45" s="47"/>
      <c r="Q45" s="47"/>
      <c r="R45" s="47"/>
      <c r="S45" s="47"/>
      <c r="T45" s="47"/>
      <c r="U45" s="47"/>
      <c r="V45" s="47"/>
      <c r="W45" s="225"/>
      <c r="X45" s="225"/>
      <c r="Y45" s="225"/>
      <c r="Z45" s="225"/>
      <c r="AA45" s="508"/>
    </row>
    <row r="46" spans="2:27" s="17" customFormat="1" ht="19.5" customHeight="1" x14ac:dyDescent="0.25">
      <c r="B46" s="265"/>
      <c r="C46" s="82"/>
      <c r="D46" s="75"/>
      <c r="E46" s="47"/>
      <c r="F46" s="47"/>
      <c r="G46" s="47"/>
      <c r="H46" s="47"/>
      <c r="I46" s="47"/>
      <c r="J46" s="47"/>
      <c r="K46" s="47"/>
      <c r="L46" s="47"/>
      <c r="M46" s="47"/>
      <c r="N46" s="47"/>
      <c r="O46" s="47"/>
      <c r="P46" s="47"/>
      <c r="Q46" s="47"/>
      <c r="R46" s="47"/>
      <c r="S46" s="47"/>
      <c r="T46" s="47"/>
      <c r="U46" s="47"/>
      <c r="V46" s="47"/>
      <c r="W46" s="262"/>
      <c r="X46" s="262"/>
      <c r="Y46" s="262"/>
      <c r="Z46" s="262"/>
      <c r="AA46" s="508"/>
    </row>
    <row r="47" spans="2:27" s="17" customFormat="1" ht="19.5" customHeight="1" x14ac:dyDescent="0.25">
      <c r="B47" s="265"/>
      <c r="C47" s="82"/>
      <c r="D47" s="75"/>
      <c r="E47" s="47"/>
      <c r="F47" s="47"/>
      <c r="G47" s="47"/>
      <c r="H47" s="47"/>
      <c r="I47" s="47"/>
      <c r="J47" s="47"/>
      <c r="K47" s="47"/>
      <c r="L47" s="47"/>
      <c r="M47" s="47"/>
      <c r="N47" s="47"/>
      <c r="O47" s="47"/>
      <c r="P47" s="47"/>
      <c r="Q47" s="47"/>
      <c r="R47" s="47"/>
      <c r="S47" s="47"/>
      <c r="T47" s="47"/>
      <c r="U47" s="47"/>
      <c r="V47" s="47"/>
      <c r="W47" s="262"/>
      <c r="X47" s="262"/>
      <c r="Y47" s="262"/>
      <c r="Z47" s="262"/>
      <c r="AA47" s="285"/>
    </row>
    <row r="48" spans="2:27" s="17" customFormat="1" ht="19.5" customHeight="1" x14ac:dyDescent="0.25">
      <c r="B48" s="71">
        <v>5</v>
      </c>
      <c r="C48" s="65" t="s">
        <v>29</v>
      </c>
      <c r="D48" s="72" t="s">
        <v>63</v>
      </c>
      <c r="E48" s="64" t="s">
        <v>55</v>
      </c>
      <c r="F48" s="64" t="s">
        <v>55</v>
      </c>
      <c r="G48" s="64" t="s">
        <v>55</v>
      </c>
      <c r="H48" s="64" t="s">
        <v>55</v>
      </c>
      <c r="I48" s="64" t="s">
        <v>55</v>
      </c>
      <c r="J48" s="64" t="s">
        <v>55</v>
      </c>
      <c r="K48" s="64">
        <v>1</v>
      </c>
      <c r="L48" s="64" t="s">
        <v>55</v>
      </c>
      <c r="M48" s="64" t="s">
        <v>55</v>
      </c>
      <c r="N48" s="64"/>
      <c r="O48" s="64">
        <v>1</v>
      </c>
      <c r="P48" s="64">
        <v>1</v>
      </c>
      <c r="Q48" s="64"/>
      <c r="R48" s="64"/>
      <c r="S48" s="64"/>
      <c r="T48" s="64"/>
      <c r="U48" s="64">
        <v>1</v>
      </c>
      <c r="V48" s="64" t="s">
        <v>55</v>
      </c>
      <c r="W48" s="60" t="s">
        <v>56</v>
      </c>
      <c r="X48" s="507">
        <v>0</v>
      </c>
      <c r="Y48" s="507">
        <v>0</v>
      </c>
      <c r="Z48" s="507">
        <v>0</v>
      </c>
      <c r="AA48" s="73" t="s">
        <v>33</v>
      </c>
    </row>
    <row r="49" spans="2:27" s="17" customFormat="1" ht="19.5" customHeight="1" x14ac:dyDescent="0.25">
      <c r="B49" s="71"/>
      <c r="C49" s="74">
        <v>43206</v>
      </c>
      <c r="D49" s="71" t="s">
        <v>434</v>
      </c>
      <c r="E49" s="47"/>
      <c r="F49" s="47"/>
      <c r="G49" s="47"/>
      <c r="H49" s="47"/>
      <c r="I49" s="47"/>
      <c r="J49" s="47"/>
      <c r="K49" s="47"/>
      <c r="L49" s="47"/>
      <c r="M49" s="47"/>
      <c r="N49" s="47"/>
      <c r="O49" s="47"/>
      <c r="P49" s="47"/>
      <c r="Q49" s="47"/>
      <c r="R49" s="47"/>
      <c r="S49" s="47"/>
      <c r="T49" s="47"/>
      <c r="U49" s="47"/>
      <c r="V49" s="47"/>
      <c r="W49" s="60"/>
      <c r="X49" s="507"/>
      <c r="Y49" s="507"/>
      <c r="Z49" s="507"/>
      <c r="AA49" s="76" t="s">
        <v>67</v>
      </c>
    </row>
    <row r="50" spans="2:27" s="17" customFormat="1" ht="19.5" customHeight="1" x14ac:dyDescent="0.25">
      <c r="B50" s="71"/>
      <c r="C50" s="65" t="s">
        <v>433</v>
      </c>
      <c r="D50" s="71" t="s">
        <v>435</v>
      </c>
      <c r="E50" s="47"/>
      <c r="F50" s="47"/>
      <c r="G50" s="47"/>
      <c r="H50" s="47"/>
      <c r="I50" s="47"/>
      <c r="J50" s="47"/>
      <c r="K50" s="47"/>
      <c r="L50" s="47"/>
      <c r="M50" s="47"/>
      <c r="N50" s="47"/>
      <c r="O50" s="47"/>
      <c r="P50" s="47"/>
      <c r="Q50" s="47"/>
      <c r="R50" s="47"/>
      <c r="S50" s="47"/>
      <c r="T50" s="47"/>
      <c r="U50" s="47"/>
      <c r="V50" s="47"/>
      <c r="W50" s="60"/>
      <c r="X50" s="60"/>
      <c r="Y50" s="60"/>
      <c r="Z50" s="60"/>
      <c r="AA50" s="76" t="s">
        <v>436</v>
      </c>
    </row>
    <row r="51" spans="2:27" s="17" customFormat="1" ht="19.5" customHeight="1" x14ac:dyDescent="0.25">
      <c r="B51" s="265"/>
      <c r="C51" s="266"/>
      <c r="D51" s="265" t="s">
        <v>54</v>
      </c>
      <c r="E51" s="47"/>
      <c r="F51" s="47"/>
      <c r="G51" s="47"/>
      <c r="H51" s="47"/>
      <c r="I51" s="47"/>
      <c r="J51" s="47"/>
      <c r="K51" s="47"/>
      <c r="L51" s="47"/>
      <c r="M51" s="47"/>
      <c r="N51" s="47"/>
      <c r="O51" s="47"/>
      <c r="P51" s="47"/>
      <c r="Q51" s="47"/>
      <c r="R51" s="47"/>
      <c r="S51" s="47"/>
      <c r="T51" s="47"/>
      <c r="U51" s="47"/>
      <c r="V51" s="47"/>
      <c r="W51" s="262"/>
      <c r="X51" s="262"/>
      <c r="Y51" s="262"/>
      <c r="Z51" s="262"/>
      <c r="AA51" s="76" t="s">
        <v>437</v>
      </c>
    </row>
    <row r="52" spans="2:27" s="17" customFormat="1" ht="19.5" customHeight="1" x14ac:dyDescent="0.25">
      <c r="B52" s="265"/>
      <c r="C52" s="266"/>
      <c r="D52" s="265"/>
      <c r="E52" s="47"/>
      <c r="F52" s="47"/>
      <c r="G52" s="47"/>
      <c r="H52" s="47"/>
      <c r="I52" s="47"/>
      <c r="J52" s="47"/>
      <c r="K52" s="47"/>
      <c r="L52" s="47"/>
      <c r="M52" s="47"/>
      <c r="N52" s="47"/>
      <c r="O52" s="47"/>
      <c r="P52" s="47"/>
      <c r="Q52" s="47"/>
      <c r="R52" s="47"/>
      <c r="S52" s="47"/>
      <c r="T52" s="47"/>
      <c r="U52" s="47"/>
      <c r="V52" s="47"/>
      <c r="W52" s="262"/>
      <c r="X52" s="262"/>
      <c r="Y52" s="262"/>
      <c r="Z52" s="262"/>
      <c r="AA52" s="76" t="s">
        <v>438</v>
      </c>
    </row>
    <row r="53" spans="2:27" s="17" customFormat="1" ht="19.5" customHeight="1" x14ac:dyDescent="0.25">
      <c r="B53" s="265"/>
      <c r="C53" s="266"/>
      <c r="D53" s="265"/>
      <c r="E53" s="47"/>
      <c r="F53" s="47"/>
      <c r="G53" s="47"/>
      <c r="H53" s="47"/>
      <c r="I53" s="47"/>
      <c r="J53" s="47"/>
      <c r="K53" s="47"/>
      <c r="L53" s="47"/>
      <c r="M53" s="47"/>
      <c r="N53" s="47"/>
      <c r="O53" s="47"/>
      <c r="P53" s="47"/>
      <c r="Q53" s="47"/>
      <c r="R53" s="47"/>
      <c r="S53" s="47"/>
      <c r="T53" s="47"/>
      <c r="U53" s="47"/>
      <c r="V53" s="47"/>
      <c r="W53" s="262"/>
      <c r="X53" s="262"/>
      <c r="Y53" s="262"/>
      <c r="Z53" s="262"/>
      <c r="AA53" s="76" t="s">
        <v>439</v>
      </c>
    </row>
    <row r="54" spans="2:27" s="17" customFormat="1" ht="19.5" customHeight="1" x14ac:dyDescent="0.25">
      <c r="B54" s="265"/>
      <c r="C54" s="266"/>
      <c r="D54" s="265"/>
      <c r="E54" s="47"/>
      <c r="F54" s="47"/>
      <c r="G54" s="47"/>
      <c r="H54" s="47"/>
      <c r="I54" s="47"/>
      <c r="J54" s="47"/>
      <c r="K54" s="47"/>
      <c r="L54" s="47"/>
      <c r="M54" s="47"/>
      <c r="N54" s="47"/>
      <c r="O54" s="47"/>
      <c r="P54" s="47"/>
      <c r="Q54" s="47"/>
      <c r="R54" s="47"/>
      <c r="S54" s="47"/>
      <c r="T54" s="47"/>
      <c r="U54" s="47"/>
      <c r="V54" s="47"/>
      <c r="W54" s="262"/>
      <c r="X54" s="262"/>
      <c r="Y54" s="262"/>
      <c r="Z54" s="262"/>
      <c r="AA54" s="508" t="s">
        <v>440</v>
      </c>
    </row>
    <row r="55" spans="2:27" s="17" customFormat="1" ht="19.5" customHeight="1" x14ac:dyDescent="0.25">
      <c r="B55" s="265"/>
      <c r="C55" s="266"/>
      <c r="D55" s="265"/>
      <c r="E55" s="47"/>
      <c r="F55" s="47"/>
      <c r="G55" s="47"/>
      <c r="H55" s="47"/>
      <c r="I55" s="47"/>
      <c r="J55" s="47"/>
      <c r="K55" s="47"/>
      <c r="L55" s="47"/>
      <c r="M55" s="47"/>
      <c r="N55" s="47"/>
      <c r="O55" s="47"/>
      <c r="P55" s="47"/>
      <c r="Q55" s="47"/>
      <c r="R55" s="47"/>
      <c r="S55" s="47"/>
      <c r="T55" s="47"/>
      <c r="U55" s="47"/>
      <c r="V55" s="47"/>
      <c r="W55" s="262"/>
      <c r="X55" s="262"/>
      <c r="Y55" s="262"/>
      <c r="Z55" s="262"/>
      <c r="AA55" s="508"/>
    </row>
    <row r="56" spans="2:27" s="17" customFormat="1" ht="19.5" customHeight="1" x14ac:dyDescent="0.25">
      <c r="B56" s="265"/>
      <c r="C56" s="266"/>
      <c r="D56" s="265"/>
      <c r="E56" s="47"/>
      <c r="F56" s="47"/>
      <c r="G56" s="47"/>
      <c r="H56" s="47"/>
      <c r="I56" s="47"/>
      <c r="J56" s="47"/>
      <c r="K56" s="47"/>
      <c r="L56" s="47"/>
      <c r="M56" s="47"/>
      <c r="N56" s="47"/>
      <c r="O56" s="47"/>
      <c r="P56" s="47"/>
      <c r="Q56" s="47"/>
      <c r="R56" s="47"/>
      <c r="S56" s="47"/>
      <c r="T56" s="47"/>
      <c r="U56" s="47"/>
      <c r="V56" s="47"/>
      <c r="W56" s="262"/>
      <c r="X56" s="262"/>
      <c r="Y56" s="262"/>
      <c r="Z56" s="262"/>
      <c r="AA56" s="508"/>
    </row>
    <row r="57" spans="2:27" s="17" customFormat="1" ht="19.5" customHeight="1" x14ac:dyDescent="0.25">
      <c r="B57" s="265"/>
      <c r="C57" s="266"/>
      <c r="D57" s="265"/>
      <c r="E57" s="47"/>
      <c r="F57" s="47"/>
      <c r="G57" s="47"/>
      <c r="H57" s="47"/>
      <c r="I57" s="47"/>
      <c r="J57" s="47"/>
      <c r="K57" s="47"/>
      <c r="L57" s="47"/>
      <c r="M57" s="47"/>
      <c r="N57" s="47"/>
      <c r="O57" s="47"/>
      <c r="P57" s="47"/>
      <c r="Q57" s="47"/>
      <c r="R57" s="47"/>
      <c r="S57" s="47"/>
      <c r="T57" s="47"/>
      <c r="U57" s="47"/>
      <c r="V57" s="47"/>
      <c r="W57" s="262"/>
      <c r="X57" s="262"/>
      <c r="Y57" s="262"/>
      <c r="Z57" s="262"/>
      <c r="AA57" s="508"/>
    </row>
    <row r="58" spans="2:27" s="17" customFormat="1" ht="19.5" customHeight="1" x14ac:dyDescent="0.25">
      <c r="B58" s="265"/>
      <c r="C58" s="266"/>
      <c r="D58" s="265"/>
      <c r="E58" s="47"/>
      <c r="F58" s="47"/>
      <c r="G58" s="47"/>
      <c r="H58" s="47"/>
      <c r="I58" s="47"/>
      <c r="J58" s="47"/>
      <c r="K58" s="47"/>
      <c r="L58" s="47"/>
      <c r="M58" s="47"/>
      <c r="N58" s="47"/>
      <c r="O58" s="47"/>
      <c r="P58" s="47"/>
      <c r="Q58" s="47"/>
      <c r="R58" s="47"/>
      <c r="S58" s="47"/>
      <c r="T58" s="47"/>
      <c r="U58" s="47"/>
      <c r="V58" s="47"/>
      <c r="W58" s="262"/>
      <c r="X58" s="262"/>
      <c r="Y58" s="262"/>
      <c r="Z58" s="262"/>
      <c r="AA58" s="508"/>
    </row>
    <row r="59" spans="2:27" s="17" customFormat="1" ht="19.5" customHeight="1" x14ac:dyDescent="0.25">
      <c r="B59" s="265"/>
      <c r="C59" s="266"/>
      <c r="D59" s="265"/>
      <c r="E59" s="47"/>
      <c r="F59" s="47"/>
      <c r="G59" s="47"/>
      <c r="H59" s="47"/>
      <c r="I59" s="47"/>
      <c r="J59" s="47"/>
      <c r="K59" s="47"/>
      <c r="L59" s="47"/>
      <c r="M59" s="47"/>
      <c r="N59" s="47"/>
      <c r="O59" s="47"/>
      <c r="P59" s="47"/>
      <c r="Q59" s="47"/>
      <c r="R59" s="47"/>
      <c r="S59" s="47"/>
      <c r="T59" s="47"/>
      <c r="U59" s="47"/>
      <c r="V59" s="47"/>
      <c r="W59" s="262"/>
      <c r="X59" s="262"/>
      <c r="Y59" s="262"/>
      <c r="Z59" s="262"/>
      <c r="AA59" s="508"/>
    </row>
    <row r="60" spans="2:27" s="17" customFormat="1" ht="19.5" customHeight="1" x14ac:dyDescent="0.25">
      <c r="B60" s="265"/>
      <c r="C60" s="266"/>
      <c r="D60" s="265"/>
      <c r="E60" s="47"/>
      <c r="F60" s="47"/>
      <c r="G60" s="47"/>
      <c r="H60" s="47"/>
      <c r="I60" s="47"/>
      <c r="J60" s="47"/>
      <c r="K60" s="47"/>
      <c r="L60" s="47"/>
      <c r="M60" s="47"/>
      <c r="N60" s="47"/>
      <c r="O60" s="47"/>
      <c r="P60" s="47"/>
      <c r="Q60" s="47"/>
      <c r="R60" s="47"/>
      <c r="S60" s="47"/>
      <c r="T60" s="47"/>
      <c r="U60" s="47"/>
      <c r="V60" s="47"/>
      <c r="W60" s="262"/>
      <c r="X60" s="262"/>
      <c r="Y60" s="262"/>
      <c r="Z60" s="262"/>
      <c r="AA60" s="508"/>
    </row>
    <row r="61" spans="2:27" s="17" customFormat="1" ht="19.5" customHeight="1" x14ac:dyDescent="0.25">
      <c r="B61" s="265"/>
      <c r="C61" s="266"/>
      <c r="D61" s="265"/>
      <c r="E61" s="47"/>
      <c r="F61" s="47"/>
      <c r="G61" s="47"/>
      <c r="H61" s="47"/>
      <c r="I61" s="47"/>
      <c r="J61" s="47"/>
      <c r="K61" s="47"/>
      <c r="L61" s="47"/>
      <c r="M61" s="47"/>
      <c r="N61" s="47"/>
      <c r="O61" s="47"/>
      <c r="P61" s="47"/>
      <c r="Q61" s="47"/>
      <c r="R61" s="47"/>
      <c r="S61" s="47"/>
      <c r="T61" s="47"/>
      <c r="U61" s="47"/>
      <c r="V61" s="47"/>
      <c r="W61" s="262"/>
      <c r="X61" s="262"/>
      <c r="Y61" s="262"/>
      <c r="Z61" s="262"/>
      <c r="AA61" s="508"/>
    </row>
    <row r="62" spans="2:27" s="17" customFormat="1" ht="19.5" customHeight="1" x14ac:dyDescent="0.25">
      <c r="B62" s="265"/>
      <c r="C62" s="266"/>
      <c r="D62" s="265"/>
      <c r="E62" s="47"/>
      <c r="F62" s="47"/>
      <c r="G62" s="47"/>
      <c r="H62" s="47"/>
      <c r="I62" s="47"/>
      <c r="J62" s="47"/>
      <c r="K62" s="47"/>
      <c r="L62" s="47"/>
      <c r="M62" s="47"/>
      <c r="N62" s="47"/>
      <c r="O62" s="47"/>
      <c r="P62" s="47"/>
      <c r="Q62" s="47"/>
      <c r="R62" s="47"/>
      <c r="S62" s="47"/>
      <c r="T62" s="47"/>
      <c r="U62" s="47"/>
      <c r="V62" s="47"/>
      <c r="W62" s="262"/>
      <c r="X62" s="262"/>
      <c r="Y62" s="262"/>
      <c r="Z62" s="262"/>
      <c r="AA62" s="508"/>
    </row>
    <row r="63" spans="2:27" s="17" customFormat="1" ht="19.5" customHeight="1" x14ac:dyDescent="0.25">
      <c r="B63" s="71"/>
      <c r="C63" s="65"/>
      <c r="D63" s="80"/>
      <c r="E63" s="47"/>
      <c r="F63" s="47"/>
      <c r="G63" s="47"/>
      <c r="H63" s="47"/>
      <c r="I63" s="47"/>
      <c r="J63" s="47"/>
      <c r="K63" s="47"/>
      <c r="L63" s="47"/>
      <c r="M63" s="47"/>
      <c r="N63" s="47"/>
      <c r="O63" s="47"/>
      <c r="P63" s="47"/>
      <c r="Q63" s="47"/>
      <c r="R63" s="47"/>
      <c r="S63" s="47"/>
      <c r="T63" s="47"/>
      <c r="U63" s="47"/>
      <c r="V63" s="47"/>
      <c r="W63" s="60"/>
      <c r="X63" s="60"/>
      <c r="Y63" s="60"/>
      <c r="Z63" s="60"/>
      <c r="AA63" s="76"/>
    </row>
    <row r="64" spans="2:27" s="17" customFormat="1" ht="19.5" customHeight="1" x14ac:dyDescent="0.25">
      <c r="B64" s="71">
        <v>6</v>
      </c>
      <c r="C64" s="65" t="s">
        <v>43</v>
      </c>
      <c r="D64" s="72" t="s">
        <v>58</v>
      </c>
      <c r="E64" s="64">
        <v>2</v>
      </c>
      <c r="F64" s="64" t="s">
        <v>55</v>
      </c>
      <c r="G64" s="64" t="s">
        <v>55</v>
      </c>
      <c r="H64" s="64" t="s">
        <v>55</v>
      </c>
      <c r="I64" s="64" t="s">
        <v>55</v>
      </c>
      <c r="J64" s="64" t="s">
        <v>55</v>
      </c>
      <c r="K64" s="64" t="s">
        <v>55</v>
      </c>
      <c r="L64" s="64" t="s">
        <v>55</v>
      </c>
      <c r="M64" s="64" t="s">
        <v>55</v>
      </c>
      <c r="N64" s="64"/>
      <c r="O64" s="64"/>
      <c r="P64" s="64"/>
      <c r="Q64" s="64"/>
      <c r="R64" s="64"/>
      <c r="S64" s="64"/>
      <c r="T64" s="64"/>
      <c r="U64" s="64"/>
      <c r="V64" s="64" t="s">
        <v>55</v>
      </c>
      <c r="W64" s="60" t="s">
        <v>70</v>
      </c>
      <c r="X64" s="60">
        <v>75000000</v>
      </c>
      <c r="Y64" s="60">
        <f>5%*X64</f>
        <v>3750000</v>
      </c>
      <c r="Z64" s="60">
        <f>X64+Y64</f>
        <v>78750000</v>
      </c>
      <c r="AA64" s="73" t="s">
        <v>101</v>
      </c>
    </row>
    <row r="65" spans="2:27" s="17" customFormat="1" ht="19.5" customHeight="1" x14ac:dyDescent="0.25">
      <c r="B65" s="71"/>
      <c r="C65" s="74">
        <v>43208</v>
      </c>
      <c r="D65" s="71" t="s">
        <v>442</v>
      </c>
      <c r="E65" s="47"/>
      <c r="F65" s="47"/>
      <c r="G65" s="47"/>
      <c r="H65" s="47"/>
      <c r="I65" s="47"/>
      <c r="J65" s="47"/>
      <c r="K65" s="47"/>
      <c r="L65" s="47"/>
      <c r="M65" s="47"/>
      <c r="N65" s="47"/>
      <c r="O65" s="47"/>
      <c r="P65" s="47"/>
      <c r="Q65" s="47"/>
      <c r="R65" s="47"/>
      <c r="S65" s="47"/>
      <c r="T65" s="47"/>
      <c r="U65" s="47"/>
      <c r="V65" s="47"/>
      <c r="W65" s="60"/>
      <c r="X65" s="60"/>
      <c r="Y65" s="60"/>
      <c r="Z65" s="60"/>
      <c r="AA65" s="76" t="s">
        <v>109</v>
      </c>
    </row>
    <row r="66" spans="2:27" s="17" customFormat="1" ht="19.5" customHeight="1" x14ac:dyDescent="0.25">
      <c r="B66" s="71"/>
      <c r="C66" s="65" t="s">
        <v>441</v>
      </c>
      <c r="D66" s="71" t="s">
        <v>443</v>
      </c>
      <c r="E66" s="47"/>
      <c r="F66" s="47"/>
      <c r="G66" s="47"/>
      <c r="H66" s="47"/>
      <c r="I66" s="47"/>
      <c r="J66" s="47"/>
      <c r="K66" s="47"/>
      <c r="L66" s="47"/>
      <c r="M66" s="47"/>
      <c r="N66" s="47"/>
      <c r="O66" s="47"/>
      <c r="P66" s="47"/>
      <c r="Q66" s="47"/>
      <c r="R66" s="47"/>
      <c r="S66" s="47"/>
      <c r="T66" s="47"/>
      <c r="U66" s="47"/>
      <c r="V66" s="47"/>
      <c r="W66" s="60"/>
      <c r="X66" s="60"/>
      <c r="Y66" s="60"/>
      <c r="Z66" s="60"/>
      <c r="AA66" s="76" t="s">
        <v>444</v>
      </c>
    </row>
    <row r="67" spans="2:27" s="17" customFormat="1" ht="19.5" customHeight="1" x14ac:dyDescent="0.25">
      <c r="B67" s="265"/>
      <c r="C67" s="266"/>
      <c r="D67" s="265" t="s">
        <v>54</v>
      </c>
      <c r="E67" s="47"/>
      <c r="F67" s="47"/>
      <c r="G67" s="47"/>
      <c r="H67" s="47"/>
      <c r="I67" s="47"/>
      <c r="J67" s="47"/>
      <c r="K67" s="47"/>
      <c r="L67" s="47"/>
      <c r="M67" s="47"/>
      <c r="N67" s="47"/>
      <c r="O67" s="47"/>
      <c r="P67" s="47"/>
      <c r="Q67" s="47"/>
      <c r="R67" s="47"/>
      <c r="S67" s="47"/>
      <c r="T67" s="47"/>
      <c r="U67" s="47"/>
      <c r="V67" s="47"/>
      <c r="W67" s="262"/>
      <c r="X67" s="262"/>
      <c r="Y67" s="262"/>
      <c r="Z67" s="262"/>
      <c r="AA67" s="76" t="s">
        <v>445</v>
      </c>
    </row>
    <row r="68" spans="2:27" s="17" customFormat="1" ht="19.5" customHeight="1" x14ac:dyDescent="0.25">
      <c r="B68" s="265"/>
      <c r="C68" s="266"/>
      <c r="D68" s="265"/>
      <c r="E68" s="47"/>
      <c r="F68" s="47"/>
      <c r="G68" s="47"/>
      <c r="H68" s="47"/>
      <c r="I68" s="47"/>
      <c r="J68" s="47"/>
      <c r="K68" s="47"/>
      <c r="L68" s="47"/>
      <c r="M68" s="47"/>
      <c r="N68" s="47"/>
      <c r="O68" s="47"/>
      <c r="P68" s="47"/>
      <c r="Q68" s="47"/>
      <c r="R68" s="47"/>
      <c r="S68" s="47"/>
      <c r="T68" s="47"/>
      <c r="U68" s="47"/>
      <c r="V68" s="47"/>
      <c r="W68" s="262"/>
      <c r="X68" s="262"/>
      <c r="Y68" s="262"/>
      <c r="Z68" s="262"/>
      <c r="AA68" s="76" t="s">
        <v>67</v>
      </c>
    </row>
    <row r="69" spans="2:27" s="17" customFormat="1" ht="19.5" customHeight="1" x14ac:dyDescent="0.25">
      <c r="B69" s="265"/>
      <c r="C69" s="266"/>
      <c r="D69" s="265"/>
      <c r="E69" s="47"/>
      <c r="F69" s="47"/>
      <c r="G69" s="47"/>
      <c r="H69" s="47"/>
      <c r="I69" s="47"/>
      <c r="J69" s="47"/>
      <c r="K69" s="47"/>
      <c r="L69" s="47"/>
      <c r="M69" s="47"/>
      <c r="N69" s="47"/>
      <c r="O69" s="47"/>
      <c r="P69" s="47"/>
      <c r="Q69" s="47"/>
      <c r="R69" s="47"/>
      <c r="S69" s="47"/>
      <c r="T69" s="47"/>
      <c r="U69" s="47"/>
      <c r="V69" s="47"/>
      <c r="W69" s="262"/>
      <c r="X69" s="262"/>
      <c r="Y69" s="262"/>
      <c r="Z69" s="262"/>
      <c r="AA69" s="76" t="s">
        <v>447</v>
      </c>
    </row>
    <row r="70" spans="2:27" s="17" customFormat="1" ht="19.5" customHeight="1" x14ac:dyDescent="0.25">
      <c r="B70" s="265"/>
      <c r="C70" s="266"/>
      <c r="D70" s="265"/>
      <c r="E70" s="47"/>
      <c r="F70" s="47"/>
      <c r="G70" s="47"/>
      <c r="H70" s="47"/>
      <c r="I70" s="47"/>
      <c r="J70" s="47"/>
      <c r="K70" s="47"/>
      <c r="L70" s="47"/>
      <c r="M70" s="47"/>
      <c r="N70" s="47"/>
      <c r="O70" s="47"/>
      <c r="P70" s="47"/>
      <c r="Q70" s="47"/>
      <c r="R70" s="47"/>
      <c r="S70" s="47"/>
      <c r="T70" s="47"/>
      <c r="U70" s="47"/>
      <c r="V70" s="47"/>
      <c r="W70" s="262"/>
      <c r="X70" s="262"/>
      <c r="Y70" s="262"/>
      <c r="Z70" s="262"/>
      <c r="AA70" s="76" t="s">
        <v>446</v>
      </c>
    </row>
    <row r="71" spans="2:27" s="17" customFormat="1" ht="19.5" customHeight="1" x14ac:dyDescent="0.25">
      <c r="B71" s="265"/>
      <c r="C71" s="266"/>
      <c r="D71" s="265"/>
      <c r="E71" s="47"/>
      <c r="F71" s="47"/>
      <c r="G71" s="47"/>
      <c r="H71" s="47"/>
      <c r="I71" s="47"/>
      <c r="J71" s="47"/>
      <c r="K71" s="47"/>
      <c r="L71" s="47"/>
      <c r="M71" s="47"/>
      <c r="N71" s="47"/>
      <c r="O71" s="47"/>
      <c r="P71" s="47"/>
      <c r="Q71" s="47"/>
      <c r="R71" s="47"/>
      <c r="S71" s="47"/>
      <c r="T71" s="47"/>
      <c r="U71" s="47"/>
      <c r="V71" s="47"/>
      <c r="W71" s="262"/>
      <c r="X71" s="262"/>
      <c r="Y71" s="262"/>
      <c r="Z71" s="262"/>
      <c r="AA71" s="76" t="s">
        <v>448</v>
      </c>
    </row>
    <row r="72" spans="2:27" s="17" customFormat="1" ht="19.5" customHeight="1" x14ac:dyDescent="0.25">
      <c r="B72" s="265"/>
      <c r="C72" s="266"/>
      <c r="D72" s="265"/>
      <c r="E72" s="47"/>
      <c r="F72" s="47"/>
      <c r="G72" s="47"/>
      <c r="H72" s="47"/>
      <c r="I72" s="47"/>
      <c r="J72" s="47"/>
      <c r="K72" s="47"/>
      <c r="L72" s="47"/>
      <c r="M72" s="47"/>
      <c r="N72" s="47"/>
      <c r="O72" s="47"/>
      <c r="P72" s="47"/>
      <c r="Q72" s="47"/>
      <c r="R72" s="47"/>
      <c r="S72" s="47"/>
      <c r="T72" s="47"/>
      <c r="U72" s="47"/>
      <c r="V72" s="47"/>
      <c r="W72" s="262"/>
      <c r="X72" s="262"/>
      <c r="Y72" s="262"/>
      <c r="Z72" s="262"/>
      <c r="AA72" s="76" t="s">
        <v>449</v>
      </c>
    </row>
    <row r="73" spans="2:27" s="17" customFormat="1" ht="19.5" customHeight="1" x14ac:dyDescent="0.25">
      <c r="B73" s="265"/>
      <c r="C73" s="266"/>
      <c r="D73" s="265"/>
      <c r="E73" s="47"/>
      <c r="F73" s="47"/>
      <c r="G73" s="47"/>
      <c r="H73" s="47"/>
      <c r="I73" s="47"/>
      <c r="J73" s="47"/>
      <c r="K73" s="47"/>
      <c r="L73" s="47"/>
      <c r="M73" s="47"/>
      <c r="N73" s="47"/>
      <c r="O73" s="47"/>
      <c r="P73" s="47"/>
      <c r="Q73" s="47"/>
      <c r="R73" s="47"/>
      <c r="S73" s="47"/>
      <c r="T73" s="47"/>
      <c r="U73" s="47"/>
      <c r="V73" s="47"/>
      <c r="W73" s="262"/>
      <c r="X73" s="262"/>
      <c r="Y73" s="262"/>
      <c r="Z73" s="262"/>
      <c r="AA73" s="508" t="s">
        <v>450</v>
      </c>
    </row>
    <row r="74" spans="2:27" s="17" customFormat="1" ht="19.5" customHeight="1" x14ac:dyDescent="0.25">
      <c r="B74" s="265"/>
      <c r="C74" s="266"/>
      <c r="D74" s="265"/>
      <c r="E74" s="47"/>
      <c r="F74" s="47"/>
      <c r="G74" s="47"/>
      <c r="H74" s="47"/>
      <c r="I74" s="47"/>
      <c r="J74" s="47"/>
      <c r="K74" s="47"/>
      <c r="L74" s="47"/>
      <c r="M74" s="47"/>
      <c r="N74" s="47"/>
      <c r="O74" s="47"/>
      <c r="P74" s="47"/>
      <c r="Q74" s="47"/>
      <c r="R74" s="47"/>
      <c r="S74" s="47"/>
      <c r="T74" s="47"/>
      <c r="U74" s="47"/>
      <c r="V74" s="47"/>
      <c r="W74" s="262"/>
      <c r="X74" s="262"/>
      <c r="Y74" s="262"/>
      <c r="Z74" s="262"/>
      <c r="AA74" s="508"/>
    </row>
    <row r="75" spans="2:27" s="17" customFormat="1" ht="19.5" customHeight="1" x14ac:dyDescent="0.25">
      <c r="B75" s="265"/>
      <c r="C75" s="266"/>
      <c r="D75" s="265"/>
      <c r="E75" s="47"/>
      <c r="F75" s="47"/>
      <c r="G75" s="47"/>
      <c r="H75" s="47"/>
      <c r="I75" s="47"/>
      <c r="J75" s="47"/>
      <c r="K75" s="47"/>
      <c r="L75" s="47"/>
      <c r="M75" s="47"/>
      <c r="N75" s="47"/>
      <c r="O75" s="47"/>
      <c r="P75" s="47"/>
      <c r="Q75" s="47"/>
      <c r="R75" s="47"/>
      <c r="S75" s="47"/>
      <c r="T75" s="47"/>
      <c r="U75" s="47"/>
      <c r="V75" s="47"/>
      <c r="W75" s="262"/>
      <c r="X75" s="262"/>
      <c r="Y75" s="262"/>
      <c r="Z75" s="262"/>
      <c r="AA75" s="508"/>
    </row>
    <row r="76" spans="2:27" s="17" customFormat="1" ht="19.5" customHeight="1" x14ac:dyDescent="0.25">
      <c r="B76" s="265"/>
      <c r="C76" s="266"/>
      <c r="D76" s="265"/>
      <c r="E76" s="47"/>
      <c r="F76" s="47"/>
      <c r="G76" s="47"/>
      <c r="H76" s="47"/>
      <c r="I76" s="47"/>
      <c r="J76" s="47"/>
      <c r="K76" s="47"/>
      <c r="L76" s="47"/>
      <c r="M76" s="47"/>
      <c r="N76" s="47"/>
      <c r="O76" s="47"/>
      <c r="P76" s="47"/>
      <c r="Q76" s="47"/>
      <c r="R76" s="47"/>
      <c r="S76" s="47"/>
      <c r="T76" s="47"/>
      <c r="U76" s="47"/>
      <c r="V76" s="47"/>
      <c r="W76" s="262"/>
      <c r="X76" s="262"/>
      <c r="Y76" s="262"/>
      <c r="Z76" s="262"/>
      <c r="AA76" s="508"/>
    </row>
    <row r="77" spans="2:27" s="17" customFormat="1" ht="19.5" customHeight="1" x14ac:dyDescent="0.25">
      <c r="B77" s="265"/>
      <c r="C77" s="266"/>
      <c r="D77" s="265"/>
      <c r="E77" s="47"/>
      <c r="F77" s="47"/>
      <c r="G77" s="47"/>
      <c r="H77" s="47"/>
      <c r="I77" s="47"/>
      <c r="J77" s="47"/>
      <c r="K77" s="47"/>
      <c r="L77" s="47"/>
      <c r="M77" s="47"/>
      <c r="N77" s="47"/>
      <c r="O77" s="47"/>
      <c r="P77" s="47"/>
      <c r="Q77" s="47"/>
      <c r="R77" s="47"/>
      <c r="S77" s="47"/>
      <c r="T77" s="47"/>
      <c r="U77" s="47"/>
      <c r="V77" s="47"/>
      <c r="W77" s="262"/>
      <c r="X77" s="262"/>
      <c r="Y77" s="262"/>
      <c r="Z77" s="262"/>
      <c r="AA77" s="508"/>
    </row>
    <row r="78" spans="2:27" s="17" customFormat="1" ht="19.5" customHeight="1" x14ac:dyDescent="0.25">
      <c r="B78" s="265"/>
      <c r="C78" s="266"/>
      <c r="D78" s="265"/>
      <c r="E78" s="47"/>
      <c r="F78" s="47"/>
      <c r="G78" s="47"/>
      <c r="H78" s="47"/>
      <c r="I78" s="47"/>
      <c r="J78" s="47"/>
      <c r="K78" s="47"/>
      <c r="L78" s="47"/>
      <c r="M78" s="47"/>
      <c r="N78" s="47"/>
      <c r="O78" s="47"/>
      <c r="P78" s="47"/>
      <c r="Q78" s="47"/>
      <c r="R78" s="47"/>
      <c r="S78" s="47"/>
      <c r="T78" s="47"/>
      <c r="U78" s="47"/>
      <c r="V78" s="47"/>
      <c r="W78" s="262"/>
      <c r="X78" s="262"/>
      <c r="Y78" s="262"/>
      <c r="Z78" s="262"/>
      <c r="AA78" s="508"/>
    </row>
    <row r="79" spans="2:27" s="17" customFormat="1" ht="19.5" customHeight="1" x14ac:dyDescent="0.25">
      <c r="B79" s="71"/>
      <c r="C79" s="82"/>
      <c r="D79" s="75"/>
      <c r="E79" s="47"/>
      <c r="F79" s="47"/>
      <c r="G79" s="47"/>
      <c r="H79" s="47"/>
      <c r="I79" s="47"/>
      <c r="J79" s="47"/>
      <c r="K79" s="47"/>
      <c r="L79" s="47"/>
      <c r="M79" s="47"/>
      <c r="N79" s="47"/>
      <c r="O79" s="47"/>
      <c r="P79" s="47"/>
      <c r="Q79" s="47"/>
      <c r="R79" s="47"/>
      <c r="S79" s="47"/>
      <c r="T79" s="47"/>
      <c r="U79" s="47"/>
      <c r="V79" s="47"/>
      <c r="W79" s="60"/>
      <c r="X79" s="60"/>
      <c r="Y79" s="60"/>
      <c r="Z79" s="60"/>
      <c r="AA79" s="508"/>
    </row>
    <row r="80" spans="2:27" s="17" customFormat="1" ht="19.5" customHeight="1" x14ac:dyDescent="0.25">
      <c r="B80" s="265"/>
      <c r="C80" s="82"/>
      <c r="D80" s="75"/>
      <c r="E80" s="47"/>
      <c r="F80" s="47"/>
      <c r="G80" s="47"/>
      <c r="H80" s="47"/>
      <c r="I80" s="47"/>
      <c r="J80" s="47"/>
      <c r="K80" s="47"/>
      <c r="L80" s="47"/>
      <c r="M80" s="47"/>
      <c r="N80" s="47"/>
      <c r="O80" s="47"/>
      <c r="P80" s="47"/>
      <c r="Q80" s="47"/>
      <c r="R80" s="47"/>
      <c r="S80" s="47"/>
      <c r="T80" s="47"/>
      <c r="U80" s="47"/>
      <c r="V80" s="47"/>
      <c r="W80" s="262"/>
      <c r="X80" s="262"/>
      <c r="Y80" s="262"/>
      <c r="Z80" s="262"/>
      <c r="AA80" s="76"/>
    </row>
    <row r="81" spans="1:28" s="17" customFormat="1" ht="19.5" customHeight="1" x14ac:dyDescent="0.25">
      <c r="B81" s="71">
        <v>7</v>
      </c>
      <c r="C81" s="65" t="s">
        <v>16</v>
      </c>
      <c r="D81" s="72" t="s">
        <v>37</v>
      </c>
      <c r="E81" s="47" t="s">
        <v>55</v>
      </c>
      <c r="F81" s="47" t="s">
        <v>55</v>
      </c>
      <c r="G81" s="47" t="s">
        <v>55</v>
      </c>
      <c r="H81" s="47" t="s">
        <v>55</v>
      </c>
      <c r="I81" s="47" t="s">
        <v>55</v>
      </c>
      <c r="J81" s="47" t="s">
        <v>55</v>
      </c>
      <c r="K81" s="47" t="s">
        <v>55</v>
      </c>
      <c r="L81" s="47" t="s">
        <v>55</v>
      </c>
      <c r="M81" s="47" t="s">
        <v>55</v>
      </c>
      <c r="N81" s="47">
        <v>0</v>
      </c>
      <c r="O81" s="47">
        <v>0</v>
      </c>
      <c r="P81" s="117">
        <v>0</v>
      </c>
      <c r="Q81" s="117">
        <v>0</v>
      </c>
      <c r="R81" s="117">
        <v>0</v>
      </c>
      <c r="S81" s="117"/>
      <c r="T81" s="117">
        <v>0</v>
      </c>
      <c r="U81" s="117">
        <v>0</v>
      </c>
      <c r="V81" s="230">
        <v>0</v>
      </c>
      <c r="W81" s="262" t="s">
        <v>238</v>
      </c>
      <c r="X81" s="507">
        <v>0</v>
      </c>
      <c r="Y81" s="507">
        <f>5%*X81</f>
        <v>0</v>
      </c>
      <c r="Z81" s="507">
        <f>X81+Y81</f>
        <v>0</v>
      </c>
      <c r="AA81" s="122" t="s">
        <v>57</v>
      </c>
    </row>
    <row r="82" spans="1:28" s="17" customFormat="1" ht="19.5" customHeight="1" x14ac:dyDescent="0.25">
      <c r="B82" s="71"/>
      <c r="C82" s="74">
        <v>43211</v>
      </c>
      <c r="D82" s="535" t="s">
        <v>451</v>
      </c>
      <c r="E82" s="64"/>
      <c r="F82" s="64"/>
      <c r="G82" s="64"/>
      <c r="H82" s="64"/>
      <c r="I82" s="64"/>
      <c r="J82" s="64"/>
      <c r="K82" s="64"/>
      <c r="L82" s="64"/>
      <c r="M82" s="64"/>
      <c r="N82" s="64"/>
      <c r="O82" s="64"/>
      <c r="P82" s="64"/>
      <c r="Q82" s="64"/>
      <c r="R82" s="64"/>
      <c r="S82" s="64"/>
      <c r="T82" s="64"/>
      <c r="U82" s="64"/>
      <c r="V82" s="64"/>
      <c r="W82" s="45"/>
      <c r="X82" s="507"/>
      <c r="Y82" s="507"/>
      <c r="Z82" s="507"/>
      <c r="AA82" s="508" t="s">
        <v>453</v>
      </c>
    </row>
    <row r="83" spans="1:28" s="17" customFormat="1" ht="19.5" x14ac:dyDescent="0.25">
      <c r="B83" s="71"/>
      <c r="C83" s="65" t="s">
        <v>212</v>
      </c>
      <c r="D83" s="535"/>
      <c r="E83" s="47"/>
      <c r="F83" s="64"/>
      <c r="G83" s="64"/>
      <c r="H83" s="64"/>
      <c r="I83" s="64"/>
      <c r="J83" s="64"/>
      <c r="K83" s="64"/>
      <c r="L83" s="64"/>
      <c r="M83" s="64"/>
      <c r="N83" s="64"/>
      <c r="O83" s="64"/>
      <c r="P83" s="64"/>
      <c r="Q83" s="64"/>
      <c r="R83" s="64"/>
      <c r="S83" s="64"/>
      <c r="T83" s="64"/>
      <c r="U83" s="64"/>
      <c r="V83" s="64"/>
      <c r="W83" s="45"/>
      <c r="X83" s="507"/>
      <c r="Y83" s="507"/>
      <c r="Z83" s="507"/>
      <c r="AA83" s="508"/>
    </row>
    <row r="84" spans="1:28" s="17" customFormat="1" ht="19.5" x14ac:dyDescent="0.25">
      <c r="B84" s="71"/>
      <c r="C84" s="65"/>
      <c r="D84" s="71" t="s">
        <v>452</v>
      </c>
      <c r="E84" s="47"/>
      <c r="F84" s="64"/>
      <c r="G84" s="64"/>
      <c r="H84" s="64"/>
      <c r="I84" s="64"/>
      <c r="J84" s="64"/>
      <c r="K84" s="64"/>
      <c r="L84" s="64"/>
      <c r="M84" s="64"/>
      <c r="N84" s="64"/>
      <c r="O84" s="64"/>
      <c r="P84" s="64"/>
      <c r="Q84" s="64"/>
      <c r="R84" s="64"/>
      <c r="S84" s="64"/>
      <c r="T84" s="64"/>
      <c r="U84" s="64"/>
      <c r="V84" s="64"/>
      <c r="W84" s="45"/>
      <c r="X84" s="507"/>
      <c r="Y84" s="507"/>
      <c r="Z84" s="507"/>
      <c r="AA84" s="508"/>
    </row>
    <row r="85" spans="1:28" s="17" customFormat="1" ht="19.5" customHeight="1" x14ac:dyDescent="0.25">
      <c r="B85" s="71"/>
      <c r="C85" s="65"/>
      <c r="D85" s="71"/>
      <c r="E85" s="64"/>
      <c r="F85" s="64"/>
      <c r="G85" s="64"/>
      <c r="H85" s="64"/>
      <c r="I85" s="64"/>
      <c r="J85" s="64"/>
      <c r="K85" s="64"/>
      <c r="L85" s="64"/>
      <c r="M85" s="64"/>
      <c r="N85" s="64"/>
      <c r="O85" s="64"/>
      <c r="P85" s="64"/>
      <c r="Q85" s="64"/>
      <c r="R85" s="64"/>
      <c r="S85" s="64"/>
      <c r="T85" s="64"/>
      <c r="U85" s="64"/>
      <c r="V85" s="64"/>
      <c r="W85" s="45"/>
      <c r="X85" s="60"/>
      <c r="Y85" s="60"/>
      <c r="Z85" s="60"/>
      <c r="AA85" s="77"/>
    </row>
    <row r="86" spans="1:28" s="17" customFormat="1" ht="19.5" x14ac:dyDescent="0.25">
      <c r="B86" s="210"/>
      <c r="C86" s="213"/>
      <c r="D86" s="210"/>
      <c r="E86" s="214"/>
      <c r="F86" s="214"/>
      <c r="G86" s="214"/>
      <c r="H86" s="214"/>
      <c r="I86" s="214"/>
      <c r="J86" s="214"/>
      <c r="K86" s="214"/>
      <c r="L86" s="214"/>
      <c r="M86" s="214"/>
      <c r="N86" s="214"/>
      <c r="O86" s="214"/>
      <c r="P86" s="214"/>
      <c r="Q86" s="214"/>
      <c r="R86" s="214"/>
      <c r="S86" s="214"/>
      <c r="T86" s="214"/>
      <c r="U86" s="214"/>
      <c r="V86" s="214"/>
      <c r="W86" s="203"/>
      <c r="X86" s="45"/>
      <c r="Y86" s="45"/>
      <c r="Z86" s="45"/>
      <c r="AA86" s="263"/>
    </row>
    <row r="87" spans="1:28" s="17" customFormat="1" ht="19.5" x14ac:dyDescent="0.25">
      <c r="B87" s="84"/>
      <c r="C87" s="85"/>
      <c r="D87" s="86"/>
      <c r="E87" s="87"/>
      <c r="F87" s="87"/>
      <c r="G87" s="87"/>
      <c r="H87" s="87"/>
      <c r="I87" s="87"/>
      <c r="J87" s="87"/>
      <c r="K87" s="87"/>
      <c r="L87" s="87"/>
      <c r="M87" s="87"/>
      <c r="N87" s="87"/>
      <c r="O87" s="87"/>
      <c r="P87" s="87"/>
      <c r="Q87" s="87"/>
      <c r="R87" s="87"/>
      <c r="S87" s="87"/>
      <c r="T87" s="87"/>
      <c r="U87" s="87"/>
      <c r="V87" s="87"/>
      <c r="W87" s="41"/>
      <c r="X87" s="41"/>
      <c r="Y87" s="88"/>
      <c r="Z87" s="88"/>
      <c r="AA87" s="89"/>
    </row>
    <row r="88" spans="1:28" s="8" customFormat="1" ht="2.1" customHeight="1" thickBot="1" x14ac:dyDescent="0.3">
      <c r="B88" s="19"/>
      <c r="C88" s="20"/>
      <c r="D88" s="19"/>
      <c r="E88" s="107"/>
      <c r="F88" s="107"/>
      <c r="G88" s="107"/>
      <c r="H88" s="107"/>
      <c r="I88" s="107"/>
      <c r="J88" s="107"/>
      <c r="K88" s="107"/>
      <c r="L88" s="107"/>
      <c r="M88" s="107"/>
      <c r="N88" s="108"/>
      <c r="O88" s="108"/>
      <c r="P88" s="108"/>
      <c r="Q88" s="108"/>
      <c r="R88" s="108"/>
      <c r="S88" s="108"/>
      <c r="T88" s="108"/>
      <c r="U88" s="108"/>
      <c r="V88" s="108"/>
      <c r="W88" s="109"/>
      <c r="X88" s="109"/>
      <c r="Y88" s="20"/>
      <c r="Z88" s="20"/>
      <c r="AA88" s="20"/>
    </row>
    <row r="89" spans="1:28" s="22" customFormat="1" ht="17.25" customHeight="1" x14ac:dyDescent="0.25">
      <c r="B89" s="509" t="s">
        <v>17</v>
      </c>
      <c r="C89" s="509"/>
      <c r="D89" s="511" t="s">
        <v>1086</v>
      </c>
      <c r="E89" s="505">
        <f t="shared" ref="E89:V89" si="0">SUM(E13:E88)</f>
        <v>3</v>
      </c>
      <c r="F89" s="505">
        <f t="shared" si="0"/>
        <v>15</v>
      </c>
      <c r="G89" s="505">
        <f t="shared" si="0"/>
        <v>0</v>
      </c>
      <c r="H89" s="505">
        <f t="shared" si="0"/>
        <v>0</v>
      </c>
      <c r="I89" s="505">
        <f t="shared" si="0"/>
        <v>0</v>
      </c>
      <c r="J89" s="505">
        <f t="shared" si="0"/>
        <v>0</v>
      </c>
      <c r="K89" s="505">
        <f t="shared" si="0"/>
        <v>2</v>
      </c>
      <c r="L89" s="505">
        <f t="shared" si="0"/>
        <v>0</v>
      </c>
      <c r="M89" s="505">
        <f t="shared" si="0"/>
        <v>0</v>
      </c>
      <c r="N89" s="505">
        <f t="shared" si="0"/>
        <v>2</v>
      </c>
      <c r="O89" s="505">
        <f t="shared" si="0"/>
        <v>9</v>
      </c>
      <c r="P89" s="505">
        <f t="shared" si="0"/>
        <v>2</v>
      </c>
      <c r="Q89" s="505">
        <f t="shared" si="0"/>
        <v>0</v>
      </c>
      <c r="R89" s="505">
        <f t="shared" si="0"/>
        <v>1</v>
      </c>
      <c r="S89" s="505">
        <f t="shared" si="0"/>
        <v>2</v>
      </c>
      <c r="T89" s="505">
        <f t="shared" si="0"/>
        <v>0</v>
      </c>
      <c r="U89" s="505">
        <f t="shared" si="0"/>
        <v>6</v>
      </c>
      <c r="V89" s="505">
        <f t="shared" si="0"/>
        <v>0</v>
      </c>
      <c r="W89" s="497"/>
      <c r="X89" s="499">
        <f>SUM(X15:X87)</f>
        <v>178000000</v>
      </c>
      <c r="Y89" s="499">
        <f>SUM(Y15:Y87)</f>
        <v>8900000</v>
      </c>
      <c r="Z89" s="499">
        <f>SUM(Z15:Z87)</f>
        <v>186900000</v>
      </c>
      <c r="AA89" s="501"/>
    </row>
    <row r="90" spans="1:28" s="22" customFormat="1" ht="30" customHeight="1" thickBot="1" x14ac:dyDescent="0.3">
      <c r="B90" s="510"/>
      <c r="C90" s="510"/>
      <c r="D90" s="512"/>
      <c r="E90" s="506"/>
      <c r="F90" s="506"/>
      <c r="G90" s="506"/>
      <c r="H90" s="506"/>
      <c r="I90" s="506"/>
      <c r="J90" s="506"/>
      <c r="K90" s="506"/>
      <c r="L90" s="506"/>
      <c r="M90" s="506"/>
      <c r="N90" s="506"/>
      <c r="O90" s="506"/>
      <c r="P90" s="506"/>
      <c r="Q90" s="506"/>
      <c r="R90" s="506"/>
      <c r="S90" s="506"/>
      <c r="T90" s="506"/>
      <c r="U90" s="506"/>
      <c r="V90" s="506"/>
      <c r="W90" s="498"/>
      <c r="X90" s="500"/>
      <c r="Y90" s="500"/>
      <c r="Z90" s="500"/>
      <c r="AA90" s="502"/>
    </row>
    <row r="91" spans="1:28" s="443" customFormat="1" ht="18" customHeight="1" x14ac:dyDescent="0.25">
      <c r="B91" s="444"/>
      <c r="C91" s="444"/>
      <c r="D91" s="445"/>
      <c r="E91" s="446"/>
      <c r="F91" s="446"/>
      <c r="G91" s="446"/>
      <c r="H91" s="446"/>
      <c r="I91" s="446"/>
      <c r="J91" s="446"/>
      <c r="K91" s="446"/>
      <c r="L91" s="446"/>
      <c r="M91" s="446"/>
      <c r="N91" s="446"/>
      <c r="O91" s="446"/>
      <c r="P91" s="446"/>
      <c r="Q91" s="446"/>
      <c r="R91" s="446"/>
      <c r="S91" s="446"/>
      <c r="T91" s="446"/>
      <c r="U91" s="446"/>
      <c r="V91" s="446"/>
      <c r="W91" s="447"/>
      <c r="X91" s="448"/>
      <c r="Y91" s="448"/>
      <c r="Z91" s="448"/>
    </row>
    <row r="92" spans="1:28" s="21" customFormat="1" ht="17.25" customHeight="1" x14ac:dyDescent="0.25">
      <c r="B92" s="503" t="s">
        <v>85</v>
      </c>
      <c r="C92" s="503"/>
      <c r="D92" s="503"/>
      <c r="E92" s="51"/>
      <c r="F92" s="51"/>
      <c r="G92" s="51"/>
      <c r="H92" s="51"/>
      <c r="I92" s="504" t="s">
        <v>86</v>
      </c>
      <c r="J92" s="504"/>
      <c r="K92" s="504"/>
      <c r="L92" s="504"/>
      <c r="M92" s="504"/>
      <c r="N92" s="93"/>
      <c r="O92" s="93"/>
      <c r="P92" s="93"/>
      <c r="Q92" s="93"/>
      <c r="R92" s="93"/>
      <c r="S92" s="93"/>
    </row>
    <row r="93" spans="1:28" s="21" customFormat="1" ht="17.25" customHeight="1" x14ac:dyDescent="0.25">
      <c r="B93" s="503"/>
      <c r="C93" s="503"/>
      <c r="D93" s="503"/>
      <c r="E93" s="51"/>
      <c r="F93" s="51"/>
      <c r="G93" s="51"/>
      <c r="H93" s="51"/>
      <c r="I93" s="504"/>
      <c r="J93" s="504"/>
      <c r="K93" s="504"/>
      <c r="L93" s="504"/>
      <c r="M93" s="504"/>
      <c r="N93" s="93"/>
      <c r="O93" s="93"/>
      <c r="P93" s="93"/>
      <c r="Q93" s="93"/>
      <c r="R93" s="93"/>
      <c r="S93" s="93"/>
    </row>
    <row r="94" spans="1:28" s="21" customFormat="1" ht="17.25" customHeight="1" x14ac:dyDescent="0.25">
      <c r="B94" s="51">
        <v>1</v>
      </c>
      <c r="C94" s="32" t="s">
        <v>40</v>
      </c>
      <c r="D94" s="91"/>
      <c r="E94" s="51" t="s">
        <v>25</v>
      </c>
      <c r="F94" s="92">
        <v>0</v>
      </c>
      <c r="G94" s="91" t="s">
        <v>26</v>
      </c>
      <c r="H94" s="91"/>
      <c r="I94" s="51">
        <v>1</v>
      </c>
      <c r="J94" s="32" t="s">
        <v>34</v>
      </c>
      <c r="K94" s="93"/>
      <c r="L94" s="93"/>
      <c r="M94" s="93"/>
      <c r="N94" s="94"/>
      <c r="O94" s="95" t="s">
        <v>93</v>
      </c>
      <c r="P94" s="94"/>
      <c r="Q94" s="94"/>
      <c r="R94" s="94"/>
      <c r="S94" s="94"/>
    </row>
    <row r="95" spans="1:28" s="26" customFormat="1" ht="23.25" x14ac:dyDescent="0.25">
      <c r="A95" s="21"/>
      <c r="B95" s="51"/>
      <c r="C95" s="91" t="s">
        <v>126</v>
      </c>
      <c r="D95" s="91"/>
      <c r="E95" s="51"/>
      <c r="F95" s="92"/>
      <c r="G95" s="91"/>
      <c r="H95" s="91"/>
      <c r="I95" s="91"/>
      <c r="J95" s="91" t="s">
        <v>127</v>
      </c>
      <c r="K95" s="93"/>
      <c r="L95" s="93"/>
      <c r="M95" s="93"/>
      <c r="N95" s="94"/>
      <c r="O95" s="94" t="s">
        <v>1103</v>
      </c>
      <c r="P95" s="94"/>
      <c r="Q95" s="94"/>
      <c r="R95" s="94"/>
      <c r="S95" s="94"/>
      <c r="T95" s="21"/>
      <c r="U95" s="21"/>
      <c r="V95" s="21"/>
      <c r="Y95" s="104" t="s">
        <v>157</v>
      </c>
      <c r="Z95" s="21"/>
      <c r="AA95" s="21"/>
      <c r="AB95" s="21"/>
    </row>
    <row r="96" spans="1:28" s="26" customFormat="1" ht="23.25" x14ac:dyDescent="0.25">
      <c r="A96" s="21"/>
      <c r="B96" s="51"/>
      <c r="C96" s="91" t="s">
        <v>128</v>
      </c>
      <c r="D96" s="91"/>
      <c r="E96" s="51"/>
      <c r="F96" s="92"/>
      <c r="G96" s="91"/>
      <c r="H96" s="91"/>
      <c r="I96" s="91"/>
      <c r="J96" s="91"/>
      <c r="K96" s="93"/>
      <c r="L96" s="93"/>
      <c r="M96" s="93"/>
      <c r="N96" s="93"/>
      <c r="O96" s="94"/>
      <c r="P96" s="94"/>
      <c r="Q96" s="94"/>
      <c r="R96" s="94"/>
      <c r="S96" s="94"/>
      <c r="T96" s="21"/>
      <c r="U96" s="21"/>
      <c r="V96" s="21"/>
      <c r="Y96" s="104"/>
      <c r="Z96" s="21"/>
      <c r="AA96" s="21"/>
      <c r="AB96" s="21"/>
    </row>
    <row r="97" spans="1:28" s="26" customFormat="1" ht="23.25" x14ac:dyDescent="0.25">
      <c r="A97" s="21"/>
      <c r="B97" s="51">
        <v>2</v>
      </c>
      <c r="C97" s="32" t="s">
        <v>34</v>
      </c>
      <c r="D97" s="91"/>
      <c r="E97" s="51" t="s">
        <v>25</v>
      </c>
      <c r="F97" s="92">
        <v>3</v>
      </c>
      <c r="G97" s="91" t="s">
        <v>26</v>
      </c>
      <c r="H97" s="91"/>
      <c r="I97" s="51">
        <v>2</v>
      </c>
      <c r="J97" s="32" t="s">
        <v>1059</v>
      </c>
      <c r="K97" s="91"/>
      <c r="L97" s="93"/>
      <c r="M97" s="93"/>
      <c r="N97" s="93"/>
      <c r="O97" s="95" t="s">
        <v>87</v>
      </c>
      <c r="P97" s="94"/>
      <c r="Q97" s="94"/>
      <c r="R97" s="94"/>
      <c r="S97" s="94"/>
      <c r="T97" s="21"/>
      <c r="U97" s="21"/>
      <c r="V97" s="21"/>
      <c r="Y97" s="104" t="s">
        <v>30</v>
      </c>
      <c r="Z97" s="21"/>
      <c r="AA97" s="21"/>
      <c r="AB97" s="21"/>
    </row>
    <row r="98" spans="1:28" s="26" customFormat="1" ht="23.25" x14ac:dyDescent="0.25">
      <c r="A98" s="21"/>
      <c r="B98" s="51"/>
      <c r="C98" s="91" t="s">
        <v>1075</v>
      </c>
      <c r="D98" s="91"/>
      <c r="E98" s="51"/>
      <c r="F98" s="92"/>
      <c r="G98" s="91"/>
      <c r="H98" s="91"/>
      <c r="I98" s="91"/>
      <c r="J98" s="94" t="s">
        <v>82</v>
      </c>
      <c r="K98" s="93"/>
      <c r="L98" s="93"/>
      <c r="M98" s="93"/>
      <c r="N98" s="94"/>
      <c r="O98" s="94" t="s">
        <v>1104</v>
      </c>
      <c r="P98" s="94"/>
      <c r="Q98" s="94"/>
      <c r="R98" s="94"/>
      <c r="S98" s="217"/>
      <c r="T98" s="21"/>
      <c r="U98" s="21"/>
      <c r="V98" s="21"/>
      <c r="Y98" s="104" t="s">
        <v>31</v>
      </c>
      <c r="Z98" s="21"/>
      <c r="AA98" s="21"/>
      <c r="AB98" s="21"/>
    </row>
    <row r="99" spans="1:28" s="26" customFormat="1" ht="23.25" x14ac:dyDescent="0.35">
      <c r="A99" s="21"/>
      <c r="B99" s="51">
        <v>3</v>
      </c>
      <c r="C99" s="32" t="s">
        <v>79</v>
      </c>
      <c r="D99" s="91"/>
      <c r="E99" s="51" t="s">
        <v>25</v>
      </c>
      <c r="F99" s="92">
        <v>2</v>
      </c>
      <c r="G99" s="91" t="s">
        <v>26</v>
      </c>
      <c r="H99" s="91"/>
      <c r="I99" s="91"/>
      <c r="J99" s="94" t="s">
        <v>83</v>
      </c>
      <c r="K99" s="93"/>
      <c r="L99" s="93"/>
      <c r="M99" s="93"/>
      <c r="N99" s="94"/>
      <c r="O99" s="94" t="s">
        <v>1061</v>
      </c>
      <c r="P99" s="94"/>
      <c r="Q99" s="94"/>
      <c r="R99" s="94"/>
      <c r="S99" s="218"/>
      <c r="T99" s="21"/>
      <c r="U99" s="21"/>
      <c r="V99" s="21"/>
      <c r="Y99" s="105"/>
      <c r="Z99"/>
      <c r="AA99" s="21"/>
      <c r="AB99" s="21"/>
    </row>
    <row r="100" spans="1:28" s="26" customFormat="1" ht="23.25" x14ac:dyDescent="0.25">
      <c r="A100" s="21"/>
      <c r="B100" s="51"/>
      <c r="C100" s="91" t="s">
        <v>146</v>
      </c>
      <c r="D100" s="91"/>
      <c r="E100" s="51"/>
      <c r="F100" s="92"/>
      <c r="G100" s="91"/>
      <c r="H100" s="91"/>
      <c r="I100" s="91"/>
      <c r="J100" s="94"/>
      <c r="K100" s="93"/>
      <c r="L100" s="93"/>
      <c r="M100" s="93"/>
      <c r="N100" s="94"/>
      <c r="O100" s="94"/>
      <c r="P100" s="94"/>
      <c r="Q100" s="94"/>
      <c r="R100" s="94"/>
      <c r="S100" s="94"/>
      <c r="T100" s="21"/>
      <c r="U100" s="21"/>
      <c r="V100" s="21"/>
      <c r="Y100" s="104"/>
      <c r="Z100" s="21"/>
      <c r="AA100" s="21"/>
      <c r="AB100" s="21"/>
    </row>
    <row r="101" spans="1:28" s="26" customFormat="1" ht="23.25" x14ac:dyDescent="0.25">
      <c r="A101" s="21"/>
      <c r="B101" s="51"/>
      <c r="C101" s="91" t="s">
        <v>1052</v>
      </c>
      <c r="D101" s="91"/>
      <c r="E101" s="51"/>
      <c r="F101" s="92"/>
      <c r="G101" s="91"/>
      <c r="H101" s="91"/>
      <c r="I101" s="51">
        <v>3</v>
      </c>
      <c r="J101" s="32" t="s">
        <v>63</v>
      </c>
      <c r="K101" s="120"/>
      <c r="L101" s="120"/>
      <c r="M101" s="120"/>
      <c r="N101" s="120"/>
      <c r="O101" s="94" t="s">
        <v>90</v>
      </c>
      <c r="P101" s="94"/>
      <c r="Q101" s="94"/>
      <c r="R101" s="94"/>
      <c r="S101" s="94"/>
      <c r="T101" s="21"/>
      <c r="U101" s="21"/>
      <c r="V101" s="21"/>
      <c r="Y101" s="104"/>
      <c r="Z101" s="21"/>
      <c r="AA101" s="21"/>
      <c r="AB101" s="21"/>
    </row>
    <row r="102" spans="1:28" s="26" customFormat="1" ht="23.25" x14ac:dyDescent="0.25">
      <c r="A102" s="21"/>
      <c r="B102" s="51">
        <v>4</v>
      </c>
      <c r="C102" s="32" t="s">
        <v>35</v>
      </c>
      <c r="D102" s="91"/>
      <c r="E102" s="51" t="s">
        <v>25</v>
      </c>
      <c r="F102" s="92">
        <v>0</v>
      </c>
      <c r="G102" s="91" t="s">
        <v>26</v>
      </c>
      <c r="H102" s="91"/>
      <c r="I102" s="51"/>
      <c r="J102" s="95"/>
      <c r="K102" s="99"/>
      <c r="L102" s="99"/>
      <c r="M102" s="99"/>
      <c r="N102" s="99"/>
      <c r="O102" s="94"/>
      <c r="P102" s="94"/>
      <c r="Q102" s="94"/>
      <c r="R102" s="217"/>
      <c r="S102" s="98"/>
      <c r="T102" s="21"/>
      <c r="U102" s="21"/>
      <c r="V102" s="21"/>
      <c r="Y102" s="106" t="s">
        <v>32</v>
      </c>
      <c r="Z102" s="30"/>
      <c r="AA102" s="21"/>
      <c r="AB102" s="21"/>
    </row>
    <row r="103" spans="1:28" s="26" customFormat="1" ht="23.25" x14ac:dyDescent="0.25">
      <c r="A103" s="21"/>
      <c r="B103" s="51">
        <v>5</v>
      </c>
      <c r="C103" s="32" t="s">
        <v>46</v>
      </c>
      <c r="D103" s="91"/>
      <c r="E103" s="51" t="s">
        <v>25</v>
      </c>
      <c r="F103" s="92">
        <v>0</v>
      </c>
      <c r="G103" s="91" t="s">
        <v>26</v>
      </c>
      <c r="H103" s="91"/>
      <c r="I103" s="51">
        <v>4</v>
      </c>
      <c r="J103" s="95" t="s">
        <v>423</v>
      </c>
      <c r="K103" s="93"/>
      <c r="L103" s="93"/>
      <c r="M103" s="93"/>
      <c r="N103" s="93"/>
      <c r="O103" s="94" t="s">
        <v>1105</v>
      </c>
      <c r="P103" s="94"/>
      <c r="Q103" s="94"/>
      <c r="R103" s="218"/>
      <c r="S103" s="98"/>
      <c r="T103" s="21"/>
      <c r="U103" s="21"/>
      <c r="V103" s="21"/>
      <c r="Y103" s="104" t="s">
        <v>14</v>
      </c>
      <c r="Z103" s="21"/>
      <c r="AA103" s="21"/>
      <c r="AB103" s="21"/>
    </row>
    <row r="104" spans="1:28" s="26" customFormat="1" ht="19.5" x14ac:dyDescent="0.25">
      <c r="A104" s="21"/>
      <c r="B104" s="51">
        <v>6</v>
      </c>
      <c r="C104" s="32" t="s">
        <v>36</v>
      </c>
      <c r="D104" s="103"/>
      <c r="E104" s="51" t="s">
        <v>25</v>
      </c>
      <c r="F104" s="92">
        <v>2</v>
      </c>
      <c r="G104" s="91" t="s">
        <v>26</v>
      </c>
      <c r="H104" s="32"/>
      <c r="I104" s="32"/>
      <c r="J104" s="96"/>
      <c r="K104" s="97"/>
      <c r="L104" s="97"/>
      <c r="M104" s="97"/>
      <c r="N104" s="96"/>
      <c r="O104" s="96"/>
      <c r="P104" s="98"/>
      <c r="Q104" s="98"/>
      <c r="R104" s="94"/>
      <c r="S104" s="101"/>
      <c r="T104" s="21"/>
      <c r="U104" s="21"/>
      <c r="V104" s="21"/>
      <c r="AA104" s="21"/>
      <c r="AB104" s="21"/>
    </row>
    <row r="105" spans="1:28" s="26" customFormat="1" ht="22.5" x14ac:dyDescent="0.25">
      <c r="A105" s="21"/>
      <c r="B105" s="51"/>
      <c r="C105" s="32"/>
      <c r="D105" s="103"/>
      <c r="E105" s="51"/>
      <c r="F105" s="32"/>
      <c r="G105" s="91"/>
      <c r="H105" s="32"/>
      <c r="I105" s="220"/>
      <c r="J105" s="221"/>
      <c r="K105" s="221"/>
      <c r="L105" s="221"/>
      <c r="M105" s="221"/>
      <c r="N105" s="221"/>
      <c r="O105" s="220"/>
      <c r="P105" s="222"/>
      <c r="Q105" s="222"/>
      <c r="R105" s="94"/>
      <c r="S105" s="98"/>
      <c r="T105" s="21"/>
      <c r="U105" s="21"/>
      <c r="V105" s="21"/>
      <c r="AA105" s="21"/>
      <c r="AB105" s="21"/>
    </row>
    <row r="106" spans="1:28" s="26" customFormat="1" ht="23.25" x14ac:dyDescent="0.25">
      <c r="A106" s="21"/>
      <c r="B106" s="111" t="s">
        <v>1168</v>
      </c>
      <c r="C106" s="112"/>
      <c r="D106" s="113"/>
      <c r="E106" s="114" t="s">
        <v>25</v>
      </c>
      <c r="F106" s="115">
        <f>SUM(F94:F104)</f>
        <v>7</v>
      </c>
      <c r="G106" s="111" t="s">
        <v>27</v>
      </c>
      <c r="H106" s="116"/>
      <c r="I106" s="5"/>
      <c r="J106" s="5"/>
      <c r="K106" s="11"/>
      <c r="L106" s="11"/>
      <c r="M106" s="11"/>
      <c r="N106" s="5"/>
      <c r="O106" s="5"/>
      <c r="P106" s="5"/>
      <c r="Q106" s="5"/>
      <c r="R106" s="98"/>
      <c r="S106" s="222"/>
      <c r="T106" s="21"/>
      <c r="U106" s="21"/>
      <c r="V106" s="21"/>
      <c r="AA106" s="21"/>
      <c r="AB106" s="21"/>
    </row>
    <row r="107" spans="1:28" s="26" customFormat="1" ht="22.5" x14ac:dyDescent="0.2">
      <c r="A107" s="21"/>
      <c r="B107" s="38"/>
      <c r="C107" s="39"/>
      <c r="D107" s="34"/>
      <c r="E107" s="34"/>
      <c r="F107" s="34"/>
      <c r="G107" s="34"/>
      <c r="H107" s="5"/>
      <c r="I107" s="5"/>
      <c r="J107" s="5"/>
      <c r="K107" s="11"/>
      <c r="L107" s="11"/>
      <c r="M107" s="11"/>
      <c r="N107" s="5"/>
      <c r="O107" s="5"/>
      <c r="P107" s="5"/>
      <c r="Q107" s="5"/>
      <c r="R107" s="222"/>
      <c r="S107" s="5"/>
      <c r="T107" s="21"/>
      <c r="U107" s="21"/>
      <c r="V107" s="21"/>
      <c r="Y107" s="21"/>
      <c r="Z107" s="21"/>
      <c r="AA107" s="21"/>
      <c r="AB107" s="21"/>
    </row>
    <row r="108" spans="1:28" s="26" customFormat="1" ht="19.5" customHeight="1" x14ac:dyDescent="0.2">
      <c r="A108" s="21"/>
      <c r="B108" s="2"/>
      <c r="C108" s="10"/>
      <c r="D108" s="5"/>
      <c r="E108" s="5"/>
      <c r="F108" s="5"/>
      <c r="G108" s="5"/>
      <c r="H108" s="5"/>
      <c r="I108" s="5"/>
      <c r="J108" s="5"/>
      <c r="K108" s="11"/>
      <c r="L108" s="11"/>
      <c r="M108" s="11"/>
      <c r="N108" s="5"/>
      <c r="O108" s="5"/>
      <c r="P108" s="5"/>
      <c r="Q108" s="5"/>
      <c r="R108" s="5"/>
      <c r="S108" s="5"/>
      <c r="T108" s="21"/>
      <c r="U108" s="21"/>
      <c r="V108" s="21"/>
      <c r="AA108" s="21"/>
      <c r="AB108" s="21"/>
    </row>
    <row r="109" spans="1:28" s="29" customFormat="1" ht="17.25" x14ac:dyDescent="0.2">
      <c r="A109" s="27"/>
      <c r="B109" s="2"/>
      <c r="C109" s="10"/>
      <c r="D109" s="5"/>
      <c r="E109" s="5"/>
      <c r="F109" s="5"/>
      <c r="G109" s="5"/>
      <c r="H109" s="5"/>
      <c r="I109" s="5"/>
      <c r="J109" s="5"/>
      <c r="K109" s="11"/>
      <c r="L109" s="11"/>
      <c r="M109" s="11"/>
      <c r="N109" s="5"/>
      <c r="O109" s="5"/>
      <c r="P109" s="5"/>
      <c r="Q109" s="5"/>
      <c r="R109" s="5"/>
      <c r="S109" s="5"/>
      <c r="T109" s="27"/>
      <c r="U109" s="27"/>
      <c r="V109" s="27"/>
      <c r="AA109" s="27"/>
      <c r="AB109" s="27"/>
    </row>
    <row r="110" spans="1:28" s="31" customFormat="1" ht="17.25" x14ac:dyDescent="0.2">
      <c r="A110" s="30"/>
      <c r="B110" s="2"/>
      <c r="C110" s="10"/>
      <c r="D110" s="5"/>
      <c r="E110" s="5"/>
      <c r="F110" s="5"/>
      <c r="G110" s="5"/>
      <c r="H110" s="5"/>
      <c r="I110" s="5"/>
      <c r="J110" s="5"/>
      <c r="K110" s="11"/>
      <c r="L110" s="11"/>
      <c r="M110" s="11"/>
      <c r="N110" s="5"/>
      <c r="O110" s="5"/>
      <c r="P110" s="5"/>
      <c r="Q110" s="5"/>
      <c r="R110" s="5"/>
      <c r="S110" s="5"/>
      <c r="T110" s="30"/>
      <c r="U110" s="30"/>
      <c r="V110" s="30"/>
      <c r="AA110" s="30"/>
      <c r="AB110" s="30"/>
    </row>
    <row r="111" spans="1:28" s="223" customFormat="1" ht="22.5" x14ac:dyDescent="0.35">
      <c r="A111" s="219"/>
      <c r="B111" s="2"/>
      <c r="C111" s="10"/>
      <c r="D111" s="5"/>
      <c r="E111" s="5"/>
      <c r="F111" s="5"/>
      <c r="G111" s="5"/>
      <c r="H111" s="5"/>
      <c r="I111" s="5"/>
      <c r="J111" s="5"/>
      <c r="K111" s="11"/>
      <c r="L111" s="11"/>
      <c r="M111" s="11"/>
      <c r="N111" s="5"/>
      <c r="O111" s="5"/>
      <c r="P111" s="5"/>
      <c r="Q111" s="5"/>
      <c r="R111" s="5"/>
      <c r="S111" s="5"/>
      <c r="T111" s="220"/>
      <c r="U111" s="220"/>
      <c r="V111" s="220"/>
      <c r="W111" s="220"/>
      <c r="X111" s="220"/>
      <c r="Y111" s="220"/>
      <c r="Z111" s="220"/>
      <c r="AA111" s="220"/>
      <c r="AB111" s="219"/>
    </row>
  </sheetData>
  <mergeCells count="86">
    <mergeCell ref="B92:D93"/>
    <mergeCell ref="I92:M93"/>
    <mergeCell ref="B2:AA2"/>
    <mergeCell ref="B3:AA3"/>
    <mergeCell ref="B4:AA4"/>
    <mergeCell ref="B5:AA5"/>
    <mergeCell ref="B6:D7"/>
    <mergeCell ref="B8:B11"/>
    <mergeCell ref="C8:C11"/>
    <mergeCell ref="E8:J8"/>
    <mergeCell ref="K8:M9"/>
    <mergeCell ref="N8:V9"/>
    <mergeCell ref="D10:D11"/>
    <mergeCell ref="K10:K11"/>
    <mergeCell ref="L10:L11"/>
    <mergeCell ref="M10:M11"/>
    <mergeCell ref="W8:X9"/>
    <mergeCell ref="Y8:Z9"/>
    <mergeCell ref="AA8:AA11"/>
    <mergeCell ref="E9:F10"/>
    <mergeCell ref="G9:H10"/>
    <mergeCell ref="I9:J10"/>
    <mergeCell ref="P10:P11"/>
    <mergeCell ref="Q10:Q11"/>
    <mergeCell ref="R10:R11"/>
    <mergeCell ref="S10:S11"/>
    <mergeCell ref="N10:N11"/>
    <mergeCell ref="O10:O11"/>
    <mergeCell ref="Z10:Z11"/>
    <mergeCell ref="T10:T11"/>
    <mergeCell ref="U10:U11"/>
    <mergeCell ref="V10:V11"/>
    <mergeCell ref="W10:W11"/>
    <mergeCell ref="X10:X11"/>
    <mergeCell ref="Y10:Y11"/>
    <mergeCell ref="AA89:AA90"/>
    <mergeCell ref="W27:W30"/>
    <mergeCell ref="W33:W36"/>
    <mergeCell ref="X33:X36"/>
    <mergeCell ref="Y33:Y36"/>
    <mergeCell ref="Z33:Z36"/>
    <mergeCell ref="Z89:Z90"/>
    <mergeCell ref="X48:X49"/>
    <mergeCell ref="Y48:Y49"/>
    <mergeCell ref="Z48:Z49"/>
    <mergeCell ref="X38:X42"/>
    <mergeCell ref="Y38:Y42"/>
    <mergeCell ref="Z38:Z42"/>
    <mergeCell ref="M89:M90"/>
    <mergeCell ref="N89:N90"/>
    <mergeCell ref="X81:X84"/>
    <mergeCell ref="Y81:Y84"/>
    <mergeCell ref="Z81:Z84"/>
    <mergeCell ref="O89:O90"/>
    <mergeCell ref="P89:P90"/>
    <mergeCell ref="Q89:Q90"/>
    <mergeCell ref="R89:R90"/>
    <mergeCell ref="S89:S90"/>
    <mergeCell ref="T89:T90"/>
    <mergeCell ref="U89:U90"/>
    <mergeCell ref="V89:V90"/>
    <mergeCell ref="W89:W90"/>
    <mergeCell ref="X89:X90"/>
    <mergeCell ref="Y89:Y90"/>
    <mergeCell ref="H89:H90"/>
    <mergeCell ref="I89:I90"/>
    <mergeCell ref="J89:J90"/>
    <mergeCell ref="K89:K90"/>
    <mergeCell ref="L89:L90"/>
    <mergeCell ref="B89:C90"/>
    <mergeCell ref="D89:D90"/>
    <mergeCell ref="E89:E90"/>
    <mergeCell ref="F89:F90"/>
    <mergeCell ref="G89:G90"/>
    <mergeCell ref="AA54:AA62"/>
    <mergeCell ref="AA73:AA79"/>
    <mergeCell ref="D82:D83"/>
    <mergeCell ref="AA17:AA22"/>
    <mergeCell ref="AA23:AA25"/>
    <mergeCell ref="AA28:AA31"/>
    <mergeCell ref="AA35:AA36"/>
    <mergeCell ref="AA40:AA46"/>
    <mergeCell ref="AA82:AA84"/>
    <mergeCell ref="X15:X20"/>
    <mergeCell ref="Y15:Y20"/>
    <mergeCell ref="Z15:Z20"/>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2" max="2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27"/>
  <sheetViews>
    <sheetView showGridLines="0" view="pageBreakPreview" topLeftCell="A38" zoomScale="57" zoomScaleNormal="40" zoomScaleSheetLayoutView="57" zoomScalePageLayoutView="96" workbookViewId="0">
      <selection activeCell="AB93" sqref="AB93"/>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24"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30"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30"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30"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30" customFormat="1" ht="18.75" x14ac:dyDescent="0.25">
      <c r="B6" s="530" t="s">
        <v>359</v>
      </c>
      <c r="C6" s="531"/>
      <c r="D6" s="531"/>
      <c r="E6" s="131"/>
      <c r="F6" s="131"/>
      <c r="G6" s="131"/>
      <c r="H6" s="131"/>
      <c r="I6" s="131"/>
      <c r="J6" s="131"/>
      <c r="K6" s="131"/>
      <c r="L6" s="131"/>
      <c r="M6" s="131"/>
      <c r="N6" s="131"/>
      <c r="O6" s="131"/>
      <c r="P6" s="131"/>
      <c r="Q6" s="131"/>
      <c r="R6" s="131"/>
      <c r="S6" s="131"/>
      <c r="T6" s="131"/>
      <c r="U6" s="131"/>
      <c r="V6" s="131"/>
      <c r="W6" s="131"/>
      <c r="X6" s="131"/>
      <c r="Y6" s="131"/>
      <c r="Z6" s="131"/>
      <c r="AA6" s="131"/>
    </row>
    <row r="7" spans="1:28" s="130"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27"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26"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23" t="s">
        <v>7</v>
      </c>
      <c r="F11" s="123" t="s">
        <v>8</v>
      </c>
      <c r="G11" s="123" t="s">
        <v>7</v>
      </c>
      <c r="H11" s="123" t="s">
        <v>8</v>
      </c>
      <c r="I11" s="123" t="s">
        <v>7</v>
      </c>
      <c r="J11" s="123"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129">
        <v>1</v>
      </c>
      <c r="C15" s="133" t="s">
        <v>16</v>
      </c>
      <c r="D15" s="72" t="s">
        <v>58</v>
      </c>
      <c r="E15" s="132">
        <v>2</v>
      </c>
      <c r="F15" s="132" t="s">
        <v>55</v>
      </c>
      <c r="G15" s="132" t="s">
        <v>55</v>
      </c>
      <c r="H15" s="132" t="s">
        <v>55</v>
      </c>
      <c r="I15" s="132">
        <v>0</v>
      </c>
      <c r="J15" s="132" t="s">
        <v>55</v>
      </c>
      <c r="K15" s="132" t="s">
        <v>55</v>
      </c>
      <c r="L15" s="132" t="s">
        <v>55</v>
      </c>
      <c r="M15" s="132" t="s">
        <v>55</v>
      </c>
      <c r="N15" s="132">
        <v>2</v>
      </c>
      <c r="O15" s="132">
        <v>7</v>
      </c>
      <c r="P15" s="132"/>
      <c r="Q15" s="132"/>
      <c r="R15" s="132"/>
      <c r="S15" s="132">
        <v>3</v>
      </c>
      <c r="T15" s="132"/>
      <c r="U15" s="132">
        <v>4</v>
      </c>
      <c r="V15" s="132" t="s">
        <v>55</v>
      </c>
      <c r="W15" s="226" t="s">
        <v>70</v>
      </c>
      <c r="X15" s="45">
        <v>175000000</v>
      </c>
      <c r="Y15" s="45">
        <f>5%*X15</f>
        <v>8750000</v>
      </c>
      <c r="Z15" s="146">
        <f>X15+Y15</f>
        <v>183750000</v>
      </c>
      <c r="AA15" s="73" t="s">
        <v>362</v>
      </c>
    </row>
    <row r="16" spans="1:28" s="17" customFormat="1" ht="19.5" customHeight="1" x14ac:dyDescent="0.25">
      <c r="B16" s="129"/>
      <c r="C16" s="74">
        <v>43164</v>
      </c>
      <c r="D16" s="128" t="s">
        <v>361</v>
      </c>
      <c r="E16" s="47"/>
      <c r="F16" s="47"/>
      <c r="G16" s="47"/>
      <c r="H16" s="47"/>
      <c r="I16" s="47"/>
      <c r="J16" s="47"/>
      <c r="K16" s="47"/>
      <c r="L16" s="47"/>
      <c r="M16" s="47"/>
      <c r="N16" s="47"/>
      <c r="O16" s="47"/>
      <c r="P16" s="47"/>
      <c r="Q16" s="47"/>
      <c r="R16" s="47"/>
      <c r="S16" s="47"/>
      <c r="T16" s="47"/>
      <c r="U16" s="47"/>
      <c r="V16" s="47"/>
      <c r="W16" s="121"/>
      <c r="X16" s="45"/>
      <c r="Y16" s="45"/>
      <c r="Z16" s="146"/>
      <c r="AA16" s="77" t="s">
        <v>109</v>
      </c>
    </row>
    <row r="17" spans="2:27" s="17" customFormat="1" ht="19.5" x14ac:dyDescent="0.25">
      <c r="B17" s="129"/>
      <c r="C17" s="90" t="s">
        <v>360</v>
      </c>
      <c r="D17" s="75" t="s">
        <v>108</v>
      </c>
      <c r="E17" s="47"/>
      <c r="F17" s="47"/>
      <c r="G17" s="47"/>
      <c r="H17" s="47"/>
      <c r="I17" s="47"/>
      <c r="J17" s="47"/>
      <c r="K17" s="47"/>
      <c r="L17" s="47"/>
      <c r="M17" s="47"/>
      <c r="N17" s="47"/>
      <c r="O17" s="47"/>
      <c r="P17" s="47"/>
      <c r="Q17" s="47"/>
      <c r="R17" s="47"/>
      <c r="S17" s="47"/>
      <c r="T17" s="47"/>
      <c r="U17" s="47"/>
      <c r="V17" s="47"/>
      <c r="W17" s="121"/>
      <c r="X17" s="45"/>
      <c r="Y17" s="45"/>
      <c r="Z17" s="146"/>
      <c r="AA17" s="77" t="s">
        <v>363</v>
      </c>
    </row>
    <row r="18" spans="2:27" s="17" customFormat="1" ht="19.5" x14ac:dyDescent="0.25">
      <c r="B18" s="129"/>
      <c r="C18" s="133"/>
      <c r="D18" s="75"/>
      <c r="E18" s="47"/>
      <c r="F18" s="47"/>
      <c r="G18" s="47"/>
      <c r="H18" s="47"/>
      <c r="I18" s="47"/>
      <c r="J18" s="47"/>
      <c r="K18" s="47"/>
      <c r="L18" s="47"/>
      <c r="M18" s="47"/>
      <c r="N18" s="47"/>
      <c r="O18" s="47"/>
      <c r="P18" s="47"/>
      <c r="Q18" s="47"/>
      <c r="R18" s="47"/>
      <c r="S18" s="47"/>
      <c r="T18" s="47"/>
      <c r="U18" s="47"/>
      <c r="V18" s="47"/>
      <c r="W18" s="121"/>
      <c r="X18" s="45"/>
      <c r="Y18" s="45"/>
      <c r="Z18" s="146"/>
      <c r="AA18" s="508" t="s">
        <v>364</v>
      </c>
    </row>
    <row r="19" spans="2:27" s="17" customFormat="1" ht="19.5" x14ac:dyDescent="0.25">
      <c r="B19" s="129"/>
      <c r="C19" s="133"/>
      <c r="D19" s="75"/>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129"/>
      <c r="C20" s="133"/>
      <c r="D20" s="75"/>
      <c r="E20" s="47"/>
      <c r="F20" s="47"/>
      <c r="G20" s="47"/>
      <c r="H20" s="47"/>
      <c r="I20" s="47"/>
      <c r="J20" s="47"/>
      <c r="K20" s="47"/>
      <c r="L20" s="47"/>
      <c r="M20" s="47"/>
      <c r="N20" s="47"/>
      <c r="O20" s="47"/>
      <c r="P20" s="47"/>
      <c r="Q20" s="47"/>
      <c r="R20" s="47"/>
      <c r="S20" s="47"/>
      <c r="T20" s="47"/>
      <c r="U20" s="47"/>
      <c r="V20" s="47"/>
      <c r="W20" s="121"/>
      <c r="X20" s="45"/>
      <c r="Y20" s="45"/>
      <c r="Z20" s="146"/>
      <c r="AA20" s="77" t="s">
        <v>365</v>
      </c>
    </row>
    <row r="21" spans="2:27" s="17" customFormat="1" ht="19.5" customHeight="1" x14ac:dyDescent="0.25">
      <c r="B21" s="129"/>
      <c r="C21" s="133"/>
      <c r="D21" s="75"/>
      <c r="E21" s="47"/>
      <c r="F21" s="47"/>
      <c r="G21" s="47"/>
      <c r="H21" s="47"/>
      <c r="I21" s="47"/>
      <c r="J21" s="47"/>
      <c r="K21" s="47"/>
      <c r="L21" s="47"/>
      <c r="M21" s="47"/>
      <c r="N21" s="47"/>
      <c r="O21" s="47"/>
      <c r="P21" s="47"/>
      <c r="Q21" s="47"/>
      <c r="R21" s="47"/>
      <c r="S21" s="47"/>
      <c r="T21" s="47"/>
      <c r="U21" s="47"/>
      <c r="V21" s="47"/>
      <c r="W21" s="121"/>
      <c r="X21" s="45"/>
      <c r="Y21" s="45"/>
      <c r="Z21" s="45"/>
      <c r="AA21" s="508" t="s">
        <v>366</v>
      </c>
    </row>
    <row r="22" spans="2:27" s="17" customFormat="1" ht="19.5" customHeight="1" x14ac:dyDescent="0.25">
      <c r="B22" s="129"/>
      <c r="C22" s="133"/>
      <c r="D22" s="75"/>
      <c r="E22" s="47"/>
      <c r="F22" s="47"/>
      <c r="G22" s="47"/>
      <c r="H22" s="47"/>
      <c r="I22" s="47"/>
      <c r="J22" s="47"/>
      <c r="K22" s="47"/>
      <c r="L22" s="47"/>
      <c r="M22" s="47"/>
      <c r="N22" s="47"/>
      <c r="O22" s="47"/>
      <c r="P22" s="47"/>
      <c r="Q22" s="47"/>
      <c r="R22" s="47"/>
      <c r="S22" s="47"/>
      <c r="T22" s="47"/>
      <c r="U22" s="47"/>
      <c r="V22" s="47"/>
      <c r="W22" s="121"/>
      <c r="X22" s="45"/>
      <c r="Y22" s="45"/>
      <c r="Z22" s="45"/>
      <c r="AA22" s="508"/>
    </row>
    <row r="23" spans="2:27" s="17" customFormat="1" ht="19.5" customHeight="1" x14ac:dyDescent="0.25">
      <c r="B23" s="257"/>
      <c r="C23" s="258"/>
      <c r="D23" s="75"/>
      <c r="E23" s="47"/>
      <c r="F23" s="47"/>
      <c r="G23" s="47"/>
      <c r="H23" s="47"/>
      <c r="I23" s="47"/>
      <c r="J23" s="47"/>
      <c r="K23" s="47"/>
      <c r="L23" s="47"/>
      <c r="M23" s="47"/>
      <c r="N23" s="47"/>
      <c r="O23" s="47"/>
      <c r="P23" s="47"/>
      <c r="Q23" s="47"/>
      <c r="R23" s="47"/>
      <c r="S23" s="47"/>
      <c r="T23" s="47"/>
      <c r="U23" s="47"/>
      <c r="V23" s="47"/>
      <c r="W23" s="121"/>
      <c r="X23" s="45"/>
      <c r="Y23" s="45"/>
      <c r="Z23" s="45"/>
      <c r="AA23" s="77"/>
    </row>
    <row r="24" spans="2:27" s="17" customFormat="1" ht="19.5" customHeight="1" x14ac:dyDescent="0.25">
      <c r="B24" s="129">
        <v>2</v>
      </c>
      <c r="C24" s="133" t="s">
        <v>42</v>
      </c>
      <c r="D24" s="90" t="s">
        <v>45</v>
      </c>
      <c r="E24" s="132">
        <v>1</v>
      </c>
      <c r="F24" s="132" t="s">
        <v>55</v>
      </c>
      <c r="G24" s="132" t="s">
        <v>55</v>
      </c>
      <c r="H24" s="132" t="s">
        <v>55</v>
      </c>
      <c r="I24" s="132" t="s">
        <v>55</v>
      </c>
      <c r="J24" s="132">
        <v>0</v>
      </c>
      <c r="K24" s="132" t="s">
        <v>55</v>
      </c>
      <c r="L24" s="132" t="s">
        <v>55</v>
      </c>
      <c r="M24" s="132" t="s">
        <v>55</v>
      </c>
      <c r="N24" s="47"/>
      <c r="O24" s="47"/>
      <c r="P24" s="132"/>
      <c r="Q24" s="132"/>
      <c r="R24" s="132"/>
      <c r="S24" s="132"/>
      <c r="T24" s="132"/>
      <c r="U24" s="132"/>
      <c r="V24" s="132" t="s">
        <v>55</v>
      </c>
      <c r="W24" s="507" t="s">
        <v>68</v>
      </c>
      <c r="X24" s="125">
        <v>20000000</v>
      </c>
      <c r="Y24" s="48">
        <f>5%*X24</f>
        <v>1000000</v>
      </c>
      <c r="Z24" s="44">
        <f>X24+Y24</f>
        <v>21000000</v>
      </c>
      <c r="AA24" s="73" t="s">
        <v>71</v>
      </c>
    </row>
    <row r="25" spans="2:27" s="17" customFormat="1" ht="19.5" customHeight="1" x14ac:dyDescent="0.25">
      <c r="B25" s="129"/>
      <c r="C25" s="74">
        <v>43167</v>
      </c>
      <c r="D25" s="90" t="s">
        <v>142</v>
      </c>
      <c r="E25" s="47"/>
      <c r="F25" s="47"/>
      <c r="G25" s="47"/>
      <c r="H25" s="47"/>
      <c r="I25" s="47"/>
      <c r="J25" s="47"/>
      <c r="K25" s="47"/>
      <c r="L25" s="47"/>
      <c r="M25" s="47"/>
      <c r="N25" s="47"/>
      <c r="O25" s="47"/>
      <c r="P25" s="47"/>
      <c r="Q25" s="47"/>
      <c r="R25" s="47"/>
      <c r="S25" s="47"/>
      <c r="T25" s="47"/>
      <c r="U25" s="47"/>
      <c r="V25" s="47"/>
      <c r="W25" s="507"/>
      <c r="X25" s="125"/>
      <c r="Y25" s="48"/>
      <c r="Z25" s="44"/>
      <c r="AA25" s="77" t="s">
        <v>367</v>
      </c>
    </row>
    <row r="26" spans="2:27" s="17" customFormat="1" ht="19.5" customHeight="1" x14ac:dyDescent="0.25">
      <c r="B26" s="129"/>
      <c r="C26" s="133" t="s">
        <v>212</v>
      </c>
      <c r="D26" s="75" t="s">
        <v>368</v>
      </c>
      <c r="E26" s="47"/>
      <c r="F26" s="47"/>
      <c r="G26" s="47"/>
      <c r="H26" s="47"/>
      <c r="I26" s="47"/>
      <c r="J26" s="47"/>
      <c r="K26" s="47"/>
      <c r="L26" s="47"/>
      <c r="M26" s="47"/>
      <c r="N26" s="47"/>
      <c r="O26" s="47"/>
      <c r="P26" s="47"/>
      <c r="Q26" s="47"/>
      <c r="R26" s="47"/>
      <c r="S26" s="47"/>
      <c r="T26" s="47"/>
      <c r="U26" s="47"/>
      <c r="V26" s="47"/>
      <c r="W26" s="507"/>
      <c r="X26" s="125"/>
      <c r="Y26" s="48"/>
      <c r="Z26" s="44"/>
      <c r="AA26" s="508" t="s">
        <v>370</v>
      </c>
    </row>
    <row r="27" spans="2:27" s="17" customFormat="1" ht="19.5" customHeight="1" x14ac:dyDescent="0.25">
      <c r="B27" s="129"/>
      <c r="C27" s="133"/>
      <c r="D27" s="75" t="s">
        <v>369</v>
      </c>
      <c r="E27" s="47"/>
      <c r="F27" s="47"/>
      <c r="G27" s="47"/>
      <c r="H27" s="47"/>
      <c r="I27" s="47"/>
      <c r="J27" s="47"/>
      <c r="K27" s="47"/>
      <c r="L27" s="47"/>
      <c r="M27" s="47"/>
      <c r="N27" s="47"/>
      <c r="O27" s="47"/>
      <c r="P27" s="47"/>
      <c r="Q27" s="47"/>
      <c r="R27" s="47"/>
      <c r="S27" s="47"/>
      <c r="T27" s="47"/>
      <c r="U27" s="47"/>
      <c r="V27" s="47"/>
      <c r="W27" s="507"/>
      <c r="X27" s="125"/>
      <c r="Y27" s="48"/>
      <c r="Z27" s="44"/>
      <c r="AA27" s="508"/>
    </row>
    <row r="28" spans="2:27" s="17" customFormat="1" ht="19.5" customHeight="1" x14ac:dyDescent="0.25">
      <c r="B28" s="129"/>
      <c r="C28" s="133"/>
      <c r="D28" s="75" t="s">
        <v>54</v>
      </c>
      <c r="E28" s="47"/>
      <c r="F28" s="47"/>
      <c r="G28" s="47"/>
      <c r="H28" s="47"/>
      <c r="I28" s="47"/>
      <c r="J28" s="47"/>
      <c r="K28" s="47"/>
      <c r="L28" s="47"/>
      <c r="M28" s="47"/>
      <c r="N28" s="47"/>
      <c r="O28" s="47"/>
      <c r="P28" s="47"/>
      <c r="Q28" s="47"/>
      <c r="R28" s="47"/>
      <c r="S28" s="47"/>
      <c r="T28" s="47"/>
      <c r="U28" s="47"/>
      <c r="V28" s="47"/>
      <c r="W28" s="125"/>
      <c r="X28" s="125"/>
      <c r="Y28" s="80"/>
      <c r="Z28" s="80"/>
      <c r="AA28" s="508" t="s">
        <v>371</v>
      </c>
    </row>
    <row r="29" spans="2:27" s="17" customFormat="1" ht="19.5" x14ac:dyDescent="0.25">
      <c r="B29" s="129"/>
      <c r="C29" s="133"/>
      <c r="D29" s="75"/>
      <c r="E29" s="47"/>
      <c r="F29" s="47"/>
      <c r="G29" s="47"/>
      <c r="H29" s="47"/>
      <c r="I29" s="47"/>
      <c r="J29" s="47"/>
      <c r="K29" s="47"/>
      <c r="L29" s="47"/>
      <c r="M29" s="47"/>
      <c r="N29" s="47"/>
      <c r="O29" s="47"/>
      <c r="P29" s="47"/>
      <c r="Q29" s="47"/>
      <c r="R29" s="47"/>
      <c r="S29" s="47"/>
      <c r="T29" s="47"/>
      <c r="U29" s="47"/>
      <c r="V29" s="47"/>
      <c r="W29" s="125"/>
      <c r="X29" s="125"/>
      <c r="Y29" s="80"/>
      <c r="Z29" s="80"/>
      <c r="AA29" s="508"/>
    </row>
    <row r="30" spans="2:27" s="17" customFormat="1" ht="19.5" x14ac:dyDescent="0.25">
      <c r="B30" s="129"/>
      <c r="C30" s="133"/>
      <c r="D30" s="75"/>
      <c r="E30" s="47"/>
      <c r="F30" s="47"/>
      <c r="G30" s="47"/>
      <c r="H30" s="47"/>
      <c r="I30" s="47"/>
      <c r="J30" s="47"/>
      <c r="K30" s="47"/>
      <c r="L30" s="47"/>
      <c r="M30" s="47"/>
      <c r="N30" s="47"/>
      <c r="O30" s="47"/>
      <c r="P30" s="47"/>
      <c r="Q30" s="47"/>
      <c r="R30" s="47"/>
      <c r="S30" s="47"/>
      <c r="T30" s="47"/>
      <c r="U30" s="47"/>
      <c r="V30" s="47"/>
      <c r="W30" s="125"/>
      <c r="X30" s="125"/>
      <c r="Y30" s="80"/>
      <c r="Z30" s="80"/>
      <c r="AA30" s="76"/>
    </row>
    <row r="31" spans="2:27" s="17" customFormat="1" ht="19.5" customHeight="1" x14ac:dyDescent="0.25">
      <c r="B31" s="129">
        <v>3</v>
      </c>
      <c r="C31" s="258" t="s">
        <v>42</v>
      </c>
      <c r="D31" s="72" t="s">
        <v>58</v>
      </c>
      <c r="E31" s="132">
        <v>1</v>
      </c>
      <c r="F31" s="132">
        <v>1</v>
      </c>
      <c r="G31" s="132" t="s">
        <v>55</v>
      </c>
      <c r="H31" s="132" t="s">
        <v>55</v>
      </c>
      <c r="I31" s="132">
        <v>0</v>
      </c>
      <c r="J31" s="132" t="s">
        <v>55</v>
      </c>
      <c r="K31" s="132" t="s">
        <v>55</v>
      </c>
      <c r="L31" s="132" t="s">
        <v>55</v>
      </c>
      <c r="M31" s="132" t="s">
        <v>55</v>
      </c>
      <c r="N31" s="132"/>
      <c r="O31" s="132"/>
      <c r="P31" s="132"/>
      <c r="Q31" s="132"/>
      <c r="R31" s="132"/>
      <c r="S31" s="132"/>
      <c r="T31" s="132"/>
      <c r="U31" s="132"/>
      <c r="V31" s="132" t="s">
        <v>55</v>
      </c>
      <c r="W31" s="256" t="s">
        <v>70</v>
      </c>
      <c r="X31" s="256">
        <v>110000000</v>
      </c>
      <c r="Y31" s="256">
        <f>5%*X31</f>
        <v>5500000</v>
      </c>
      <c r="Z31" s="256">
        <f>X31+Y31</f>
        <v>115500000</v>
      </c>
      <c r="AA31" s="73" t="s">
        <v>101</v>
      </c>
    </row>
    <row r="32" spans="2:27" s="17" customFormat="1" ht="19.5" customHeight="1" x14ac:dyDescent="0.25">
      <c r="B32" s="129"/>
      <c r="C32" s="74">
        <v>43167</v>
      </c>
      <c r="D32" s="75" t="s">
        <v>372</v>
      </c>
      <c r="E32" s="47"/>
      <c r="F32" s="47"/>
      <c r="G32" s="47"/>
      <c r="H32" s="47"/>
      <c r="I32" s="47"/>
      <c r="J32" s="47"/>
      <c r="K32" s="47"/>
      <c r="L32" s="47"/>
      <c r="M32" s="47"/>
      <c r="N32" s="47"/>
      <c r="O32" s="47"/>
      <c r="P32" s="47"/>
      <c r="Q32" s="47"/>
      <c r="R32" s="47"/>
      <c r="S32" s="47"/>
      <c r="T32" s="47"/>
      <c r="U32" s="47"/>
      <c r="V32" s="47"/>
      <c r="W32" s="45"/>
      <c r="X32" s="256"/>
      <c r="Y32" s="256"/>
      <c r="Z32" s="256"/>
      <c r="AA32" s="77" t="s">
        <v>373</v>
      </c>
    </row>
    <row r="33" spans="2:27" s="17" customFormat="1" ht="19.5" customHeight="1" x14ac:dyDescent="0.25">
      <c r="B33" s="129"/>
      <c r="C33" s="133" t="s">
        <v>62</v>
      </c>
      <c r="D33" s="75" t="s">
        <v>136</v>
      </c>
      <c r="E33" s="47"/>
      <c r="F33" s="47"/>
      <c r="G33" s="47"/>
      <c r="H33" s="47"/>
      <c r="I33" s="47"/>
      <c r="J33" s="47"/>
      <c r="K33" s="47"/>
      <c r="L33" s="47"/>
      <c r="M33" s="47"/>
      <c r="N33" s="47"/>
      <c r="O33" s="47"/>
      <c r="P33" s="47"/>
      <c r="Q33" s="47"/>
      <c r="R33" s="47"/>
      <c r="S33" s="47"/>
      <c r="T33" s="47"/>
      <c r="U33" s="47"/>
      <c r="V33" s="47"/>
      <c r="W33" s="45"/>
      <c r="X33" s="256"/>
      <c r="Y33" s="256"/>
      <c r="Z33" s="256"/>
      <c r="AA33" s="508" t="s">
        <v>377</v>
      </c>
    </row>
    <row r="34" spans="2:27" s="17" customFormat="1" ht="19.5" customHeight="1" x14ac:dyDescent="0.25">
      <c r="B34" s="129"/>
      <c r="C34" s="133"/>
      <c r="D34" s="75"/>
      <c r="E34" s="47"/>
      <c r="F34" s="47"/>
      <c r="G34" s="47"/>
      <c r="H34" s="47"/>
      <c r="I34" s="47"/>
      <c r="J34" s="47"/>
      <c r="K34" s="47"/>
      <c r="L34" s="47"/>
      <c r="M34" s="47"/>
      <c r="N34" s="47"/>
      <c r="O34" s="47"/>
      <c r="P34" s="47"/>
      <c r="Q34" s="47"/>
      <c r="R34" s="47"/>
      <c r="S34" s="47"/>
      <c r="T34" s="47"/>
      <c r="U34" s="47"/>
      <c r="V34" s="47"/>
      <c r="W34" s="45"/>
      <c r="X34" s="256"/>
      <c r="Y34" s="256"/>
      <c r="Z34" s="256"/>
      <c r="AA34" s="508"/>
    </row>
    <row r="35" spans="2:27" s="17" customFormat="1" ht="19.5" customHeight="1" x14ac:dyDescent="0.25">
      <c r="B35" s="129"/>
      <c r="C35" s="133"/>
      <c r="D35" s="75"/>
      <c r="E35" s="47"/>
      <c r="F35" s="47"/>
      <c r="G35" s="47"/>
      <c r="H35" s="47"/>
      <c r="I35" s="47"/>
      <c r="J35" s="47"/>
      <c r="K35" s="47"/>
      <c r="L35" s="47"/>
      <c r="M35" s="47"/>
      <c r="N35" s="47"/>
      <c r="O35" s="47"/>
      <c r="P35" s="47"/>
      <c r="Q35" s="47"/>
      <c r="R35" s="47"/>
      <c r="S35" s="47"/>
      <c r="T35" s="47"/>
      <c r="U35" s="47"/>
      <c r="V35" s="47"/>
      <c r="W35" s="45"/>
      <c r="X35" s="256"/>
      <c r="Y35" s="256"/>
      <c r="Z35" s="256"/>
      <c r="AA35" s="508"/>
    </row>
    <row r="36" spans="2:27" s="17" customFormat="1" ht="19.5" customHeight="1" x14ac:dyDescent="0.25">
      <c r="B36" s="129"/>
      <c r="C36" s="133"/>
      <c r="D36" s="75"/>
      <c r="E36" s="47"/>
      <c r="F36" s="47"/>
      <c r="G36" s="47"/>
      <c r="H36" s="47"/>
      <c r="I36" s="47"/>
      <c r="J36" s="47"/>
      <c r="K36" s="47"/>
      <c r="L36" s="47"/>
      <c r="M36" s="47"/>
      <c r="N36" s="47"/>
      <c r="O36" s="47"/>
      <c r="P36" s="47"/>
      <c r="Q36" s="47"/>
      <c r="R36" s="47"/>
      <c r="S36" s="47"/>
      <c r="T36" s="47"/>
      <c r="U36" s="47"/>
      <c r="V36" s="47"/>
      <c r="W36" s="45"/>
      <c r="X36" s="256"/>
      <c r="Y36" s="256"/>
      <c r="Z36" s="256"/>
      <c r="AA36" s="508"/>
    </row>
    <row r="37" spans="2:27" s="17" customFormat="1" ht="19.5" customHeight="1" x14ac:dyDescent="0.25">
      <c r="B37" s="129"/>
      <c r="C37" s="133"/>
      <c r="D37" s="75"/>
      <c r="E37" s="47"/>
      <c r="F37" s="47"/>
      <c r="G37" s="47"/>
      <c r="H37" s="47"/>
      <c r="I37" s="47"/>
      <c r="J37" s="47"/>
      <c r="K37" s="47"/>
      <c r="L37" s="47"/>
      <c r="M37" s="47"/>
      <c r="N37" s="47"/>
      <c r="O37" s="47"/>
      <c r="P37" s="47"/>
      <c r="Q37" s="47"/>
      <c r="R37" s="47"/>
      <c r="S37" s="47"/>
      <c r="T37" s="47"/>
      <c r="U37" s="47"/>
      <c r="V37" s="47"/>
      <c r="W37" s="45"/>
      <c r="X37" s="256"/>
      <c r="Y37" s="256"/>
      <c r="Z37" s="256"/>
      <c r="AA37" s="77" t="s">
        <v>374</v>
      </c>
    </row>
    <row r="38" spans="2:27" s="17" customFormat="1" ht="19.5" customHeight="1" x14ac:dyDescent="0.25">
      <c r="B38" s="129"/>
      <c r="C38" s="133"/>
      <c r="D38" s="75"/>
      <c r="E38" s="47"/>
      <c r="F38" s="47"/>
      <c r="G38" s="47"/>
      <c r="H38" s="47"/>
      <c r="I38" s="47"/>
      <c r="J38" s="47"/>
      <c r="K38" s="47"/>
      <c r="L38" s="47"/>
      <c r="M38" s="47"/>
      <c r="N38" s="47"/>
      <c r="O38" s="47"/>
      <c r="P38" s="47"/>
      <c r="Q38" s="47"/>
      <c r="R38" s="47"/>
      <c r="S38" s="47"/>
      <c r="T38" s="47"/>
      <c r="U38" s="47"/>
      <c r="V38" s="47"/>
      <c r="W38" s="45"/>
      <c r="X38" s="256"/>
      <c r="Y38" s="256"/>
      <c r="Z38" s="256"/>
      <c r="AA38" s="77" t="s">
        <v>375</v>
      </c>
    </row>
    <row r="39" spans="2:27" s="17" customFormat="1" ht="19.5" customHeight="1" x14ac:dyDescent="0.25">
      <c r="B39" s="129"/>
      <c r="C39" s="133"/>
      <c r="D39" s="75"/>
      <c r="E39" s="47"/>
      <c r="F39" s="47"/>
      <c r="G39" s="47"/>
      <c r="H39" s="47"/>
      <c r="I39" s="47"/>
      <c r="J39" s="47"/>
      <c r="K39" s="47"/>
      <c r="L39" s="47"/>
      <c r="M39" s="47"/>
      <c r="N39" s="47"/>
      <c r="O39" s="47"/>
      <c r="P39" s="47"/>
      <c r="Q39" s="47"/>
      <c r="R39" s="47"/>
      <c r="S39" s="47"/>
      <c r="T39" s="47"/>
      <c r="U39" s="47"/>
      <c r="V39" s="47"/>
      <c r="W39" s="45"/>
      <c r="X39" s="256"/>
      <c r="Y39" s="256"/>
      <c r="Z39" s="256"/>
      <c r="AA39" s="508" t="s">
        <v>376</v>
      </c>
    </row>
    <row r="40" spans="2:27" s="17" customFormat="1" ht="19.5" customHeight="1" x14ac:dyDescent="0.25">
      <c r="B40" s="129"/>
      <c r="C40" s="133"/>
      <c r="D40" s="75"/>
      <c r="E40" s="47"/>
      <c r="F40" s="47"/>
      <c r="G40" s="47"/>
      <c r="H40" s="47"/>
      <c r="I40" s="47"/>
      <c r="J40" s="47"/>
      <c r="K40" s="47"/>
      <c r="L40" s="47"/>
      <c r="M40" s="47"/>
      <c r="N40" s="47"/>
      <c r="O40" s="47"/>
      <c r="P40" s="47"/>
      <c r="Q40" s="47"/>
      <c r="R40" s="47"/>
      <c r="S40" s="47"/>
      <c r="T40" s="47"/>
      <c r="U40" s="47"/>
      <c r="V40" s="47"/>
      <c r="W40" s="45"/>
      <c r="X40" s="256"/>
      <c r="Y40" s="256"/>
      <c r="Z40" s="256"/>
      <c r="AA40" s="508"/>
    </row>
    <row r="41" spans="2:27" s="17" customFormat="1" ht="19.5" customHeight="1" x14ac:dyDescent="0.25">
      <c r="B41" s="129"/>
      <c r="C41" s="133"/>
      <c r="D41" s="75"/>
      <c r="E41" s="47"/>
      <c r="F41" s="47"/>
      <c r="G41" s="47"/>
      <c r="H41" s="47"/>
      <c r="I41" s="47"/>
      <c r="J41" s="47"/>
      <c r="K41" s="47"/>
      <c r="L41" s="47"/>
      <c r="M41" s="47"/>
      <c r="N41" s="47"/>
      <c r="O41" s="47"/>
      <c r="P41" s="47"/>
      <c r="Q41" s="47"/>
      <c r="R41" s="47"/>
      <c r="S41" s="47"/>
      <c r="T41" s="47"/>
      <c r="U41" s="47"/>
      <c r="V41" s="47"/>
      <c r="W41" s="45"/>
      <c r="X41" s="256"/>
      <c r="Y41" s="256"/>
      <c r="Z41" s="256"/>
      <c r="AA41" s="77" t="s">
        <v>378</v>
      </c>
    </row>
    <row r="42" spans="2:27" s="17" customFormat="1" ht="19.5" customHeight="1" x14ac:dyDescent="0.25">
      <c r="B42" s="129"/>
      <c r="C42" s="133"/>
      <c r="D42" s="75"/>
      <c r="E42" s="47"/>
      <c r="F42" s="47"/>
      <c r="G42" s="47"/>
      <c r="H42" s="47"/>
      <c r="I42" s="47"/>
      <c r="J42" s="47"/>
      <c r="K42" s="47"/>
      <c r="L42" s="47"/>
      <c r="M42" s="47"/>
      <c r="N42" s="47"/>
      <c r="O42" s="47"/>
      <c r="P42" s="47"/>
      <c r="Q42" s="47"/>
      <c r="R42" s="47"/>
      <c r="S42" s="47"/>
      <c r="T42" s="47"/>
      <c r="U42" s="47"/>
      <c r="V42" s="47"/>
      <c r="W42" s="45"/>
      <c r="X42" s="256"/>
      <c r="Y42" s="256"/>
      <c r="Z42" s="256"/>
      <c r="AA42" s="77"/>
    </row>
    <row r="43" spans="2:27" s="17" customFormat="1" ht="19.5" x14ac:dyDescent="0.25">
      <c r="B43" s="129">
        <v>4</v>
      </c>
      <c r="C43" s="152" t="s">
        <v>43</v>
      </c>
      <c r="D43" s="72" t="s">
        <v>61</v>
      </c>
      <c r="E43" s="151" t="s">
        <v>55</v>
      </c>
      <c r="F43" s="151" t="s">
        <v>55</v>
      </c>
      <c r="G43" s="151" t="s">
        <v>55</v>
      </c>
      <c r="H43" s="151" t="s">
        <v>55</v>
      </c>
      <c r="I43" s="151" t="s">
        <v>55</v>
      </c>
      <c r="J43" s="151" t="s">
        <v>55</v>
      </c>
      <c r="K43" s="151" t="s">
        <v>55</v>
      </c>
      <c r="L43" s="151" t="s">
        <v>55</v>
      </c>
      <c r="M43" s="151" t="s">
        <v>55</v>
      </c>
      <c r="N43" s="151">
        <v>647</v>
      </c>
      <c r="O43" s="151"/>
      <c r="P43" s="151"/>
      <c r="Q43" s="151"/>
      <c r="R43" s="151"/>
      <c r="S43" s="151"/>
      <c r="T43" s="151"/>
      <c r="U43" s="151"/>
      <c r="V43" s="151"/>
      <c r="W43" s="125" t="s">
        <v>162</v>
      </c>
      <c r="X43" s="507">
        <f>647*100000</f>
        <v>64700000</v>
      </c>
      <c r="Y43" s="507">
        <f>5%*X43</f>
        <v>3235000</v>
      </c>
      <c r="Z43" s="507">
        <f>X43+Y43</f>
        <v>67935000</v>
      </c>
      <c r="AA43" s="73" t="s">
        <v>380</v>
      </c>
    </row>
    <row r="44" spans="2:27" s="17" customFormat="1" ht="19.5" customHeight="1" x14ac:dyDescent="0.25">
      <c r="B44" s="129"/>
      <c r="C44" s="74">
        <v>43170</v>
      </c>
      <c r="D44" s="75" t="s">
        <v>316</v>
      </c>
      <c r="E44" s="47"/>
      <c r="F44" s="47"/>
      <c r="G44" s="47"/>
      <c r="H44" s="47"/>
      <c r="I44" s="47"/>
      <c r="J44" s="47"/>
      <c r="K44" s="47"/>
      <c r="L44" s="47"/>
      <c r="M44" s="47"/>
      <c r="N44" s="47"/>
      <c r="O44" s="47"/>
      <c r="P44" s="47"/>
      <c r="Q44" s="47"/>
      <c r="R44" s="47"/>
      <c r="S44" s="47"/>
      <c r="T44" s="47"/>
      <c r="U44" s="47"/>
      <c r="V44" s="47"/>
      <c r="W44" s="125"/>
      <c r="X44" s="507"/>
      <c r="Y44" s="507"/>
      <c r="Z44" s="507"/>
      <c r="AA44" s="508" t="s">
        <v>381</v>
      </c>
    </row>
    <row r="45" spans="2:27" s="17" customFormat="1" ht="19.5" customHeight="1" x14ac:dyDescent="0.25">
      <c r="B45" s="129"/>
      <c r="C45" s="152" t="s">
        <v>379</v>
      </c>
      <c r="D45" s="75" t="s">
        <v>293</v>
      </c>
      <c r="E45" s="47"/>
      <c r="F45" s="47"/>
      <c r="G45" s="47"/>
      <c r="H45" s="47"/>
      <c r="I45" s="47"/>
      <c r="J45" s="47"/>
      <c r="K45" s="47"/>
      <c r="L45" s="47"/>
      <c r="M45" s="47"/>
      <c r="N45" s="47"/>
      <c r="O45" s="47"/>
      <c r="P45" s="47"/>
      <c r="Q45" s="47"/>
      <c r="R45" s="47"/>
      <c r="S45" s="47"/>
      <c r="T45" s="47"/>
      <c r="U45" s="47"/>
      <c r="V45" s="47"/>
      <c r="W45" s="125"/>
      <c r="X45" s="507"/>
      <c r="Y45" s="507"/>
      <c r="Z45" s="507"/>
      <c r="AA45" s="508"/>
    </row>
    <row r="46" spans="2:27" s="17" customFormat="1" ht="19.5" x14ac:dyDescent="0.25">
      <c r="B46" s="129"/>
      <c r="C46" s="81"/>
      <c r="D46" s="333" t="s">
        <v>383</v>
      </c>
      <c r="E46" s="47"/>
      <c r="F46" s="47"/>
      <c r="G46" s="47"/>
      <c r="H46" s="47"/>
      <c r="I46" s="47"/>
      <c r="J46" s="47"/>
      <c r="K46" s="47"/>
      <c r="L46" s="47"/>
      <c r="M46" s="47"/>
      <c r="N46" s="47"/>
      <c r="O46" s="47"/>
      <c r="P46" s="47"/>
      <c r="Q46" s="47"/>
      <c r="R46" s="47"/>
      <c r="S46" s="47"/>
      <c r="T46" s="47"/>
      <c r="U46" s="47"/>
      <c r="V46" s="47"/>
      <c r="W46" s="125"/>
      <c r="X46" s="507"/>
      <c r="Y46" s="507"/>
      <c r="Z46" s="507"/>
      <c r="AA46" s="508"/>
    </row>
    <row r="47" spans="2:27" s="17" customFormat="1" ht="19.5" x14ac:dyDescent="0.25">
      <c r="B47" s="257"/>
      <c r="C47" s="81"/>
      <c r="D47" s="333" t="s">
        <v>384</v>
      </c>
      <c r="E47" s="47"/>
      <c r="F47" s="47"/>
      <c r="G47" s="47"/>
      <c r="H47" s="47"/>
      <c r="I47" s="47"/>
      <c r="J47" s="47"/>
      <c r="K47" s="47"/>
      <c r="L47" s="47"/>
      <c r="M47" s="47"/>
      <c r="N47" s="47"/>
      <c r="O47" s="47"/>
      <c r="P47" s="47"/>
      <c r="Q47" s="47"/>
      <c r="R47" s="47"/>
      <c r="S47" s="47"/>
      <c r="T47" s="47"/>
      <c r="U47" s="47"/>
      <c r="V47" s="47"/>
      <c r="W47" s="256"/>
      <c r="X47" s="507"/>
      <c r="Y47" s="507"/>
      <c r="Z47" s="507"/>
      <c r="AA47" s="73" t="s">
        <v>385</v>
      </c>
    </row>
    <row r="48" spans="2:27" s="17" customFormat="1" ht="19.5" x14ac:dyDescent="0.25">
      <c r="B48" s="257"/>
      <c r="C48" s="81"/>
      <c r="D48" s="333" t="s">
        <v>104</v>
      </c>
      <c r="E48" s="47"/>
      <c r="F48" s="47"/>
      <c r="G48" s="47"/>
      <c r="H48" s="47"/>
      <c r="I48" s="47"/>
      <c r="J48" s="47"/>
      <c r="K48" s="47"/>
      <c r="L48" s="47"/>
      <c r="M48" s="47"/>
      <c r="N48" s="47"/>
      <c r="O48" s="47"/>
      <c r="P48" s="47"/>
      <c r="Q48" s="47"/>
      <c r="R48" s="47"/>
      <c r="S48" s="47"/>
      <c r="T48" s="47"/>
      <c r="U48" s="47"/>
      <c r="V48" s="47"/>
      <c r="W48" s="256"/>
      <c r="X48" s="507"/>
      <c r="Y48" s="507"/>
      <c r="Z48" s="507"/>
      <c r="AA48" s="508" t="s">
        <v>386</v>
      </c>
    </row>
    <row r="49" spans="2:27" s="17" customFormat="1" ht="19.5" x14ac:dyDescent="0.25">
      <c r="B49" s="257"/>
      <c r="C49" s="81"/>
      <c r="D49" s="255"/>
      <c r="E49" s="47"/>
      <c r="F49" s="47"/>
      <c r="G49" s="47"/>
      <c r="H49" s="47"/>
      <c r="I49" s="47"/>
      <c r="J49" s="47"/>
      <c r="K49" s="47"/>
      <c r="L49" s="47"/>
      <c r="M49" s="47"/>
      <c r="N49" s="47"/>
      <c r="O49" s="47"/>
      <c r="P49" s="47"/>
      <c r="Q49" s="47"/>
      <c r="R49" s="47"/>
      <c r="S49" s="47"/>
      <c r="T49" s="47"/>
      <c r="U49" s="47"/>
      <c r="V49" s="47"/>
      <c r="W49" s="256"/>
      <c r="X49" s="507"/>
      <c r="Y49" s="507"/>
      <c r="Z49" s="507"/>
      <c r="AA49" s="508"/>
    </row>
    <row r="50" spans="2:27" s="17" customFormat="1" ht="19.5" customHeight="1" x14ac:dyDescent="0.25">
      <c r="B50" s="129"/>
      <c r="C50" s="258"/>
      <c r="D50" s="152"/>
      <c r="E50" s="151"/>
      <c r="F50" s="151"/>
      <c r="G50" s="151"/>
      <c r="H50" s="151"/>
      <c r="I50" s="151"/>
      <c r="J50" s="151"/>
      <c r="K50" s="151"/>
      <c r="L50" s="151"/>
      <c r="M50" s="151"/>
      <c r="N50" s="151"/>
      <c r="O50" s="151"/>
      <c r="P50" s="151"/>
      <c r="Q50" s="151"/>
      <c r="R50" s="151"/>
      <c r="S50" s="151"/>
      <c r="T50" s="151"/>
      <c r="U50" s="151"/>
      <c r="V50" s="151"/>
      <c r="W50" s="125"/>
      <c r="X50" s="507"/>
      <c r="Y50" s="507"/>
      <c r="Z50" s="507"/>
      <c r="AA50" s="542" t="s">
        <v>382</v>
      </c>
    </row>
    <row r="51" spans="2:27" s="17" customFormat="1" ht="19.5" customHeight="1" x14ac:dyDescent="0.25">
      <c r="B51" s="129"/>
      <c r="C51" s="74"/>
      <c r="D51" s="150"/>
      <c r="E51" s="47"/>
      <c r="F51" s="47"/>
      <c r="G51" s="47"/>
      <c r="H51" s="47"/>
      <c r="I51" s="47"/>
      <c r="J51" s="47"/>
      <c r="K51" s="47"/>
      <c r="L51" s="47"/>
      <c r="M51" s="47"/>
      <c r="N51" s="47"/>
      <c r="O51" s="47"/>
      <c r="P51" s="47"/>
      <c r="Q51" s="47"/>
      <c r="R51" s="47"/>
      <c r="S51" s="47"/>
      <c r="T51" s="47"/>
      <c r="U51" s="47"/>
      <c r="V51" s="47"/>
      <c r="W51" s="125"/>
      <c r="X51" s="507"/>
      <c r="Y51" s="507"/>
      <c r="Z51" s="507"/>
      <c r="AA51" s="542"/>
    </row>
    <row r="52" spans="2:27" s="17" customFormat="1" ht="19.5" customHeight="1" x14ac:dyDescent="0.25">
      <c r="B52" s="257"/>
      <c r="C52" s="258"/>
      <c r="D52" s="257"/>
      <c r="E52" s="47"/>
      <c r="F52" s="47"/>
      <c r="G52" s="47"/>
      <c r="H52" s="47"/>
      <c r="I52" s="47"/>
      <c r="J52" s="47"/>
      <c r="K52" s="47"/>
      <c r="L52" s="47"/>
      <c r="M52" s="47"/>
      <c r="N52" s="47"/>
      <c r="O52" s="47"/>
      <c r="P52" s="47"/>
      <c r="Q52" s="47"/>
      <c r="R52" s="47"/>
      <c r="S52" s="47"/>
      <c r="T52" s="47"/>
      <c r="U52" s="47"/>
      <c r="V52" s="47"/>
      <c r="W52" s="256"/>
      <c r="X52" s="256"/>
      <c r="Y52" s="256"/>
      <c r="Z52" s="256"/>
      <c r="AA52" s="77"/>
    </row>
    <row r="53" spans="2:27" s="17" customFormat="1" ht="19.5" customHeight="1" x14ac:dyDescent="0.25">
      <c r="B53" s="129">
        <v>5</v>
      </c>
      <c r="C53" s="152" t="s">
        <v>42</v>
      </c>
      <c r="D53" s="258" t="s">
        <v>45</v>
      </c>
      <c r="E53" s="151">
        <v>1</v>
      </c>
      <c r="F53" s="151">
        <v>0</v>
      </c>
      <c r="G53" s="151" t="s">
        <v>55</v>
      </c>
      <c r="H53" s="151" t="s">
        <v>55</v>
      </c>
      <c r="I53" s="151" t="s">
        <v>55</v>
      </c>
      <c r="J53" s="151" t="s">
        <v>55</v>
      </c>
      <c r="K53" s="151" t="s">
        <v>55</v>
      </c>
      <c r="L53" s="151" t="s">
        <v>55</v>
      </c>
      <c r="M53" s="151" t="s">
        <v>55</v>
      </c>
      <c r="N53" s="151">
        <v>1</v>
      </c>
      <c r="O53" s="151">
        <v>2</v>
      </c>
      <c r="P53" s="151">
        <v>1</v>
      </c>
      <c r="Q53" s="151">
        <v>1</v>
      </c>
      <c r="R53" s="151">
        <v>0</v>
      </c>
      <c r="S53" s="151">
        <v>0</v>
      </c>
      <c r="T53" s="151">
        <v>0</v>
      </c>
      <c r="U53" s="151">
        <v>1</v>
      </c>
      <c r="V53" s="151">
        <v>2</v>
      </c>
      <c r="W53" s="125" t="s">
        <v>68</v>
      </c>
      <c r="X53" s="125">
        <v>20000000</v>
      </c>
      <c r="Y53" s="125">
        <f>5%*X53</f>
        <v>1000000</v>
      </c>
      <c r="Z53" s="125">
        <f>X53+Y53</f>
        <v>21000000</v>
      </c>
      <c r="AA53" s="73" t="s">
        <v>392</v>
      </c>
    </row>
    <row r="54" spans="2:27" s="17" customFormat="1" ht="19.5" customHeight="1" x14ac:dyDescent="0.25">
      <c r="B54" s="129"/>
      <c r="C54" s="74">
        <v>43174</v>
      </c>
      <c r="D54" s="90" t="s">
        <v>142</v>
      </c>
      <c r="E54" s="47"/>
      <c r="F54" s="47"/>
      <c r="G54" s="47"/>
      <c r="H54" s="47"/>
      <c r="I54" s="47"/>
      <c r="J54" s="47"/>
      <c r="K54" s="47"/>
      <c r="L54" s="47"/>
      <c r="M54" s="47"/>
      <c r="N54" s="47"/>
      <c r="O54" s="47"/>
      <c r="P54" s="47"/>
      <c r="Q54" s="47"/>
      <c r="R54" s="47"/>
      <c r="S54" s="47"/>
      <c r="T54" s="47"/>
      <c r="U54" s="47"/>
      <c r="V54" s="47"/>
      <c r="W54" s="125"/>
      <c r="X54" s="125"/>
      <c r="Y54" s="125"/>
      <c r="Z54" s="125"/>
      <c r="AA54" s="508" t="s">
        <v>390</v>
      </c>
    </row>
    <row r="55" spans="2:27" s="17" customFormat="1" ht="19.5" customHeight="1" x14ac:dyDescent="0.25">
      <c r="B55" s="129"/>
      <c r="C55" s="152" t="s">
        <v>387</v>
      </c>
      <c r="D55" s="118" t="s">
        <v>388</v>
      </c>
      <c r="E55" s="47"/>
      <c r="F55" s="47"/>
      <c r="G55" s="47"/>
      <c r="H55" s="47"/>
      <c r="I55" s="47"/>
      <c r="J55" s="47"/>
      <c r="K55" s="47"/>
      <c r="L55" s="47"/>
      <c r="M55" s="47"/>
      <c r="N55" s="47"/>
      <c r="O55" s="47"/>
      <c r="P55" s="47"/>
      <c r="Q55" s="47"/>
      <c r="R55" s="47"/>
      <c r="S55" s="47"/>
      <c r="T55" s="47"/>
      <c r="U55" s="47"/>
      <c r="V55" s="47"/>
      <c r="W55" s="125"/>
      <c r="X55" s="125"/>
      <c r="Y55" s="125"/>
      <c r="Z55" s="125"/>
      <c r="AA55" s="508"/>
    </row>
    <row r="56" spans="2:27" s="17" customFormat="1" ht="19.5" customHeight="1" x14ac:dyDescent="0.25">
      <c r="B56" s="150"/>
      <c r="C56" s="152"/>
      <c r="D56" s="118" t="s">
        <v>389</v>
      </c>
      <c r="E56" s="47"/>
      <c r="F56" s="47"/>
      <c r="G56" s="47"/>
      <c r="H56" s="47"/>
      <c r="I56" s="47"/>
      <c r="J56" s="47"/>
      <c r="K56" s="47"/>
      <c r="L56" s="47"/>
      <c r="M56" s="47"/>
      <c r="N56" s="47"/>
      <c r="O56" s="47"/>
      <c r="P56" s="47"/>
      <c r="Q56" s="47"/>
      <c r="R56" s="47"/>
      <c r="S56" s="47"/>
      <c r="T56" s="47"/>
      <c r="U56" s="47"/>
      <c r="V56" s="47"/>
      <c r="W56" s="147"/>
      <c r="X56" s="147"/>
      <c r="Y56" s="147"/>
      <c r="Z56" s="147"/>
      <c r="AA56" s="508" t="s">
        <v>391</v>
      </c>
    </row>
    <row r="57" spans="2:27" s="17" customFormat="1" ht="19.5" customHeight="1" x14ac:dyDescent="0.25">
      <c r="B57" s="150"/>
      <c r="C57" s="152"/>
      <c r="D57" s="257" t="s">
        <v>54</v>
      </c>
      <c r="E57" s="47"/>
      <c r="F57" s="47"/>
      <c r="G57" s="47"/>
      <c r="H57" s="47"/>
      <c r="I57" s="47"/>
      <c r="J57" s="47"/>
      <c r="K57" s="47"/>
      <c r="L57" s="47"/>
      <c r="M57" s="47"/>
      <c r="N57" s="47"/>
      <c r="O57" s="47"/>
      <c r="P57" s="47"/>
      <c r="Q57" s="47"/>
      <c r="R57" s="47"/>
      <c r="S57" s="47"/>
      <c r="T57" s="47"/>
      <c r="U57" s="47"/>
      <c r="V57" s="47"/>
      <c r="W57" s="147"/>
      <c r="X57" s="147"/>
      <c r="Y57" s="147"/>
      <c r="Z57" s="147"/>
      <c r="AA57" s="508"/>
    </row>
    <row r="58" spans="2:27" s="17" customFormat="1" ht="19.5" customHeight="1" x14ac:dyDescent="0.25">
      <c r="B58" s="150"/>
      <c r="C58" s="152"/>
      <c r="D58" s="150"/>
      <c r="E58" s="47"/>
      <c r="F58" s="47"/>
      <c r="G58" s="47"/>
      <c r="H58" s="47"/>
      <c r="I58" s="47"/>
      <c r="J58" s="47"/>
      <c r="K58" s="47"/>
      <c r="L58" s="47"/>
      <c r="M58" s="47"/>
      <c r="N58" s="47"/>
      <c r="O58" s="47"/>
      <c r="P58" s="47"/>
      <c r="Q58" s="47"/>
      <c r="R58" s="47"/>
      <c r="S58" s="47"/>
      <c r="T58" s="47"/>
      <c r="U58" s="47"/>
      <c r="V58" s="47"/>
      <c r="W58" s="147"/>
      <c r="X58" s="147"/>
      <c r="Y58" s="147"/>
      <c r="Z58" s="147"/>
      <c r="AA58" s="508" t="s">
        <v>394</v>
      </c>
    </row>
    <row r="59" spans="2:27" s="17" customFormat="1" ht="19.5" customHeight="1" x14ac:dyDescent="0.25">
      <c r="B59" s="150"/>
      <c r="C59" s="152"/>
      <c r="D59" s="150"/>
      <c r="E59" s="47"/>
      <c r="F59" s="47"/>
      <c r="G59" s="47"/>
      <c r="H59" s="47"/>
      <c r="I59" s="47"/>
      <c r="J59" s="47"/>
      <c r="K59" s="47"/>
      <c r="L59" s="47"/>
      <c r="M59" s="47"/>
      <c r="N59" s="47"/>
      <c r="O59" s="47"/>
      <c r="P59" s="47"/>
      <c r="Q59" s="47"/>
      <c r="R59" s="47"/>
      <c r="S59" s="47"/>
      <c r="T59" s="47"/>
      <c r="U59" s="47"/>
      <c r="V59" s="47"/>
      <c r="W59" s="147"/>
      <c r="X59" s="147"/>
      <c r="Y59" s="147"/>
      <c r="Z59" s="147"/>
      <c r="AA59" s="508"/>
    </row>
    <row r="60" spans="2:27" s="17" customFormat="1" ht="19.5" customHeight="1" x14ac:dyDescent="0.25">
      <c r="B60" s="150"/>
      <c r="C60" s="152"/>
      <c r="D60" s="150"/>
      <c r="E60" s="47"/>
      <c r="F60" s="47"/>
      <c r="G60" s="47"/>
      <c r="H60" s="47"/>
      <c r="I60" s="47"/>
      <c r="J60" s="47"/>
      <c r="K60" s="47"/>
      <c r="L60" s="47"/>
      <c r="M60" s="47"/>
      <c r="N60" s="47"/>
      <c r="O60" s="47"/>
      <c r="P60" s="47"/>
      <c r="Q60" s="47"/>
      <c r="R60" s="47"/>
      <c r="S60" s="47"/>
      <c r="T60" s="47"/>
      <c r="U60" s="47"/>
      <c r="V60" s="47"/>
      <c r="W60" s="147"/>
      <c r="X60" s="147"/>
      <c r="Y60" s="147"/>
      <c r="Z60" s="147"/>
      <c r="AA60" s="508"/>
    </row>
    <row r="61" spans="2:27" s="17" customFormat="1" ht="19.5" customHeight="1" x14ac:dyDescent="0.25">
      <c r="B61" s="150"/>
      <c r="C61" s="152"/>
      <c r="D61" s="150"/>
      <c r="E61" s="47"/>
      <c r="F61" s="47"/>
      <c r="G61" s="47"/>
      <c r="H61" s="47"/>
      <c r="I61" s="47"/>
      <c r="J61" s="47"/>
      <c r="K61" s="47"/>
      <c r="L61" s="47"/>
      <c r="M61" s="47"/>
      <c r="N61" s="47"/>
      <c r="O61" s="47"/>
      <c r="P61" s="47"/>
      <c r="Q61" s="47"/>
      <c r="R61" s="47"/>
      <c r="S61" s="47"/>
      <c r="T61" s="47"/>
      <c r="U61" s="47"/>
      <c r="V61" s="47"/>
      <c r="W61" s="147"/>
      <c r="X61" s="147"/>
      <c r="Y61" s="147"/>
      <c r="Z61" s="147"/>
      <c r="AA61" s="508"/>
    </row>
    <row r="62" spans="2:27" s="17" customFormat="1" ht="19.5" customHeight="1" x14ac:dyDescent="0.25">
      <c r="B62" s="150"/>
      <c r="C62" s="152"/>
      <c r="D62" s="150"/>
      <c r="E62" s="47"/>
      <c r="F62" s="47"/>
      <c r="G62" s="47"/>
      <c r="H62" s="47"/>
      <c r="I62" s="47"/>
      <c r="J62" s="47"/>
      <c r="K62" s="47"/>
      <c r="L62" s="47"/>
      <c r="M62" s="47"/>
      <c r="N62" s="47"/>
      <c r="O62" s="47"/>
      <c r="P62" s="47"/>
      <c r="Q62" s="47"/>
      <c r="R62" s="47"/>
      <c r="S62" s="47"/>
      <c r="T62" s="47"/>
      <c r="U62" s="47"/>
      <c r="V62" s="47"/>
      <c r="W62" s="147"/>
      <c r="X62" s="147"/>
      <c r="Y62" s="147"/>
      <c r="Z62" s="147"/>
      <c r="AA62" s="508"/>
    </row>
    <row r="63" spans="2:27" s="17" customFormat="1" ht="19.5" customHeight="1" x14ac:dyDescent="0.25">
      <c r="B63" s="150"/>
      <c r="C63" s="152"/>
      <c r="D63" s="150"/>
      <c r="E63" s="47"/>
      <c r="F63" s="47"/>
      <c r="G63" s="47"/>
      <c r="H63" s="47"/>
      <c r="I63" s="47"/>
      <c r="J63" s="47"/>
      <c r="K63" s="47"/>
      <c r="L63" s="47"/>
      <c r="M63" s="47"/>
      <c r="N63" s="47"/>
      <c r="O63" s="47"/>
      <c r="P63" s="47"/>
      <c r="Q63" s="47"/>
      <c r="R63" s="47"/>
      <c r="S63" s="47"/>
      <c r="T63" s="47"/>
      <c r="U63" s="47"/>
      <c r="V63" s="47"/>
      <c r="W63" s="147"/>
      <c r="X63" s="147"/>
      <c r="Y63" s="147"/>
      <c r="Z63" s="147"/>
      <c r="AA63" s="508"/>
    </row>
    <row r="64" spans="2:27" s="17" customFormat="1" ht="19.5" customHeight="1" x14ac:dyDescent="0.25">
      <c r="B64" s="150"/>
      <c r="C64" s="152"/>
      <c r="D64" s="150"/>
      <c r="E64" s="47"/>
      <c r="F64" s="47"/>
      <c r="G64" s="47"/>
      <c r="H64" s="47"/>
      <c r="I64" s="47"/>
      <c r="J64" s="47"/>
      <c r="K64" s="47"/>
      <c r="L64" s="47"/>
      <c r="M64" s="47"/>
      <c r="N64" s="47"/>
      <c r="O64" s="47"/>
      <c r="P64" s="47"/>
      <c r="Q64" s="47"/>
      <c r="R64" s="47"/>
      <c r="S64" s="47"/>
      <c r="T64" s="47"/>
      <c r="U64" s="47"/>
      <c r="V64" s="47"/>
      <c r="W64" s="147"/>
      <c r="X64" s="147"/>
      <c r="Y64" s="147"/>
      <c r="Z64" s="147"/>
      <c r="AA64" s="508"/>
    </row>
    <row r="65" spans="2:27" s="17" customFormat="1" ht="19.5" customHeight="1" x14ac:dyDescent="0.25">
      <c r="B65" s="150"/>
      <c r="C65" s="152"/>
      <c r="D65" s="150"/>
      <c r="E65" s="47"/>
      <c r="F65" s="47"/>
      <c r="G65" s="47"/>
      <c r="H65" s="47"/>
      <c r="I65" s="47"/>
      <c r="J65" s="47"/>
      <c r="K65" s="47"/>
      <c r="L65" s="47"/>
      <c r="M65" s="47"/>
      <c r="N65" s="47"/>
      <c r="O65" s="47"/>
      <c r="P65" s="47"/>
      <c r="Q65" s="47"/>
      <c r="R65" s="47"/>
      <c r="S65" s="47"/>
      <c r="T65" s="47"/>
      <c r="U65" s="47"/>
      <c r="V65" s="47"/>
      <c r="W65" s="147"/>
      <c r="X65" s="147"/>
      <c r="Y65" s="147"/>
      <c r="Z65" s="147"/>
      <c r="AA65" s="508"/>
    </row>
    <row r="66" spans="2:27" s="17" customFormat="1" ht="19.5" customHeight="1" x14ac:dyDescent="0.25">
      <c r="B66" s="257"/>
      <c r="C66" s="258"/>
      <c r="D66" s="257"/>
      <c r="E66" s="47"/>
      <c r="F66" s="47"/>
      <c r="G66" s="47"/>
      <c r="H66" s="47"/>
      <c r="I66" s="47"/>
      <c r="J66" s="47"/>
      <c r="K66" s="47"/>
      <c r="L66" s="47"/>
      <c r="M66" s="47"/>
      <c r="N66" s="47"/>
      <c r="O66" s="47"/>
      <c r="P66" s="47"/>
      <c r="Q66" s="47"/>
      <c r="R66" s="47"/>
      <c r="S66" s="47"/>
      <c r="T66" s="47"/>
      <c r="U66" s="47"/>
      <c r="V66" s="47"/>
      <c r="W66" s="256"/>
      <c r="X66" s="256"/>
      <c r="Y66" s="256"/>
      <c r="Z66" s="256"/>
      <c r="AA66" s="508" t="s">
        <v>393</v>
      </c>
    </row>
    <row r="67" spans="2:27" s="17" customFormat="1" ht="19.5" customHeight="1" x14ac:dyDescent="0.25">
      <c r="B67" s="257"/>
      <c r="C67" s="258"/>
      <c r="D67" s="257"/>
      <c r="E67" s="47"/>
      <c r="F67" s="47"/>
      <c r="G67" s="47"/>
      <c r="H67" s="47"/>
      <c r="I67" s="47"/>
      <c r="J67" s="47"/>
      <c r="K67" s="47"/>
      <c r="L67" s="47"/>
      <c r="M67" s="47"/>
      <c r="N67" s="47"/>
      <c r="O67" s="47"/>
      <c r="P67" s="47"/>
      <c r="Q67" s="47"/>
      <c r="R67" s="47"/>
      <c r="S67" s="47"/>
      <c r="T67" s="47"/>
      <c r="U67" s="47"/>
      <c r="V67" s="47"/>
      <c r="W67" s="256"/>
      <c r="X67" s="256"/>
      <c r="Y67" s="256"/>
      <c r="Z67" s="256"/>
      <c r="AA67" s="508"/>
    </row>
    <row r="68" spans="2:27" s="17" customFormat="1" ht="19.5" customHeight="1" x14ac:dyDescent="0.25">
      <c r="B68" s="257"/>
      <c r="C68" s="258"/>
      <c r="D68" s="257"/>
      <c r="E68" s="47"/>
      <c r="F68" s="47"/>
      <c r="G68" s="47"/>
      <c r="H68" s="47"/>
      <c r="I68" s="47"/>
      <c r="J68" s="47"/>
      <c r="K68" s="47"/>
      <c r="L68" s="47"/>
      <c r="M68" s="47"/>
      <c r="N68" s="47"/>
      <c r="O68" s="47"/>
      <c r="P68" s="47"/>
      <c r="Q68" s="47"/>
      <c r="R68" s="47"/>
      <c r="S68" s="47"/>
      <c r="T68" s="47"/>
      <c r="U68" s="47"/>
      <c r="V68" s="47"/>
      <c r="W68" s="256"/>
      <c r="X68" s="256"/>
      <c r="Y68" s="256"/>
      <c r="Z68" s="256"/>
      <c r="AA68" s="508"/>
    </row>
    <row r="69" spans="2:27" s="17" customFormat="1" ht="19.5" customHeight="1" x14ac:dyDescent="0.25">
      <c r="B69" s="257"/>
      <c r="C69" s="258"/>
      <c r="D69" s="257"/>
      <c r="E69" s="47"/>
      <c r="F69" s="47"/>
      <c r="G69" s="47"/>
      <c r="H69" s="47"/>
      <c r="I69" s="47"/>
      <c r="J69" s="47"/>
      <c r="K69" s="47"/>
      <c r="L69" s="47"/>
      <c r="M69" s="47"/>
      <c r="N69" s="47"/>
      <c r="O69" s="47"/>
      <c r="P69" s="47"/>
      <c r="Q69" s="47"/>
      <c r="R69" s="47"/>
      <c r="S69" s="47"/>
      <c r="T69" s="47"/>
      <c r="U69" s="47"/>
      <c r="V69" s="47"/>
      <c r="W69" s="256"/>
      <c r="X69" s="256"/>
      <c r="Y69" s="256"/>
      <c r="Z69" s="256"/>
      <c r="AA69" s="254"/>
    </row>
    <row r="70" spans="2:27" s="17" customFormat="1" ht="19.5" customHeight="1" x14ac:dyDescent="0.25">
      <c r="B70" s="129">
        <v>6</v>
      </c>
      <c r="C70" s="152" t="s">
        <v>43</v>
      </c>
      <c r="D70" s="152" t="s">
        <v>59</v>
      </c>
      <c r="E70" s="47" t="s">
        <v>55</v>
      </c>
      <c r="F70" s="47" t="s">
        <v>55</v>
      </c>
      <c r="G70" s="47" t="s">
        <v>55</v>
      </c>
      <c r="H70" s="47" t="s">
        <v>55</v>
      </c>
      <c r="I70" s="47" t="s">
        <v>55</v>
      </c>
      <c r="J70" s="47" t="s">
        <v>55</v>
      </c>
      <c r="K70" s="47">
        <v>1</v>
      </c>
      <c r="L70" s="47" t="s">
        <v>55</v>
      </c>
      <c r="M70" s="47" t="s">
        <v>55</v>
      </c>
      <c r="N70" s="47">
        <v>0</v>
      </c>
      <c r="O70" s="47">
        <v>1</v>
      </c>
      <c r="P70" s="47">
        <v>0</v>
      </c>
      <c r="Q70" s="47">
        <v>1</v>
      </c>
      <c r="R70" s="47">
        <v>1</v>
      </c>
      <c r="S70" s="47">
        <v>0</v>
      </c>
      <c r="T70" s="47">
        <v>0</v>
      </c>
      <c r="U70" s="47">
        <v>0</v>
      </c>
      <c r="V70" s="47">
        <v>0</v>
      </c>
      <c r="W70" s="541" t="s">
        <v>56</v>
      </c>
      <c r="X70" s="507">
        <v>0</v>
      </c>
      <c r="Y70" s="507">
        <f>5%*X70</f>
        <v>0</v>
      </c>
      <c r="Z70" s="507">
        <f>X70+Y70</f>
        <v>0</v>
      </c>
      <c r="AA70" s="119" t="s">
        <v>33</v>
      </c>
    </row>
    <row r="71" spans="2:27" s="17" customFormat="1" ht="19.5" customHeight="1" x14ac:dyDescent="0.25">
      <c r="B71" s="129"/>
      <c r="C71" s="74">
        <v>43177</v>
      </c>
      <c r="D71" s="150" t="s">
        <v>395</v>
      </c>
      <c r="E71" s="132"/>
      <c r="F71" s="132"/>
      <c r="G71" s="132"/>
      <c r="H71" s="132"/>
      <c r="I71" s="132"/>
      <c r="J71" s="132"/>
      <c r="K71" s="132"/>
      <c r="L71" s="132"/>
      <c r="M71" s="132"/>
      <c r="N71" s="132"/>
      <c r="O71" s="132"/>
      <c r="P71" s="132"/>
      <c r="Q71" s="132"/>
      <c r="R71" s="132"/>
      <c r="S71" s="132"/>
      <c r="T71" s="132"/>
      <c r="U71" s="132"/>
      <c r="V71" s="132"/>
      <c r="W71" s="541"/>
      <c r="X71" s="507"/>
      <c r="Y71" s="507"/>
      <c r="Z71" s="507"/>
      <c r="AA71" s="77" t="s">
        <v>398</v>
      </c>
    </row>
    <row r="72" spans="2:27" s="17" customFormat="1" ht="19.5" x14ac:dyDescent="0.25">
      <c r="B72" s="129"/>
      <c r="C72" s="152" t="s">
        <v>397</v>
      </c>
      <c r="D72" s="118" t="s">
        <v>396</v>
      </c>
      <c r="E72" s="47"/>
      <c r="F72" s="132"/>
      <c r="G72" s="132"/>
      <c r="H72" s="132"/>
      <c r="I72" s="132"/>
      <c r="J72" s="132"/>
      <c r="K72" s="132"/>
      <c r="L72" s="132"/>
      <c r="M72" s="132"/>
      <c r="N72" s="132"/>
      <c r="O72" s="132"/>
      <c r="P72" s="132"/>
      <c r="Q72" s="132"/>
      <c r="R72" s="132"/>
      <c r="S72" s="132"/>
      <c r="T72" s="132"/>
      <c r="U72" s="132"/>
      <c r="V72" s="132"/>
      <c r="W72" s="541"/>
      <c r="X72" s="507"/>
      <c r="Y72" s="507"/>
      <c r="Z72" s="507"/>
      <c r="AA72" s="508" t="s">
        <v>399</v>
      </c>
    </row>
    <row r="73" spans="2:27" s="17" customFormat="1" ht="19.5" customHeight="1" x14ac:dyDescent="0.25">
      <c r="B73" s="150"/>
      <c r="C73" s="152"/>
      <c r="D73" s="188"/>
      <c r="E73" s="47"/>
      <c r="F73" s="151"/>
      <c r="G73" s="151"/>
      <c r="H73" s="151"/>
      <c r="I73" s="151"/>
      <c r="J73" s="151"/>
      <c r="K73" s="151"/>
      <c r="L73" s="151"/>
      <c r="M73" s="151"/>
      <c r="N73" s="151"/>
      <c r="O73" s="151"/>
      <c r="P73" s="151"/>
      <c r="Q73" s="151"/>
      <c r="R73" s="151"/>
      <c r="S73" s="151"/>
      <c r="T73" s="151"/>
      <c r="U73" s="151"/>
      <c r="V73" s="151"/>
      <c r="W73" s="541"/>
      <c r="X73" s="507"/>
      <c r="Y73" s="507"/>
      <c r="Z73" s="507"/>
      <c r="AA73" s="508"/>
    </row>
    <row r="74" spans="2:27" s="17" customFormat="1" ht="19.5" x14ac:dyDescent="0.25">
      <c r="B74" s="129"/>
      <c r="C74" s="152"/>
      <c r="D74" s="188"/>
      <c r="E74" s="47"/>
      <c r="F74" s="132"/>
      <c r="G74" s="132"/>
      <c r="H74" s="132"/>
      <c r="I74" s="132"/>
      <c r="J74" s="132"/>
      <c r="K74" s="132"/>
      <c r="L74" s="132"/>
      <c r="M74" s="132"/>
      <c r="N74" s="132"/>
      <c r="O74" s="132"/>
      <c r="P74" s="132"/>
      <c r="Q74" s="132"/>
      <c r="R74" s="132"/>
      <c r="S74" s="132"/>
      <c r="T74" s="132"/>
      <c r="U74" s="132"/>
      <c r="V74" s="132"/>
      <c r="W74" s="541"/>
      <c r="X74" s="507"/>
      <c r="Y74" s="507"/>
      <c r="Z74" s="507"/>
      <c r="AA74" s="508"/>
    </row>
    <row r="75" spans="2:27" s="17" customFormat="1" ht="19.5" customHeight="1" x14ac:dyDescent="0.25">
      <c r="B75" s="150"/>
      <c r="C75" s="152"/>
      <c r="D75" s="150"/>
      <c r="E75" s="47"/>
      <c r="F75" s="151"/>
      <c r="G75" s="151"/>
      <c r="H75" s="151"/>
      <c r="I75" s="151"/>
      <c r="J75" s="151"/>
      <c r="K75" s="151"/>
      <c r="L75" s="151"/>
      <c r="M75" s="151"/>
      <c r="N75" s="151"/>
      <c r="O75" s="151"/>
      <c r="P75" s="151"/>
      <c r="Q75" s="151"/>
      <c r="R75" s="151"/>
      <c r="S75" s="151"/>
      <c r="T75" s="151"/>
      <c r="U75" s="151"/>
      <c r="V75" s="151"/>
      <c r="W75" s="541"/>
      <c r="X75" s="147"/>
      <c r="Y75" s="147"/>
      <c r="Z75" s="147"/>
      <c r="AA75" s="508"/>
    </row>
    <row r="76" spans="2:27" s="17" customFormat="1" ht="19.5" customHeight="1" x14ac:dyDescent="0.25">
      <c r="B76" s="129"/>
      <c r="C76" s="133"/>
      <c r="D76" s="129"/>
      <c r="E76" s="132"/>
      <c r="F76" s="132"/>
      <c r="G76" s="132"/>
      <c r="H76" s="132"/>
      <c r="I76" s="132"/>
      <c r="J76" s="132"/>
      <c r="K76" s="132"/>
      <c r="L76" s="132"/>
      <c r="M76" s="132"/>
      <c r="N76" s="132"/>
      <c r="O76" s="132"/>
      <c r="P76" s="132"/>
      <c r="Q76" s="132"/>
      <c r="R76" s="132"/>
      <c r="S76" s="132"/>
      <c r="T76" s="132"/>
      <c r="U76" s="132"/>
      <c r="V76" s="132"/>
      <c r="W76" s="541"/>
      <c r="X76" s="125"/>
      <c r="Y76" s="125"/>
      <c r="Z76" s="125"/>
      <c r="AA76" s="508"/>
    </row>
    <row r="77" spans="2:27" s="17" customFormat="1" ht="19.5" customHeight="1" x14ac:dyDescent="0.25">
      <c r="B77" s="150"/>
      <c r="C77" s="152"/>
      <c r="D77" s="150"/>
      <c r="E77" s="151"/>
      <c r="F77" s="151"/>
      <c r="G77" s="151"/>
      <c r="H77" s="151"/>
      <c r="I77" s="151"/>
      <c r="J77" s="151"/>
      <c r="K77" s="151"/>
      <c r="L77" s="151"/>
      <c r="M77" s="151"/>
      <c r="N77" s="151"/>
      <c r="O77" s="151"/>
      <c r="P77" s="151"/>
      <c r="Q77" s="151"/>
      <c r="R77" s="151"/>
      <c r="S77" s="151"/>
      <c r="T77" s="151"/>
      <c r="U77" s="151"/>
      <c r="V77" s="151"/>
      <c r="W77" s="541"/>
      <c r="X77" s="147"/>
      <c r="Y77" s="147"/>
      <c r="Z77" s="147"/>
      <c r="AA77" s="508"/>
    </row>
    <row r="78" spans="2:27" s="17" customFormat="1" ht="19.5" customHeight="1" x14ac:dyDescent="0.25">
      <c r="B78" s="129"/>
      <c r="C78" s="133"/>
      <c r="D78" s="129"/>
      <c r="E78" s="132"/>
      <c r="F78" s="132"/>
      <c r="G78" s="132"/>
      <c r="H78" s="132"/>
      <c r="I78" s="132"/>
      <c r="J78" s="132"/>
      <c r="K78" s="132"/>
      <c r="L78" s="132"/>
      <c r="M78" s="132"/>
      <c r="N78" s="132"/>
      <c r="O78" s="132"/>
      <c r="P78" s="132"/>
      <c r="Q78" s="132"/>
      <c r="R78" s="132"/>
      <c r="S78" s="132"/>
      <c r="T78" s="132"/>
      <c r="U78" s="132"/>
      <c r="V78" s="132"/>
      <c r="W78" s="541"/>
      <c r="X78" s="125"/>
      <c r="Y78" s="125"/>
      <c r="Z78" s="125"/>
      <c r="AA78" s="508"/>
    </row>
    <row r="79" spans="2:27" s="17" customFormat="1" ht="19.5" customHeight="1" x14ac:dyDescent="0.25">
      <c r="B79" s="129"/>
      <c r="C79" s="133"/>
      <c r="D79" s="129"/>
      <c r="E79" s="132"/>
      <c r="F79" s="132"/>
      <c r="G79" s="132"/>
      <c r="H79" s="132"/>
      <c r="I79" s="132"/>
      <c r="J79" s="132"/>
      <c r="K79" s="132"/>
      <c r="L79" s="132"/>
      <c r="M79" s="132"/>
      <c r="N79" s="132"/>
      <c r="O79" s="132"/>
      <c r="P79" s="132"/>
      <c r="Q79" s="132"/>
      <c r="R79" s="132"/>
      <c r="S79" s="132"/>
      <c r="T79" s="132"/>
      <c r="U79" s="132"/>
      <c r="V79" s="132"/>
      <c r="W79" s="541"/>
      <c r="X79" s="125"/>
      <c r="Y79" s="125"/>
      <c r="Z79" s="125"/>
      <c r="AA79" s="76"/>
    </row>
    <row r="80" spans="2:27" s="17" customFormat="1" ht="19.5" customHeight="1" x14ac:dyDescent="0.25">
      <c r="B80" s="129">
        <v>7</v>
      </c>
      <c r="C80" s="152" t="s">
        <v>38</v>
      </c>
      <c r="D80" s="90" t="s">
        <v>37</v>
      </c>
      <c r="E80" s="151">
        <v>0</v>
      </c>
      <c r="F80" s="151">
        <v>0</v>
      </c>
      <c r="G80" s="151" t="s">
        <v>55</v>
      </c>
      <c r="H80" s="151" t="s">
        <v>55</v>
      </c>
      <c r="I80" s="151" t="s">
        <v>55</v>
      </c>
      <c r="J80" s="151" t="s">
        <v>55</v>
      </c>
      <c r="K80" s="151">
        <v>0</v>
      </c>
      <c r="L80" s="151" t="s">
        <v>55</v>
      </c>
      <c r="M80" s="151">
        <v>1</v>
      </c>
      <c r="N80" s="151">
        <v>0</v>
      </c>
      <c r="O80" s="151">
        <v>0</v>
      </c>
      <c r="P80" s="151" t="s">
        <v>55</v>
      </c>
      <c r="Q80" s="151" t="s">
        <v>55</v>
      </c>
      <c r="R80" s="151" t="s">
        <v>55</v>
      </c>
      <c r="S80" s="151" t="s">
        <v>55</v>
      </c>
      <c r="T80" s="151" t="s">
        <v>55</v>
      </c>
      <c r="U80" s="151" t="s">
        <v>55</v>
      </c>
      <c r="V80" s="151" t="s">
        <v>55</v>
      </c>
      <c r="W80" s="125" t="s">
        <v>238</v>
      </c>
      <c r="X80" s="125">
        <v>0</v>
      </c>
      <c r="Y80" s="125">
        <f>5%*X80</f>
        <v>0</v>
      </c>
      <c r="Z80" s="125">
        <f>X80+Y80</f>
        <v>0</v>
      </c>
      <c r="AA80" s="119" t="s">
        <v>57</v>
      </c>
    </row>
    <row r="81" spans="2:27" s="17" customFormat="1" ht="19.5" customHeight="1" x14ac:dyDescent="0.25">
      <c r="B81" s="129"/>
      <c r="C81" s="74">
        <v>43183</v>
      </c>
      <c r="D81" s="538" t="s">
        <v>400</v>
      </c>
      <c r="E81" s="132"/>
      <c r="F81" s="132"/>
      <c r="G81" s="132"/>
      <c r="H81" s="132"/>
      <c r="I81" s="132"/>
      <c r="J81" s="132"/>
      <c r="K81" s="132"/>
      <c r="L81" s="132"/>
      <c r="M81" s="132"/>
      <c r="N81" s="132"/>
      <c r="O81" s="132"/>
      <c r="P81" s="132"/>
      <c r="Q81" s="132"/>
      <c r="R81" s="132"/>
      <c r="S81" s="132"/>
      <c r="T81" s="132"/>
      <c r="U81" s="132"/>
      <c r="V81" s="132"/>
      <c r="W81" s="125"/>
      <c r="X81" s="45"/>
      <c r="Y81" s="45"/>
      <c r="Z81" s="45"/>
      <c r="AA81" s="508" t="s">
        <v>401</v>
      </c>
    </row>
    <row r="82" spans="2:27" s="17" customFormat="1" ht="19.5" customHeight="1" x14ac:dyDescent="0.25">
      <c r="B82" s="129"/>
      <c r="C82" s="152" t="s">
        <v>141</v>
      </c>
      <c r="D82" s="538"/>
      <c r="E82" s="132"/>
      <c r="F82" s="132"/>
      <c r="G82" s="132"/>
      <c r="H82" s="132"/>
      <c r="I82" s="132"/>
      <c r="J82" s="132"/>
      <c r="K82" s="132"/>
      <c r="L82" s="132"/>
      <c r="M82" s="132"/>
      <c r="N82" s="132"/>
      <c r="O82" s="132"/>
      <c r="P82" s="132"/>
      <c r="Q82" s="132"/>
      <c r="R82" s="132"/>
      <c r="S82" s="132"/>
      <c r="T82" s="132"/>
      <c r="U82" s="132"/>
      <c r="V82" s="132"/>
      <c r="W82" s="125"/>
      <c r="X82" s="45"/>
      <c r="Y82" s="45"/>
      <c r="Z82" s="45"/>
      <c r="AA82" s="508"/>
    </row>
    <row r="83" spans="2:27" s="17" customFormat="1" ht="19.5" customHeight="1" x14ac:dyDescent="0.25">
      <c r="B83" s="129"/>
      <c r="C83" s="152"/>
      <c r="D83" s="80" t="s">
        <v>405</v>
      </c>
      <c r="E83" s="132"/>
      <c r="F83" s="132"/>
      <c r="G83" s="132"/>
      <c r="H83" s="132"/>
      <c r="I83" s="132"/>
      <c r="J83" s="132"/>
      <c r="K83" s="132"/>
      <c r="L83" s="132"/>
      <c r="M83" s="132"/>
      <c r="N83" s="132"/>
      <c r="O83" s="132"/>
      <c r="P83" s="132"/>
      <c r="Q83" s="132"/>
      <c r="R83" s="132"/>
      <c r="S83" s="132"/>
      <c r="T83" s="132"/>
      <c r="U83" s="132"/>
      <c r="V83" s="132"/>
      <c r="W83" s="125"/>
      <c r="X83" s="45"/>
      <c r="Y83" s="45"/>
      <c r="Z83" s="45"/>
      <c r="AA83" s="77" t="s">
        <v>402</v>
      </c>
    </row>
    <row r="84" spans="2:27" s="17" customFormat="1" ht="19.5" customHeight="1" x14ac:dyDescent="0.25">
      <c r="B84" s="129"/>
      <c r="C84" s="152"/>
      <c r="D84" s="265" t="s">
        <v>54</v>
      </c>
      <c r="E84" s="132"/>
      <c r="F84" s="132"/>
      <c r="G84" s="132"/>
      <c r="H84" s="132"/>
      <c r="I84" s="132"/>
      <c r="J84" s="132"/>
      <c r="K84" s="132"/>
      <c r="L84" s="132"/>
      <c r="M84" s="132"/>
      <c r="N84" s="132"/>
      <c r="O84" s="132"/>
      <c r="P84" s="132"/>
      <c r="Q84" s="132"/>
      <c r="R84" s="132"/>
      <c r="S84" s="132"/>
      <c r="T84" s="132"/>
      <c r="U84" s="132"/>
      <c r="V84" s="132"/>
      <c r="W84" s="125"/>
      <c r="X84" s="45"/>
      <c r="Y84" s="45"/>
      <c r="Z84" s="45"/>
      <c r="AA84" s="508" t="s">
        <v>403</v>
      </c>
    </row>
    <row r="85" spans="2:27" s="17" customFormat="1" ht="19.5" customHeight="1" x14ac:dyDescent="0.25">
      <c r="B85" s="150"/>
      <c r="C85" s="152"/>
      <c r="D85" s="150"/>
      <c r="E85" s="151"/>
      <c r="F85" s="151"/>
      <c r="G85" s="151"/>
      <c r="H85" s="151"/>
      <c r="I85" s="151"/>
      <c r="J85" s="151"/>
      <c r="K85" s="151"/>
      <c r="L85" s="151"/>
      <c r="M85" s="151"/>
      <c r="N85" s="151"/>
      <c r="O85" s="151"/>
      <c r="P85" s="151"/>
      <c r="Q85" s="151"/>
      <c r="R85" s="151"/>
      <c r="S85" s="151"/>
      <c r="T85" s="151"/>
      <c r="U85" s="151"/>
      <c r="V85" s="151"/>
      <c r="W85" s="147"/>
      <c r="X85" s="45"/>
      <c r="Y85" s="45"/>
      <c r="Z85" s="45"/>
      <c r="AA85" s="508"/>
    </row>
    <row r="86" spans="2:27" s="17" customFormat="1" ht="19.5" customHeight="1" x14ac:dyDescent="0.25">
      <c r="B86" s="150"/>
      <c r="C86" s="152"/>
      <c r="D86" s="150"/>
      <c r="E86" s="151"/>
      <c r="F86" s="151"/>
      <c r="G86" s="151"/>
      <c r="H86" s="151"/>
      <c r="I86" s="151"/>
      <c r="J86" s="151"/>
      <c r="K86" s="151"/>
      <c r="L86" s="151"/>
      <c r="M86" s="151"/>
      <c r="N86" s="151"/>
      <c r="O86" s="151"/>
      <c r="P86" s="151"/>
      <c r="Q86" s="151"/>
      <c r="R86" s="151"/>
      <c r="S86" s="151"/>
      <c r="T86" s="151"/>
      <c r="U86" s="151"/>
      <c r="V86" s="151"/>
      <c r="W86" s="147"/>
      <c r="X86" s="45"/>
      <c r="Y86" s="45"/>
      <c r="Z86" s="45"/>
      <c r="AA86" s="508" t="s">
        <v>404</v>
      </c>
    </row>
    <row r="87" spans="2:27" s="17" customFormat="1" ht="19.5" customHeight="1" x14ac:dyDescent="0.25">
      <c r="B87" s="150"/>
      <c r="C87" s="152"/>
      <c r="D87" s="150"/>
      <c r="E87" s="151"/>
      <c r="F87" s="151"/>
      <c r="G87" s="151"/>
      <c r="H87" s="151"/>
      <c r="I87" s="151"/>
      <c r="J87" s="151"/>
      <c r="K87" s="151"/>
      <c r="L87" s="151"/>
      <c r="M87" s="151"/>
      <c r="N87" s="151"/>
      <c r="O87" s="151"/>
      <c r="P87" s="151"/>
      <c r="Q87" s="151"/>
      <c r="R87" s="151"/>
      <c r="S87" s="151"/>
      <c r="T87" s="151"/>
      <c r="U87" s="151"/>
      <c r="V87" s="151"/>
      <c r="W87" s="147"/>
      <c r="X87" s="45"/>
      <c r="Y87" s="45"/>
      <c r="Z87" s="45"/>
      <c r="AA87" s="508"/>
    </row>
    <row r="88" spans="2:27" s="17" customFormat="1" ht="19.5" customHeight="1" x14ac:dyDescent="0.25">
      <c r="B88" s="150"/>
      <c r="C88" s="152"/>
      <c r="D88" s="150"/>
      <c r="E88" s="151"/>
      <c r="F88" s="151"/>
      <c r="G88" s="151"/>
      <c r="H88" s="151"/>
      <c r="I88" s="151"/>
      <c r="J88" s="151"/>
      <c r="K88" s="151"/>
      <c r="L88" s="151"/>
      <c r="M88" s="151"/>
      <c r="N88" s="151"/>
      <c r="O88" s="151"/>
      <c r="P88" s="151"/>
      <c r="Q88" s="151"/>
      <c r="R88" s="151"/>
      <c r="S88" s="151"/>
      <c r="T88" s="151"/>
      <c r="U88" s="151"/>
      <c r="V88" s="151"/>
      <c r="W88" s="147"/>
      <c r="X88" s="45"/>
      <c r="Y88" s="45"/>
      <c r="Z88" s="45"/>
      <c r="AA88" s="77"/>
    </row>
    <row r="89" spans="2:27" s="17" customFormat="1" ht="19.5" x14ac:dyDescent="0.25">
      <c r="B89" s="129">
        <v>8</v>
      </c>
      <c r="C89" s="152" t="s">
        <v>279</v>
      </c>
      <c r="D89" s="152" t="s">
        <v>58</v>
      </c>
      <c r="E89" s="151">
        <v>1</v>
      </c>
      <c r="F89" s="151" t="s">
        <v>55</v>
      </c>
      <c r="G89" s="151" t="s">
        <v>55</v>
      </c>
      <c r="H89" s="151" t="s">
        <v>55</v>
      </c>
      <c r="I89" s="151" t="s">
        <v>55</v>
      </c>
      <c r="J89" s="151" t="s">
        <v>55</v>
      </c>
      <c r="K89" s="151" t="s">
        <v>55</v>
      </c>
      <c r="L89" s="151" t="s">
        <v>55</v>
      </c>
      <c r="M89" s="151" t="s">
        <v>55</v>
      </c>
      <c r="N89" s="151">
        <v>1</v>
      </c>
      <c r="O89" s="151">
        <v>5</v>
      </c>
      <c r="P89" s="151">
        <v>3</v>
      </c>
      <c r="Q89" s="151">
        <v>2</v>
      </c>
      <c r="R89" s="151">
        <v>1</v>
      </c>
      <c r="S89" s="151">
        <v>0</v>
      </c>
      <c r="T89" s="151">
        <v>0</v>
      </c>
      <c r="U89" s="151">
        <v>4</v>
      </c>
      <c r="V89" s="151">
        <v>0</v>
      </c>
      <c r="W89" s="125" t="s">
        <v>68</v>
      </c>
      <c r="X89" s="125">
        <v>10000000</v>
      </c>
      <c r="Y89" s="125">
        <f>5%*X89</f>
        <v>500000</v>
      </c>
      <c r="Z89" s="125">
        <f>X89+Y89</f>
        <v>10500000</v>
      </c>
      <c r="AA89" s="73" t="s">
        <v>102</v>
      </c>
    </row>
    <row r="90" spans="2:27" s="17" customFormat="1" ht="19.5" customHeight="1" x14ac:dyDescent="0.25">
      <c r="B90" s="129"/>
      <c r="C90" s="74">
        <v>43189</v>
      </c>
      <c r="D90" s="150" t="s">
        <v>487</v>
      </c>
      <c r="E90" s="132"/>
      <c r="F90" s="132"/>
      <c r="G90" s="132"/>
      <c r="H90" s="132"/>
      <c r="I90" s="132"/>
      <c r="J90" s="132"/>
      <c r="K90" s="132"/>
      <c r="L90" s="132"/>
      <c r="M90" s="132"/>
      <c r="N90" s="132"/>
      <c r="O90" s="132"/>
      <c r="P90" s="132"/>
      <c r="Q90" s="132"/>
      <c r="R90" s="132"/>
      <c r="S90" s="132"/>
      <c r="T90" s="132"/>
      <c r="U90" s="132"/>
      <c r="V90" s="132"/>
      <c r="W90" s="125"/>
      <c r="X90" s="45"/>
      <c r="Y90" s="45"/>
      <c r="Z90" s="45"/>
      <c r="AA90" s="508" t="s">
        <v>407</v>
      </c>
    </row>
    <row r="91" spans="2:27" s="17" customFormat="1" ht="19.5" customHeight="1" x14ac:dyDescent="0.25">
      <c r="B91" s="129"/>
      <c r="C91" s="152" t="s">
        <v>406</v>
      </c>
      <c r="D91" s="265" t="s">
        <v>488</v>
      </c>
      <c r="E91" s="132"/>
      <c r="F91" s="132"/>
      <c r="G91" s="132"/>
      <c r="H91" s="132"/>
      <c r="I91" s="132"/>
      <c r="J91" s="132"/>
      <c r="K91" s="132"/>
      <c r="L91" s="132"/>
      <c r="M91" s="132"/>
      <c r="N91" s="132"/>
      <c r="O91" s="132"/>
      <c r="P91" s="132"/>
      <c r="Q91" s="132"/>
      <c r="R91" s="132"/>
      <c r="S91" s="132"/>
      <c r="T91" s="132"/>
      <c r="U91" s="132"/>
      <c r="V91" s="132"/>
      <c r="W91" s="125"/>
      <c r="X91" s="45"/>
      <c r="Y91" s="45"/>
      <c r="Z91" s="45"/>
      <c r="AA91" s="508"/>
    </row>
    <row r="92" spans="2:27" s="17" customFormat="1" ht="19.5" customHeight="1" x14ac:dyDescent="0.25">
      <c r="B92" s="129"/>
      <c r="C92" s="133"/>
      <c r="D92" s="129" t="s">
        <v>54</v>
      </c>
      <c r="E92" s="132"/>
      <c r="F92" s="132"/>
      <c r="G92" s="132"/>
      <c r="H92" s="132"/>
      <c r="I92" s="132"/>
      <c r="J92" s="132"/>
      <c r="K92" s="132"/>
      <c r="L92" s="132"/>
      <c r="M92" s="132"/>
      <c r="N92" s="132"/>
      <c r="O92" s="132"/>
      <c r="P92" s="132"/>
      <c r="Q92" s="132"/>
      <c r="R92" s="132"/>
      <c r="S92" s="132"/>
      <c r="T92" s="132"/>
      <c r="U92" s="132"/>
      <c r="V92" s="132"/>
      <c r="W92" s="125"/>
      <c r="X92" s="45"/>
      <c r="Y92" s="45"/>
      <c r="Z92" s="45"/>
      <c r="AA92" s="508"/>
    </row>
    <row r="93" spans="2:27" s="17" customFormat="1" ht="19.5" customHeight="1" x14ac:dyDescent="0.25">
      <c r="B93" s="265"/>
      <c r="C93" s="266"/>
      <c r="D93" s="265"/>
      <c r="E93" s="230"/>
      <c r="F93" s="230"/>
      <c r="G93" s="230"/>
      <c r="H93" s="230"/>
      <c r="I93" s="230"/>
      <c r="J93" s="230"/>
      <c r="K93" s="230"/>
      <c r="L93" s="230"/>
      <c r="M93" s="230"/>
      <c r="N93" s="230"/>
      <c r="O93" s="230"/>
      <c r="P93" s="230"/>
      <c r="Q93" s="230"/>
      <c r="R93" s="230"/>
      <c r="S93" s="230"/>
      <c r="T93" s="230"/>
      <c r="U93" s="230"/>
      <c r="V93" s="230"/>
      <c r="W93" s="262"/>
      <c r="X93" s="45"/>
      <c r="Y93" s="45"/>
      <c r="Z93" s="45"/>
      <c r="AA93" s="76" t="s">
        <v>408</v>
      </c>
    </row>
    <row r="94" spans="2:27" s="17" customFormat="1" ht="19.5" customHeight="1" x14ac:dyDescent="0.25">
      <c r="B94" s="265"/>
      <c r="C94" s="266"/>
      <c r="D94" s="265"/>
      <c r="E94" s="230"/>
      <c r="F94" s="230"/>
      <c r="G94" s="230"/>
      <c r="H94" s="230"/>
      <c r="I94" s="230"/>
      <c r="J94" s="230"/>
      <c r="K94" s="230"/>
      <c r="L94" s="230"/>
      <c r="M94" s="230"/>
      <c r="N94" s="230"/>
      <c r="O94" s="230"/>
      <c r="P94" s="230"/>
      <c r="Q94" s="230"/>
      <c r="R94" s="230"/>
      <c r="S94" s="230"/>
      <c r="T94" s="230"/>
      <c r="U94" s="230"/>
      <c r="V94" s="230"/>
      <c r="W94" s="262"/>
      <c r="X94" s="45"/>
      <c r="Y94" s="45"/>
      <c r="Z94" s="45"/>
      <c r="AA94" s="508" t="s">
        <v>409</v>
      </c>
    </row>
    <row r="95" spans="2:27" s="17" customFormat="1" ht="19.5" customHeight="1" x14ac:dyDescent="0.25">
      <c r="B95" s="265"/>
      <c r="C95" s="266"/>
      <c r="D95" s="265"/>
      <c r="E95" s="230"/>
      <c r="F95" s="230"/>
      <c r="G95" s="230"/>
      <c r="H95" s="230"/>
      <c r="I95" s="230"/>
      <c r="J95" s="230"/>
      <c r="K95" s="230"/>
      <c r="L95" s="230"/>
      <c r="M95" s="230"/>
      <c r="N95" s="230"/>
      <c r="O95" s="230"/>
      <c r="P95" s="230"/>
      <c r="Q95" s="230"/>
      <c r="R95" s="230"/>
      <c r="S95" s="230"/>
      <c r="T95" s="230"/>
      <c r="U95" s="230"/>
      <c r="V95" s="230"/>
      <c r="W95" s="262"/>
      <c r="X95" s="45"/>
      <c r="Y95" s="45"/>
      <c r="Z95" s="45"/>
      <c r="AA95" s="508"/>
    </row>
    <row r="96" spans="2:27" s="17" customFormat="1" ht="19.5" customHeight="1" x14ac:dyDescent="0.25">
      <c r="B96" s="265"/>
      <c r="C96" s="266"/>
      <c r="D96" s="265"/>
      <c r="E96" s="230"/>
      <c r="F96" s="230"/>
      <c r="G96" s="230"/>
      <c r="H96" s="230"/>
      <c r="I96" s="230"/>
      <c r="J96" s="230"/>
      <c r="K96" s="230"/>
      <c r="L96" s="230"/>
      <c r="M96" s="230"/>
      <c r="N96" s="230"/>
      <c r="O96" s="230"/>
      <c r="P96" s="230"/>
      <c r="Q96" s="230"/>
      <c r="R96" s="230"/>
      <c r="S96" s="230"/>
      <c r="T96" s="230"/>
      <c r="U96" s="230"/>
      <c r="V96" s="230"/>
      <c r="W96" s="262"/>
      <c r="X96" s="45"/>
      <c r="Y96" s="45"/>
      <c r="Z96" s="45"/>
      <c r="AA96" s="508"/>
    </row>
    <row r="97" spans="1:28" s="17" customFormat="1" ht="19.5" customHeight="1" x14ac:dyDescent="0.25">
      <c r="B97" s="265"/>
      <c r="C97" s="266"/>
      <c r="D97" s="265"/>
      <c r="E97" s="230"/>
      <c r="F97" s="230"/>
      <c r="G97" s="230"/>
      <c r="H97" s="230"/>
      <c r="I97" s="230"/>
      <c r="J97" s="230"/>
      <c r="K97" s="230"/>
      <c r="L97" s="230"/>
      <c r="M97" s="230"/>
      <c r="N97" s="230"/>
      <c r="O97" s="230"/>
      <c r="P97" s="230"/>
      <c r="Q97" s="230"/>
      <c r="R97" s="230"/>
      <c r="S97" s="230"/>
      <c r="T97" s="230"/>
      <c r="U97" s="230"/>
      <c r="V97" s="230"/>
      <c r="W97" s="262"/>
      <c r="X97" s="45"/>
      <c r="Y97" s="45"/>
      <c r="Z97" s="45"/>
      <c r="AA97" s="508" t="s">
        <v>410</v>
      </c>
    </row>
    <row r="98" spans="1:28" s="17" customFormat="1" ht="19.5" customHeight="1" x14ac:dyDescent="0.25">
      <c r="B98" s="265"/>
      <c r="C98" s="266"/>
      <c r="D98" s="265"/>
      <c r="E98" s="230"/>
      <c r="F98" s="230"/>
      <c r="G98" s="230"/>
      <c r="H98" s="230"/>
      <c r="I98" s="230"/>
      <c r="J98" s="230"/>
      <c r="K98" s="230"/>
      <c r="L98" s="230"/>
      <c r="M98" s="230"/>
      <c r="N98" s="230"/>
      <c r="O98" s="230"/>
      <c r="P98" s="230"/>
      <c r="Q98" s="230"/>
      <c r="R98" s="230"/>
      <c r="S98" s="230"/>
      <c r="T98" s="230"/>
      <c r="U98" s="230"/>
      <c r="V98" s="230"/>
      <c r="W98" s="262"/>
      <c r="X98" s="45"/>
      <c r="Y98" s="45"/>
      <c r="Z98" s="45"/>
      <c r="AA98" s="508"/>
    </row>
    <row r="99" spans="1:28" s="17" customFormat="1" ht="19.5" customHeight="1" x14ac:dyDescent="0.25">
      <c r="B99" s="265"/>
      <c r="C99" s="266"/>
      <c r="D99" s="265"/>
      <c r="E99" s="230"/>
      <c r="F99" s="230"/>
      <c r="G99" s="230"/>
      <c r="H99" s="230"/>
      <c r="I99" s="230"/>
      <c r="J99" s="230"/>
      <c r="K99" s="230"/>
      <c r="L99" s="230"/>
      <c r="M99" s="230"/>
      <c r="N99" s="230"/>
      <c r="O99" s="230"/>
      <c r="P99" s="230"/>
      <c r="Q99" s="230"/>
      <c r="R99" s="230"/>
      <c r="S99" s="230"/>
      <c r="T99" s="230"/>
      <c r="U99" s="230"/>
      <c r="V99" s="230"/>
      <c r="W99" s="262"/>
      <c r="X99" s="45"/>
      <c r="Y99" s="45"/>
      <c r="Z99" s="45"/>
      <c r="AA99" s="508"/>
    </row>
    <row r="100" spans="1:28" s="17" customFormat="1" ht="19.5" customHeight="1" x14ac:dyDescent="0.25">
      <c r="B100" s="265"/>
      <c r="C100" s="266"/>
      <c r="D100" s="265"/>
      <c r="E100" s="230"/>
      <c r="F100" s="230"/>
      <c r="G100" s="230"/>
      <c r="H100" s="230"/>
      <c r="I100" s="230"/>
      <c r="J100" s="230"/>
      <c r="K100" s="230"/>
      <c r="L100" s="230"/>
      <c r="M100" s="230"/>
      <c r="N100" s="230"/>
      <c r="O100" s="230"/>
      <c r="P100" s="230"/>
      <c r="Q100" s="230"/>
      <c r="R100" s="230"/>
      <c r="S100" s="230"/>
      <c r="T100" s="230"/>
      <c r="U100" s="230"/>
      <c r="V100" s="230"/>
      <c r="W100" s="262"/>
      <c r="X100" s="45"/>
      <c r="Y100" s="45"/>
      <c r="Z100" s="45"/>
      <c r="AA100" s="76" t="s">
        <v>411</v>
      </c>
    </row>
    <row r="101" spans="1:28" s="17" customFormat="1" ht="19.5" customHeight="1" x14ac:dyDescent="0.25">
      <c r="B101" s="265"/>
      <c r="C101" s="266"/>
      <c r="D101" s="265"/>
      <c r="E101" s="230"/>
      <c r="F101" s="230"/>
      <c r="G101" s="230"/>
      <c r="H101" s="230"/>
      <c r="I101" s="230"/>
      <c r="J101" s="230"/>
      <c r="K101" s="230"/>
      <c r="L101" s="230"/>
      <c r="M101" s="230"/>
      <c r="N101" s="230"/>
      <c r="O101" s="230"/>
      <c r="P101" s="230"/>
      <c r="Q101" s="230"/>
      <c r="R101" s="230"/>
      <c r="S101" s="230"/>
      <c r="T101" s="230"/>
      <c r="U101" s="230"/>
      <c r="V101" s="230"/>
      <c r="W101" s="262"/>
      <c r="X101" s="45"/>
      <c r="Y101" s="45"/>
      <c r="Z101" s="45"/>
      <c r="AA101" s="76" t="s">
        <v>412</v>
      </c>
    </row>
    <row r="102" spans="1:28" s="17" customFormat="1" ht="19.5" x14ac:dyDescent="0.25">
      <c r="B102" s="129"/>
      <c r="C102" s="133"/>
      <c r="D102" s="118"/>
      <c r="E102" s="132"/>
      <c r="F102" s="132"/>
      <c r="G102" s="132"/>
      <c r="H102" s="132"/>
      <c r="I102" s="132"/>
      <c r="J102" s="132"/>
      <c r="K102" s="132"/>
      <c r="L102" s="132"/>
      <c r="M102" s="132"/>
      <c r="N102" s="132"/>
      <c r="O102" s="132"/>
      <c r="P102" s="132"/>
      <c r="Q102" s="132"/>
      <c r="R102" s="132"/>
      <c r="S102" s="132"/>
      <c r="T102" s="132"/>
      <c r="U102" s="132"/>
      <c r="V102" s="132"/>
      <c r="W102" s="125"/>
      <c r="X102" s="45"/>
      <c r="Y102" s="45"/>
      <c r="Z102" s="45"/>
      <c r="AA102" s="189"/>
    </row>
    <row r="103" spans="1:28" s="17" customFormat="1" ht="19.5" customHeight="1" x14ac:dyDescent="0.25">
      <c r="B103" s="129"/>
      <c r="C103" s="133"/>
      <c r="D103" s="118"/>
      <c r="E103" s="132"/>
      <c r="F103" s="132"/>
      <c r="G103" s="132"/>
      <c r="H103" s="132"/>
      <c r="I103" s="132"/>
      <c r="J103" s="132"/>
      <c r="K103" s="132"/>
      <c r="L103" s="132"/>
      <c r="M103" s="132"/>
      <c r="N103" s="132"/>
      <c r="O103" s="132"/>
      <c r="P103" s="132"/>
      <c r="Q103" s="132"/>
      <c r="R103" s="132"/>
      <c r="S103" s="132"/>
      <c r="T103" s="132"/>
      <c r="U103" s="132"/>
      <c r="V103" s="132"/>
      <c r="W103" s="125"/>
      <c r="X103" s="45"/>
      <c r="Y103" s="45"/>
      <c r="Z103" s="45"/>
      <c r="AA103" s="76"/>
    </row>
    <row r="104" spans="1:28" s="8" customFormat="1" ht="2.1" customHeight="1" thickBot="1" x14ac:dyDescent="0.3">
      <c r="B104" s="19"/>
      <c r="C104" s="20"/>
      <c r="D104" s="19"/>
      <c r="E104" s="107"/>
      <c r="F104" s="107"/>
      <c r="G104" s="107"/>
      <c r="H104" s="107"/>
      <c r="I104" s="107"/>
      <c r="J104" s="107"/>
      <c r="K104" s="107"/>
      <c r="L104" s="107"/>
      <c r="M104" s="107"/>
      <c r="N104" s="108"/>
      <c r="O104" s="108"/>
      <c r="P104" s="108"/>
      <c r="Q104" s="108"/>
      <c r="R104" s="108"/>
      <c r="S104" s="108"/>
      <c r="T104" s="108"/>
      <c r="U104" s="108"/>
      <c r="V104" s="108"/>
      <c r="W104" s="109"/>
      <c r="X104" s="109"/>
      <c r="Y104" s="20"/>
      <c r="Z104" s="20"/>
      <c r="AA104" s="20"/>
    </row>
    <row r="105" spans="1:28" s="22" customFormat="1" ht="17.25" customHeight="1" x14ac:dyDescent="0.25">
      <c r="B105" s="509" t="s">
        <v>17</v>
      </c>
      <c r="C105" s="509"/>
      <c r="D105" s="511" t="s">
        <v>1274</v>
      </c>
      <c r="E105" s="505">
        <f t="shared" ref="E105:V105" si="0">SUM(E13:E104)</f>
        <v>6</v>
      </c>
      <c r="F105" s="505">
        <f t="shared" si="0"/>
        <v>1</v>
      </c>
      <c r="G105" s="505">
        <f t="shared" si="0"/>
        <v>0</v>
      </c>
      <c r="H105" s="505">
        <f t="shared" si="0"/>
        <v>0</v>
      </c>
      <c r="I105" s="505">
        <f t="shared" si="0"/>
        <v>0</v>
      </c>
      <c r="J105" s="505">
        <f t="shared" si="0"/>
        <v>0</v>
      </c>
      <c r="K105" s="505">
        <f t="shared" si="0"/>
        <v>1</v>
      </c>
      <c r="L105" s="505">
        <f t="shared" si="0"/>
        <v>0</v>
      </c>
      <c r="M105" s="505">
        <f t="shared" si="0"/>
        <v>1</v>
      </c>
      <c r="N105" s="505">
        <f t="shared" si="0"/>
        <v>651</v>
      </c>
      <c r="O105" s="505">
        <f t="shared" si="0"/>
        <v>15</v>
      </c>
      <c r="P105" s="505">
        <f t="shared" si="0"/>
        <v>4</v>
      </c>
      <c r="Q105" s="505">
        <f t="shared" si="0"/>
        <v>4</v>
      </c>
      <c r="R105" s="505">
        <f t="shared" si="0"/>
        <v>2</v>
      </c>
      <c r="S105" s="505">
        <f t="shared" si="0"/>
        <v>3</v>
      </c>
      <c r="T105" s="505">
        <f t="shared" si="0"/>
        <v>0</v>
      </c>
      <c r="U105" s="505">
        <f t="shared" si="0"/>
        <v>9</v>
      </c>
      <c r="V105" s="505">
        <f t="shared" si="0"/>
        <v>2</v>
      </c>
      <c r="W105" s="497"/>
      <c r="X105" s="499">
        <f>SUM(X15:X103)</f>
        <v>399700000</v>
      </c>
      <c r="Y105" s="499">
        <f>SUM(Y15:Y103)</f>
        <v>19985000</v>
      </c>
      <c r="Z105" s="499">
        <f>SUM(Z15:Z103)</f>
        <v>419685000</v>
      </c>
      <c r="AA105" s="501"/>
    </row>
    <row r="106" spans="1:28" s="22" customFormat="1" ht="18" customHeight="1" thickBot="1" x14ac:dyDescent="0.3">
      <c r="B106" s="510"/>
      <c r="C106" s="510"/>
      <c r="D106" s="512"/>
      <c r="E106" s="506"/>
      <c r="F106" s="506"/>
      <c r="G106" s="506"/>
      <c r="H106" s="506"/>
      <c r="I106" s="506"/>
      <c r="J106" s="506"/>
      <c r="K106" s="506"/>
      <c r="L106" s="506"/>
      <c r="M106" s="506"/>
      <c r="N106" s="506"/>
      <c r="O106" s="506"/>
      <c r="P106" s="506"/>
      <c r="Q106" s="506"/>
      <c r="R106" s="506"/>
      <c r="S106" s="506"/>
      <c r="T106" s="506"/>
      <c r="U106" s="506"/>
      <c r="V106" s="506"/>
      <c r="W106" s="498"/>
      <c r="X106" s="500"/>
      <c r="Y106" s="500"/>
      <c r="Z106" s="500"/>
      <c r="AA106" s="502"/>
    </row>
    <row r="107" spans="1:28" s="21" customFormat="1" ht="17.25" x14ac:dyDescent="0.25">
      <c r="B107" s="503" t="s">
        <v>85</v>
      </c>
      <c r="C107" s="503"/>
      <c r="D107" s="503"/>
      <c r="E107" s="23"/>
      <c r="F107" s="23"/>
      <c r="G107" s="23"/>
      <c r="H107" s="23"/>
      <c r="I107" s="504" t="s">
        <v>86</v>
      </c>
      <c r="J107" s="504"/>
      <c r="K107" s="504"/>
      <c r="L107" s="504"/>
      <c r="M107" s="504"/>
      <c r="AA107" s="215"/>
    </row>
    <row r="108" spans="1:28" s="21" customFormat="1" ht="17.25" x14ac:dyDescent="0.25">
      <c r="B108" s="503"/>
      <c r="C108" s="503"/>
      <c r="D108" s="503"/>
      <c r="E108" s="23"/>
      <c r="F108" s="23"/>
      <c r="G108" s="23"/>
      <c r="H108" s="23"/>
      <c r="I108" s="504"/>
      <c r="J108" s="504"/>
      <c r="K108" s="504"/>
      <c r="L108" s="504"/>
      <c r="M108" s="504"/>
    </row>
    <row r="109" spans="1:28" s="21" customFormat="1" ht="17.25" customHeight="1" x14ac:dyDescent="0.25">
      <c r="B109" s="503"/>
      <c r="C109" s="503"/>
      <c r="D109" s="503"/>
      <c r="E109" s="23"/>
      <c r="F109" s="23"/>
      <c r="G109" s="23"/>
      <c r="H109" s="23"/>
      <c r="I109" s="504"/>
      <c r="J109" s="504"/>
      <c r="K109" s="504"/>
      <c r="L109" s="504"/>
      <c r="M109" s="504"/>
    </row>
    <row r="110" spans="1:28" s="21" customFormat="1" ht="17.25" customHeight="1" x14ac:dyDescent="0.25">
      <c r="B110" s="51">
        <v>1</v>
      </c>
      <c r="C110" s="32" t="s">
        <v>40</v>
      </c>
      <c r="D110" s="91"/>
      <c r="E110" s="51" t="s">
        <v>25</v>
      </c>
      <c r="F110" s="92">
        <v>1</v>
      </c>
      <c r="G110" s="91" t="s">
        <v>26</v>
      </c>
      <c r="H110" s="91"/>
      <c r="I110" s="51">
        <v>1</v>
      </c>
      <c r="J110" s="32" t="s">
        <v>1076</v>
      </c>
      <c r="K110" s="93"/>
      <c r="L110" s="93"/>
      <c r="M110" s="93"/>
      <c r="N110" s="94"/>
      <c r="O110" s="95" t="s">
        <v>100</v>
      </c>
      <c r="P110" s="93"/>
      <c r="Q110" s="93"/>
      <c r="R110" s="93"/>
      <c r="S110" s="93"/>
      <c r="T110" s="93"/>
      <c r="U110" s="93"/>
    </row>
    <row r="111" spans="1:28" s="26" customFormat="1" ht="23.25" x14ac:dyDescent="0.25">
      <c r="A111" s="21"/>
      <c r="B111" s="51"/>
      <c r="C111" s="91" t="s">
        <v>143</v>
      </c>
      <c r="D111" s="91"/>
      <c r="E111" s="51"/>
      <c r="F111" s="92"/>
      <c r="G111" s="91"/>
      <c r="H111" s="91"/>
      <c r="I111" s="91"/>
      <c r="J111" s="93"/>
      <c r="K111" s="93"/>
      <c r="L111" s="93"/>
      <c r="M111" s="93"/>
      <c r="N111" s="94"/>
      <c r="O111" s="94"/>
      <c r="P111" s="93"/>
      <c r="Q111" s="93"/>
      <c r="R111" s="93"/>
      <c r="S111" s="93"/>
      <c r="T111" s="93"/>
      <c r="U111" s="93"/>
      <c r="V111" s="21"/>
      <c r="Y111" s="104" t="s">
        <v>97</v>
      </c>
      <c r="Z111" s="21"/>
      <c r="AA111" s="21"/>
      <c r="AB111" s="21"/>
    </row>
    <row r="112" spans="1:28" s="26" customFormat="1" ht="23.25" x14ac:dyDescent="0.25">
      <c r="A112" s="21"/>
      <c r="B112" s="51"/>
      <c r="C112" s="91" t="s">
        <v>128</v>
      </c>
      <c r="D112" s="91"/>
      <c r="E112" s="51"/>
      <c r="F112" s="92"/>
      <c r="G112" s="91"/>
      <c r="H112" s="91"/>
      <c r="I112" s="51">
        <v>2</v>
      </c>
      <c r="J112" s="32" t="s">
        <v>34</v>
      </c>
      <c r="K112" s="93"/>
      <c r="L112" s="93"/>
      <c r="M112" s="93"/>
      <c r="N112" s="94"/>
      <c r="O112" s="95" t="s">
        <v>93</v>
      </c>
      <c r="P112" s="93"/>
      <c r="Q112" s="93"/>
      <c r="R112" s="93"/>
      <c r="S112" s="93"/>
      <c r="T112" s="93"/>
      <c r="U112" s="93"/>
      <c r="V112" s="21"/>
      <c r="Y112" s="104"/>
      <c r="Z112" s="21"/>
      <c r="AA112" s="21"/>
      <c r="AB112" s="21"/>
    </row>
    <row r="113" spans="1:28" s="26" customFormat="1" ht="23.25" x14ac:dyDescent="0.25">
      <c r="A113" s="21"/>
      <c r="B113" s="51">
        <v>2</v>
      </c>
      <c r="C113" s="32" t="s">
        <v>34</v>
      </c>
      <c r="D113" s="91"/>
      <c r="E113" s="51" t="s">
        <v>25</v>
      </c>
      <c r="F113" s="92">
        <v>3</v>
      </c>
      <c r="G113" s="91" t="s">
        <v>26</v>
      </c>
      <c r="H113" s="91"/>
      <c r="I113" s="91"/>
      <c r="J113" s="91" t="s">
        <v>127</v>
      </c>
      <c r="K113" s="93"/>
      <c r="L113" s="93"/>
      <c r="M113" s="93"/>
      <c r="N113" s="94"/>
      <c r="O113" s="94" t="s">
        <v>158</v>
      </c>
      <c r="P113" s="93"/>
      <c r="Q113" s="93"/>
      <c r="R113" s="93"/>
      <c r="S113" s="93"/>
      <c r="T113" s="93"/>
      <c r="U113" s="93"/>
      <c r="V113" s="21"/>
      <c r="Y113" s="104" t="s">
        <v>30</v>
      </c>
      <c r="Z113" s="21"/>
      <c r="AA113" s="21"/>
      <c r="AB113" s="21"/>
    </row>
    <row r="114" spans="1:28" s="26" customFormat="1" ht="23.25" x14ac:dyDescent="0.25">
      <c r="A114" s="21"/>
      <c r="B114" s="51"/>
      <c r="C114" s="91" t="s">
        <v>1075</v>
      </c>
      <c r="D114" s="91"/>
      <c r="E114" s="51"/>
      <c r="F114" s="92"/>
      <c r="G114" s="91"/>
      <c r="H114" s="91"/>
      <c r="I114" s="91"/>
      <c r="J114" s="91"/>
      <c r="K114" s="93"/>
      <c r="L114" s="93"/>
      <c r="M114" s="93"/>
      <c r="N114" s="93"/>
      <c r="O114" s="93"/>
      <c r="P114" s="93"/>
      <c r="Q114" s="93"/>
      <c r="R114" s="93"/>
      <c r="S114" s="93"/>
      <c r="T114" s="93"/>
      <c r="U114" s="93"/>
      <c r="V114" s="21"/>
      <c r="Y114" s="104" t="s">
        <v>31</v>
      </c>
      <c r="Z114" s="21"/>
      <c r="AA114" s="21"/>
      <c r="AB114" s="21"/>
    </row>
    <row r="115" spans="1:28" s="26" customFormat="1" ht="23.25" x14ac:dyDescent="0.35">
      <c r="A115" s="21"/>
      <c r="B115" s="51">
        <v>3</v>
      </c>
      <c r="C115" s="32" t="s">
        <v>79</v>
      </c>
      <c r="D115" s="91"/>
      <c r="E115" s="51" t="s">
        <v>25</v>
      </c>
      <c r="F115" s="92">
        <v>3</v>
      </c>
      <c r="G115" s="91" t="s">
        <v>26</v>
      </c>
      <c r="H115" s="91"/>
      <c r="I115" s="51">
        <v>3</v>
      </c>
      <c r="J115" s="32" t="s">
        <v>154</v>
      </c>
      <c r="K115" s="91"/>
      <c r="L115" s="93"/>
      <c r="M115" s="93"/>
      <c r="N115" s="93"/>
      <c r="O115" s="95" t="s">
        <v>93</v>
      </c>
      <c r="P115" s="93"/>
      <c r="Q115" s="93"/>
      <c r="R115" s="93"/>
      <c r="S115" s="93"/>
      <c r="T115" s="93"/>
      <c r="U115" s="93"/>
      <c r="V115" s="21"/>
      <c r="Y115" s="105"/>
      <c r="Z115"/>
      <c r="AA115" s="21"/>
      <c r="AB115" s="21"/>
    </row>
    <row r="116" spans="1:28" s="26" customFormat="1" ht="23.25" x14ac:dyDescent="0.25">
      <c r="A116" s="21"/>
      <c r="B116" s="51"/>
      <c r="C116" s="91" t="s">
        <v>133</v>
      </c>
      <c r="D116" s="91"/>
      <c r="E116" s="51"/>
      <c r="F116" s="92"/>
      <c r="G116" s="91"/>
      <c r="H116" s="91"/>
      <c r="I116" s="91"/>
      <c r="J116" s="94" t="s">
        <v>82</v>
      </c>
      <c r="K116" s="93"/>
      <c r="L116" s="93"/>
      <c r="M116" s="93"/>
      <c r="N116" s="94"/>
      <c r="O116" s="94" t="s">
        <v>1077</v>
      </c>
      <c r="P116" s="93"/>
      <c r="Q116" s="93"/>
      <c r="R116" s="93"/>
      <c r="S116" s="93"/>
      <c r="T116" s="93"/>
      <c r="U116" s="93"/>
      <c r="V116" s="21"/>
      <c r="Y116" s="104"/>
      <c r="Z116" s="21"/>
      <c r="AA116" s="21"/>
      <c r="AB116" s="21"/>
    </row>
    <row r="117" spans="1:28" s="26" customFormat="1" ht="23.25" x14ac:dyDescent="0.25">
      <c r="A117" s="21"/>
      <c r="B117" s="51"/>
      <c r="C117" s="91" t="s">
        <v>1052</v>
      </c>
      <c r="D117" s="91"/>
      <c r="E117" s="51"/>
      <c r="F117" s="92"/>
      <c r="G117" s="91"/>
      <c r="H117" s="91"/>
      <c r="I117" s="91"/>
      <c r="J117" s="94" t="s">
        <v>83</v>
      </c>
      <c r="K117" s="93"/>
      <c r="L117" s="93"/>
      <c r="M117" s="93"/>
      <c r="N117" s="94"/>
      <c r="O117" s="94" t="s">
        <v>1061</v>
      </c>
      <c r="P117" s="93"/>
      <c r="Q117" s="93"/>
      <c r="R117" s="93"/>
      <c r="S117" s="93"/>
      <c r="T117" s="93"/>
      <c r="U117" s="93"/>
      <c r="V117" s="21"/>
      <c r="Y117" s="104"/>
      <c r="Z117" s="21"/>
      <c r="AA117" s="21"/>
      <c r="AB117" s="21"/>
    </row>
    <row r="118" spans="1:28" s="26" customFormat="1" ht="23.25" x14ac:dyDescent="0.25">
      <c r="A118" s="21"/>
      <c r="B118" s="51">
        <v>4</v>
      </c>
      <c r="C118" s="32" t="s">
        <v>35</v>
      </c>
      <c r="D118" s="91"/>
      <c r="E118" s="51" t="s">
        <v>25</v>
      </c>
      <c r="F118" s="92">
        <v>0</v>
      </c>
      <c r="G118" s="91" t="s">
        <v>26</v>
      </c>
      <c r="H118" s="91"/>
      <c r="I118" s="91"/>
      <c r="J118" s="93"/>
      <c r="K118" s="93"/>
      <c r="L118" s="93"/>
      <c r="M118" s="93"/>
      <c r="N118" s="93"/>
      <c r="O118" s="93"/>
      <c r="P118" s="99"/>
      <c r="Q118" s="120"/>
      <c r="R118" s="120"/>
      <c r="S118" s="93"/>
      <c r="T118" s="93"/>
      <c r="U118" s="93"/>
      <c r="V118" s="21"/>
      <c r="Y118" s="106" t="s">
        <v>32</v>
      </c>
      <c r="Z118" s="30"/>
      <c r="AA118" s="21"/>
      <c r="AB118" s="21"/>
    </row>
    <row r="119" spans="1:28" s="26" customFormat="1" ht="23.25" x14ac:dyDescent="0.25">
      <c r="A119" s="21"/>
      <c r="B119" s="51">
        <v>5</v>
      </c>
      <c r="C119" s="32" t="s">
        <v>46</v>
      </c>
      <c r="D119" s="91"/>
      <c r="E119" s="51" t="s">
        <v>25</v>
      </c>
      <c r="F119" s="92">
        <v>1</v>
      </c>
      <c r="G119" s="91" t="s">
        <v>26</v>
      </c>
      <c r="H119" s="91"/>
      <c r="I119" s="51">
        <v>4</v>
      </c>
      <c r="J119" s="95" t="s">
        <v>89</v>
      </c>
      <c r="K119" s="99"/>
      <c r="L119" s="99"/>
      <c r="M119" s="99"/>
      <c r="N119" s="99"/>
      <c r="O119" s="94" t="s">
        <v>90</v>
      </c>
      <c r="P119" s="94"/>
      <c r="Q119" s="99"/>
      <c r="R119" s="99"/>
      <c r="S119" s="93"/>
      <c r="T119" s="93"/>
      <c r="U119" s="93"/>
      <c r="V119" s="21"/>
      <c r="Y119" s="104" t="s">
        <v>14</v>
      </c>
      <c r="Z119" s="21"/>
      <c r="AA119" s="21"/>
      <c r="AB119" s="21"/>
    </row>
    <row r="120" spans="1:28" s="26" customFormat="1" ht="19.5" x14ac:dyDescent="0.25">
      <c r="A120" s="21"/>
      <c r="B120" s="51">
        <v>6</v>
      </c>
      <c r="C120" s="32" t="s">
        <v>36</v>
      </c>
      <c r="D120" s="103"/>
      <c r="E120" s="51" t="s">
        <v>25</v>
      </c>
      <c r="F120" s="92">
        <v>0</v>
      </c>
      <c r="G120" s="91" t="s">
        <v>26</v>
      </c>
      <c r="H120" s="91"/>
      <c r="I120" s="51"/>
      <c r="J120" s="95"/>
      <c r="K120" s="99"/>
      <c r="L120" s="99"/>
      <c r="M120" s="99"/>
      <c r="N120" s="99"/>
      <c r="O120" s="99"/>
      <c r="P120" s="94"/>
      <c r="Q120" s="93"/>
      <c r="R120" s="93"/>
      <c r="S120" s="93"/>
      <c r="T120" s="93"/>
      <c r="U120" s="93"/>
      <c r="V120" s="21"/>
      <c r="AA120" s="21"/>
      <c r="AB120" s="21"/>
    </row>
    <row r="121" spans="1:28" s="26" customFormat="1" ht="22.5" x14ac:dyDescent="0.25">
      <c r="A121" s="21"/>
      <c r="B121" s="23"/>
      <c r="C121" s="33"/>
      <c r="D121" s="28"/>
      <c r="E121" s="23"/>
      <c r="F121" s="43"/>
      <c r="G121" s="24"/>
      <c r="H121" s="91"/>
      <c r="I121" s="102"/>
      <c r="J121" s="95"/>
      <c r="K121" s="99"/>
      <c r="L121" s="99"/>
      <c r="M121" s="99"/>
      <c r="N121" s="99"/>
      <c r="O121" s="99"/>
      <c r="P121" s="94"/>
      <c r="Q121" s="93"/>
      <c r="R121" s="93"/>
      <c r="S121" s="93"/>
      <c r="T121" s="93"/>
      <c r="U121" s="93"/>
      <c r="V121" s="21"/>
      <c r="AA121" s="21"/>
      <c r="AB121" s="21"/>
    </row>
    <row r="122" spans="1:28" s="26" customFormat="1" ht="23.25" x14ac:dyDescent="0.25">
      <c r="A122" s="21"/>
      <c r="B122" s="111" t="s">
        <v>1167</v>
      </c>
      <c r="C122" s="112"/>
      <c r="D122" s="113"/>
      <c r="E122" s="114" t="s">
        <v>25</v>
      </c>
      <c r="F122" s="115">
        <f>SUM(F110:F120)</f>
        <v>8</v>
      </c>
      <c r="G122" s="111" t="s">
        <v>27</v>
      </c>
      <c r="H122" s="91"/>
      <c r="I122" s="51"/>
      <c r="J122" s="95"/>
      <c r="K122" s="99"/>
      <c r="L122" s="99"/>
      <c r="M122" s="99"/>
      <c r="N122" s="99"/>
      <c r="O122" s="99"/>
      <c r="P122" s="94"/>
      <c r="Q122" s="93"/>
      <c r="R122" s="93"/>
      <c r="S122" s="120"/>
      <c r="T122" s="120"/>
      <c r="U122" s="120"/>
      <c r="V122" s="21"/>
      <c r="AA122" s="21"/>
      <c r="AB122" s="21"/>
    </row>
    <row r="123" spans="1:28" s="26" customFormat="1" ht="19.5" x14ac:dyDescent="0.2">
      <c r="A123" s="21"/>
      <c r="B123" s="38"/>
      <c r="C123" s="39"/>
      <c r="D123" s="34"/>
      <c r="E123" s="34"/>
      <c r="F123" s="34"/>
      <c r="G123" s="34"/>
      <c r="H123" s="91"/>
      <c r="I123" s="32"/>
      <c r="J123" s="21"/>
      <c r="K123" s="21"/>
      <c r="L123" s="21"/>
      <c r="M123" s="21"/>
      <c r="N123" s="21"/>
      <c r="O123" s="21"/>
      <c r="P123" s="5"/>
      <c r="Q123" s="21"/>
      <c r="R123" s="21"/>
      <c r="S123" s="30"/>
      <c r="T123" s="30"/>
      <c r="U123" s="30"/>
      <c r="V123" s="27"/>
      <c r="Y123" s="21"/>
      <c r="Z123" s="21"/>
      <c r="AA123" s="21"/>
      <c r="AB123" s="21"/>
    </row>
    <row r="124" spans="1:28" s="26" customFormat="1" ht="19.5" x14ac:dyDescent="0.2">
      <c r="A124" s="21"/>
      <c r="B124" s="2"/>
      <c r="C124" s="10"/>
      <c r="D124" s="5"/>
      <c r="E124" s="5"/>
      <c r="F124" s="5"/>
      <c r="G124" s="5"/>
      <c r="H124" s="91"/>
      <c r="I124" s="32"/>
      <c r="J124" s="5"/>
      <c r="K124" s="11"/>
      <c r="L124" s="11"/>
      <c r="M124" s="11"/>
      <c r="N124" s="5"/>
      <c r="O124" s="5"/>
      <c r="P124" s="5"/>
      <c r="Q124" s="5"/>
      <c r="R124" s="5"/>
      <c r="S124" s="5"/>
      <c r="T124" s="5"/>
      <c r="U124" s="5"/>
      <c r="V124" s="30"/>
      <c r="AA124" s="21"/>
      <c r="AB124" s="21"/>
    </row>
    <row r="125" spans="1:28" s="29" customFormat="1" ht="19.5" x14ac:dyDescent="0.2">
      <c r="A125" s="27"/>
      <c r="B125" s="2"/>
      <c r="C125" s="10"/>
      <c r="D125" s="5"/>
      <c r="E125" s="5"/>
      <c r="F125" s="5"/>
      <c r="G125" s="5"/>
      <c r="H125" s="32"/>
      <c r="I125" s="5"/>
      <c r="J125" s="5"/>
      <c r="K125" s="11"/>
      <c r="L125" s="11"/>
      <c r="M125" s="11"/>
      <c r="N125" s="5"/>
      <c r="O125" s="5"/>
      <c r="P125" s="5"/>
      <c r="Q125" s="5"/>
      <c r="R125" s="5"/>
      <c r="S125" s="5"/>
      <c r="T125" s="5"/>
      <c r="U125" s="5"/>
      <c r="V125" s="5"/>
      <c r="AA125" s="27"/>
      <c r="AB125" s="27"/>
    </row>
    <row r="126" spans="1:28" s="31" customFormat="1" ht="22.5" x14ac:dyDescent="0.2">
      <c r="A126" s="30"/>
      <c r="B126" s="2"/>
      <c r="C126" s="10"/>
      <c r="D126" s="5"/>
      <c r="E126" s="5"/>
      <c r="F126" s="5"/>
      <c r="G126" s="5"/>
      <c r="H126" s="43"/>
      <c r="I126" s="5"/>
      <c r="J126" s="5"/>
      <c r="K126" s="11"/>
      <c r="L126" s="11"/>
      <c r="M126" s="11"/>
      <c r="N126" s="5"/>
      <c r="O126" s="5"/>
      <c r="P126" s="5"/>
      <c r="Q126" s="5"/>
      <c r="R126" s="5"/>
      <c r="S126" s="5"/>
      <c r="T126" s="5"/>
      <c r="U126" s="5"/>
      <c r="V126" s="5"/>
      <c r="AA126" s="30"/>
      <c r="AB126" s="30"/>
    </row>
    <row r="127" spans="1:28" ht="23.25" x14ac:dyDescent="0.25">
      <c r="H127" s="116"/>
      <c r="I127" s="199"/>
    </row>
  </sheetData>
  <mergeCells count="92">
    <mergeCell ref="X43:X49"/>
    <mergeCell ref="AA56:AA57"/>
    <mergeCell ref="AA58:AA65"/>
    <mergeCell ref="AA54:AA55"/>
    <mergeCell ref="Y43:Y49"/>
    <mergeCell ref="Z43:Z49"/>
    <mergeCell ref="X50:X51"/>
    <mergeCell ref="AA48:AA49"/>
    <mergeCell ref="D10:D11"/>
    <mergeCell ref="K10:K11"/>
    <mergeCell ref="L10:L11"/>
    <mergeCell ref="M10:M11"/>
    <mergeCell ref="N10:N11"/>
    <mergeCell ref="I9:J10"/>
    <mergeCell ref="Z10:Z11"/>
    <mergeCell ref="T10:T11"/>
    <mergeCell ref="U10:U11"/>
    <mergeCell ref="V10:V11"/>
    <mergeCell ref="AA66:AA68"/>
    <mergeCell ref="W24:W27"/>
    <mergeCell ref="W10:W11"/>
    <mergeCell ref="X10:X11"/>
    <mergeCell ref="Y10:Y11"/>
    <mergeCell ref="AA18:AA19"/>
    <mergeCell ref="AA21:AA22"/>
    <mergeCell ref="AA26:AA27"/>
    <mergeCell ref="AA39:AA40"/>
    <mergeCell ref="AA44:AA46"/>
    <mergeCell ref="AA28:AA29"/>
    <mergeCell ref="AA33:AA36"/>
    <mergeCell ref="P10:P11"/>
    <mergeCell ref="Q10:Q11"/>
    <mergeCell ref="R10:R11"/>
    <mergeCell ref="S10:S11"/>
    <mergeCell ref="O10:O11"/>
    <mergeCell ref="D81:D82"/>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Y70:Y74"/>
    <mergeCell ref="Z70:Z74"/>
    <mergeCell ref="Y50:Y51"/>
    <mergeCell ref="Z50:Z51"/>
    <mergeCell ref="AA72:AA78"/>
    <mergeCell ref="AA50:AA51"/>
    <mergeCell ref="N105:N106"/>
    <mergeCell ref="U105:U106"/>
    <mergeCell ref="V105:V106"/>
    <mergeCell ref="W70:W79"/>
    <mergeCell ref="X70:X74"/>
    <mergeCell ref="O105:O106"/>
    <mergeCell ref="AA97:AA99"/>
    <mergeCell ref="P105:P106"/>
    <mergeCell ref="Q105:Q106"/>
    <mergeCell ref="R105:R106"/>
    <mergeCell ref="S105:S106"/>
    <mergeCell ref="T105:T106"/>
    <mergeCell ref="AA105:AA106"/>
    <mergeCell ref="W105:W106"/>
    <mergeCell ref="X105:X106"/>
    <mergeCell ref="Y105:Y106"/>
    <mergeCell ref="Z105:Z106"/>
    <mergeCell ref="AA81:AA82"/>
    <mergeCell ref="AA84:AA85"/>
    <mergeCell ref="AA86:AA87"/>
    <mergeCell ref="AA90:AA92"/>
    <mergeCell ref="AA94:AA96"/>
    <mergeCell ref="B107:D109"/>
    <mergeCell ref="I107:M109"/>
    <mergeCell ref="I105:I106"/>
    <mergeCell ref="J105:J106"/>
    <mergeCell ref="K105:K106"/>
    <mergeCell ref="L105:L106"/>
    <mergeCell ref="M105:M106"/>
    <mergeCell ref="B105:C106"/>
    <mergeCell ref="D105:D106"/>
    <mergeCell ref="E105:E106"/>
    <mergeCell ref="F105:F106"/>
    <mergeCell ref="G105:G106"/>
    <mergeCell ref="H105:H106"/>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8" max="26" man="1"/>
    <brk id="122" max="2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C257"/>
  <sheetViews>
    <sheetView showGridLines="0" view="pageBreakPreview" topLeftCell="A5" zoomScale="66" zoomScaleNormal="40" zoomScaleSheetLayoutView="66" zoomScalePageLayoutView="96" workbookViewId="0">
      <selection activeCell="E240" sqref="E240"/>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7.42578125" style="5" customWidth="1"/>
    <col min="7" max="7" width="6.7109375" style="5" customWidth="1"/>
    <col min="8" max="8" width="7.85546875" style="5" customWidth="1"/>
    <col min="9" max="10" width="6.7109375" style="5" customWidth="1"/>
    <col min="11" max="13" width="6.7109375" style="11" customWidth="1"/>
    <col min="14" max="14" width="12" style="5" customWidth="1"/>
    <col min="15" max="15" width="11.5703125" style="5" customWidth="1"/>
    <col min="16" max="19" width="10.7109375" style="5" customWidth="1"/>
    <col min="20" max="20" width="12.5703125" style="5" customWidth="1"/>
    <col min="21" max="21" width="13.42578125" style="5" customWidth="1"/>
    <col min="22" max="22" width="17.855468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13.7109375" style="7" bestFit="1" customWidth="1"/>
    <col min="30" max="30" width="15.7109375" style="7" bestFit="1" customWidth="1"/>
    <col min="31" max="32" width="9.140625" style="7"/>
    <col min="33" max="33" width="18" style="7" customWidth="1"/>
    <col min="34" max="34" width="9.140625" style="7"/>
    <col min="35" max="35" width="14.140625" style="7" bestFit="1" customWidth="1"/>
    <col min="36"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365"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229</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366"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364" t="s">
        <v>7</v>
      </c>
      <c r="F11" s="364" t="s">
        <v>8</v>
      </c>
      <c r="G11" s="364" t="s">
        <v>7</v>
      </c>
      <c r="H11" s="364" t="s">
        <v>8</v>
      </c>
      <c r="I11" s="364" t="s">
        <v>7</v>
      </c>
      <c r="J11" s="364"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6" customFormat="1" ht="19.5" customHeight="1" x14ac:dyDescent="0.25">
      <c r="B15" s="392">
        <v>1</v>
      </c>
      <c r="C15" s="266" t="s">
        <v>38</v>
      </c>
      <c r="D15" s="72" t="s">
        <v>230</v>
      </c>
      <c r="E15" s="230" t="s">
        <v>55</v>
      </c>
      <c r="F15" s="230" t="s">
        <v>55</v>
      </c>
      <c r="G15" s="230" t="s">
        <v>55</v>
      </c>
      <c r="H15" s="230" t="s">
        <v>55</v>
      </c>
      <c r="I15" s="230" t="s">
        <v>55</v>
      </c>
      <c r="J15" s="230" t="s">
        <v>55</v>
      </c>
      <c r="K15" s="230">
        <v>0</v>
      </c>
      <c r="L15" s="230" t="s">
        <v>55</v>
      </c>
      <c r="M15" s="230" t="s">
        <v>55</v>
      </c>
      <c r="N15" s="230" t="s">
        <v>55</v>
      </c>
      <c r="O15" s="230" t="s">
        <v>55</v>
      </c>
      <c r="P15" s="230" t="s">
        <v>55</v>
      </c>
      <c r="Q15" s="230" t="s">
        <v>55</v>
      </c>
      <c r="R15" s="230" t="s">
        <v>55</v>
      </c>
      <c r="S15" s="230" t="s">
        <v>55</v>
      </c>
      <c r="T15" s="230" t="s">
        <v>55</v>
      </c>
      <c r="U15" s="230" t="s">
        <v>55</v>
      </c>
      <c r="V15" s="230" t="s">
        <v>55</v>
      </c>
      <c r="W15" s="393"/>
      <c r="X15" s="390">
        <v>0</v>
      </c>
      <c r="Y15" s="390">
        <f>5%*X15</f>
        <v>0</v>
      </c>
      <c r="Z15" s="174">
        <f>X15+Y15</f>
        <v>0</v>
      </c>
      <c r="AA15" s="397" t="s">
        <v>230</v>
      </c>
    </row>
    <row r="16" spans="1:28" s="17" customFormat="1" ht="19.5" customHeight="1" x14ac:dyDescent="0.25">
      <c r="B16" s="369"/>
      <c r="C16" s="261">
        <v>43134</v>
      </c>
      <c r="D16" s="75" t="s">
        <v>231</v>
      </c>
      <c r="E16" s="47"/>
      <c r="F16" s="47"/>
      <c r="G16" s="47"/>
      <c r="H16" s="47"/>
      <c r="I16" s="47"/>
      <c r="J16" s="47"/>
      <c r="K16" s="47"/>
      <c r="L16" s="47"/>
      <c r="M16" s="47"/>
      <c r="N16" s="47"/>
      <c r="O16" s="47"/>
      <c r="P16" s="47"/>
      <c r="Q16" s="47"/>
      <c r="R16" s="47"/>
      <c r="S16" s="47"/>
      <c r="T16" s="47"/>
      <c r="U16" s="47"/>
      <c r="V16" s="47"/>
      <c r="W16" s="121"/>
      <c r="X16" s="45"/>
      <c r="Y16" s="45"/>
      <c r="Z16" s="146"/>
      <c r="AA16" s="77" t="s">
        <v>233</v>
      </c>
    </row>
    <row r="17" spans="2:27" s="17" customFormat="1" ht="19.5" customHeight="1" x14ac:dyDescent="0.25">
      <c r="B17" s="369"/>
      <c r="C17" s="173" t="s">
        <v>232</v>
      </c>
      <c r="D17" s="75"/>
      <c r="E17" s="47"/>
      <c r="F17" s="47"/>
      <c r="G17" s="47"/>
      <c r="H17" s="47"/>
      <c r="I17" s="47"/>
      <c r="J17" s="47"/>
      <c r="K17" s="47"/>
      <c r="L17" s="47"/>
      <c r="M17" s="47"/>
      <c r="N17" s="47"/>
      <c r="O17" s="47"/>
      <c r="P17" s="47"/>
      <c r="Q17" s="47"/>
      <c r="R17" s="47"/>
      <c r="S17" s="47"/>
      <c r="T17" s="47"/>
      <c r="U17" s="47"/>
      <c r="V17" s="47"/>
      <c r="W17" s="121"/>
      <c r="X17" s="45"/>
      <c r="Y17" s="45"/>
      <c r="Z17" s="146"/>
      <c r="AA17" s="508" t="s">
        <v>234</v>
      </c>
    </row>
    <row r="18" spans="2:27" s="17" customFormat="1" ht="19.5" customHeight="1" x14ac:dyDescent="0.25">
      <c r="B18" s="369"/>
      <c r="C18" s="173"/>
      <c r="D18" s="367"/>
      <c r="E18" s="47"/>
      <c r="F18" s="47"/>
      <c r="G18" s="47"/>
      <c r="H18" s="47"/>
      <c r="I18" s="47"/>
      <c r="J18" s="47"/>
      <c r="K18" s="47"/>
      <c r="L18" s="47"/>
      <c r="M18" s="47"/>
      <c r="N18" s="47"/>
      <c r="O18" s="47"/>
      <c r="P18" s="47"/>
      <c r="Q18" s="47"/>
      <c r="R18" s="47"/>
      <c r="S18" s="47"/>
      <c r="T18" s="47"/>
      <c r="U18" s="47"/>
      <c r="V18" s="47"/>
      <c r="W18" s="121"/>
      <c r="X18" s="45"/>
      <c r="Y18" s="45"/>
      <c r="Z18" s="146"/>
      <c r="AA18" s="508"/>
    </row>
    <row r="19" spans="2:27" s="17" customFormat="1" ht="19.5" customHeight="1" x14ac:dyDescent="0.25">
      <c r="B19" s="369"/>
      <c r="C19" s="173"/>
      <c r="D19" s="368"/>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369"/>
      <c r="C20" s="173"/>
      <c r="D20" s="368"/>
      <c r="E20" s="47"/>
      <c r="F20" s="47"/>
      <c r="G20" s="47"/>
      <c r="H20" s="47"/>
      <c r="I20" s="47"/>
      <c r="J20" s="47"/>
      <c r="K20" s="47"/>
      <c r="L20" s="47"/>
      <c r="M20" s="47"/>
      <c r="N20" s="47"/>
      <c r="O20" s="47"/>
      <c r="P20" s="47"/>
      <c r="Q20" s="47"/>
      <c r="R20" s="47"/>
      <c r="S20" s="47"/>
      <c r="T20" s="47"/>
      <c r="U20" s="47"/>
      <c r="V20" s="47"/>
      <c r="W20" s="121"/>
      <c r="X20" s="45"/>
      <c r="Y20" s="45"/>
      <c r="Z20" s="146"/>
      <c r="AA20" s="77"/>
    </row>
    <row r="21" spans="2:27" s="16" customFormat="1" ht="19.5" customHeight="1" x14ac:dyDescent="0.25">
      <c r="B21" s="392">
        <v>2</v>
      </c>
      <c r="C21" s="266" t="s">
        <v>38</v>
      </c>
      <c r="D21" s="266" t="s">
        <v>37</v>
      </c>
      <c r="E21" s="230" t="s">
        <v>55</v>
      </c>
      <c r="F21" s="230" t="s">
        <v>55</v>
      </c>
      <c r="G21" s="230" t="s">
        <v>55</v>
      </c>
      <c r="H21" s="230" t="s">
        <v>55</v>
      </c>
      <c r="I21" s="230" t="s">
        <v>55</v>
      </c>
      <c r="J21" s="230" t="s">
        <v>55</v>
      </c>
      <c r="K21" s="230">
        <v>0</v>
      </c>
      <c r="L21" s="230" t="s">
        <v>55</v>
      </c>
      <c r="M21" s="230" t="s">
        <v>55</v>
      </c>
      <c r="N21" s="230" t="s">
        <v>55</v>
      </c>
      <c r="O21" s="230" t="s">
        <v>55</v>
      </c>
      <c r="P21" s="230" t="s">
        <v>55</v>
      </c>
      <c r="Q21" s="230" t="s">
        <v>55</v>
      </c>
      <c r="R21" s="230" t="s">
        <v>55</v>
      </c>
      <c r="S21" s="230" t="s">
        <v>55</v>
      </c>
      <c r="T21" s="230" t="s">
        <v>55</v>
      </c>
      <c r="U21" s="230" t="s">
        <v>55</v>
      </c>
      <c r="V21" s="230" t="s">
        <v>55</v>
      </c>
      <c r="W21" s="390" t="s">
        <v>238</v>
      </c>
      <c r="X21" s="390">
        <v>0</v>
      </c>
      <c r="Y21" s="187">
        <f>5%*X21</f>
        <v>0</v>
      </c>
      <c r="Z21" s="391">
        <f>X21+Y21</f>
        <v>0</v>
      </c>
      <c r="AA21" s="397" t="s">
        <v>57</v>
      </c>
    </row>
    <row r="22" spans="2:27" s="17" customFormat="1" ht="19.5" customHeight="1" x14ac:dyDescent="0.25">
      <c r="B22" s="369"/>
      <c r="C22" s="261">
        <v>43134</v>
      </c>
      <c r="D22" s="90" t="s">
        <v>142</v>
      </c>
      <c r="E22" s="47"/>
      <c r="F22" s="47"/>
      <c r="G22" s="47"/>
      <c r="H22" s="47"/>
      <c r="I22" s="47"/>
      <c r="J22" s="47"/>
      <c r="K22" s="47"/>
      <c r="L22" s="47"/>
      <c r="M22" s="47"/>
      <c r="N22" s="47"/>
      <c r="O22" s="47"/>
      <c r="P22" s="47"/>
      <c r="Q22" s="47"/>
      <c r="R22" s="47"/>
      <c r="S22" s="47"/>
      <c r="T22" s="47"/>
      <c r="U22" s="47"/>
      <c r="V22" s="47"/>
      <c r="W22" s="363"/>
      <c r="X22" s="363"/>
      <c r="Y22" s="48"/>
      <c r="Z22" s="44"/>
      <c r="AA22" s="508" t="s">
        <v>239</v>
      </c>
    </row>
    <row r="23" spans="2:27" s="17" customFormat="1" ht="19.5" x14ac:dyDescent="0.25">
      <c r="B23" s="369"/>
      <c r="C23" s="266" t="s">
        <v>235</v>
      </c>
      <c r="D23" s="75" t="s">
        <v>236</v>
      </c>
      <c r="E23" s="47"/>
      <c r="F23" s="47"/>
      <c r="G23" s="47"/>
      <c r="H23" s="47"/>
      <c r="I23" s="47"/>
      <c r="J23" s="47"/>
      <c r="K23" s="47"/>
      <c r="L23" s="47"/>
      <c r="M23" s="47"/>
      <c r="N23" s="47"/>
      <c r="O23" s="47"/>
      <c r="P23" s="47"/>
      <c r="Q23" s="47"/>
      <c r="R23" s="47"/>
      <c r="S23" s="47"/>
      <c r="T23" s="47"/>
      <c r="U23" s="47"/>
      <c r="V23" s="47"/>
      <c r="W23" s="363"/>
      <c r="X23" s="363"/>
      <c r="Y23" s="48"/>
      <c r="Z23" s="44"/>
      <c r="AA23" s="508"/>
    </row>
    <row r="24" spans="2:27" s="17" customFormat="1" ht="19.5" customHeight="1" x14ac:dyDescent="0.25">
      <c r="B24" s="369"/>
      <c r="C24" s="266"/>
      <c r="D24" s="75" t="s">
        <v>237</v>
      </c>
      <c r="E24" s="47"/>
      <c r="F24" s="47"/>
      <c r="G24" s="47"/>
      <c r="H24" s="47"/>
      <c r="I24" s="47"/>
      <c r="J24" s="47"/>
      <c r="K24" s="47"/>
      <c r="L24" s="47"/>
      <c r="M24" s="47"/>
      <c r="N24" s="47"/>
      <c r="O24" s="47"/>
      <c r="P24" s="47"/>
      <c r="Q24" s="47"/>
      <c r="R24" s="47"/>
      <c r="S24" s="47"/>
      <c r="T24" s="47"/>
      <c r="U24" s="47"/>
      <c r="V24" s="47"/>
      <c r="W24" s="363"/>
      <c r="X24" s="363"/>
      <c r="Y24" s="48"/>
      <c r="Z24" s="44"/>
      <c r="AA24" s="508"/>
    </row>
    <row r="25" spans="2:27" s="17" customFormat="1" ht="19.5" x14ac:dyDescent="0.25">
      <c r="B25" s="369"/>
      <c r="C25" s="266"/>
      <c r="D25" s="75" t="s">
        <v>218</v>
      </c>
      <c r="E25" s="47"/>
      <c r="F25" s="47"/>
      <c r="G25" s="47"/>
      <c r="H25" s="47"/>
      <c r="I25" s="47"/>
      <c r="J25" s="47"/>
      <c r="K25" s="47"/>
      <c r="L25" s="47"/>
      <c r="M25" s="47"/>
      <c r="N25" s="47"/>
      <c r="O25" s="47"/>
      <c r="P25" s="47"/>
      <c r="Q25" s="47"/>
      <c r="R25" s="47"/>
      <c r="S25" s="47"/>
      <c r="T25" s="47"/>
      <c r="U25" s="47"/>
      <c r="V25" s="47"/>
      <c r="W25" s="363"/>
      <c r="X25" s="363"/>
      <c r="Y25" s="48"/>
      <c r="Z25" s="44"/>
      <c r="AA25" s="77"/>
    </row>
    <row r="26" spans="2:27" s="17" customFormat="1" ht="19.5" x14ac:dyDescent="0.25">
      <c r="B26" s="369"/>
      <c r="C26" s="266"/>
      <c r="D26" s="75"/>
      <c r="E26" s="47"/>
      <c r="F26" s="47"/>
      <c r="G26" s="47"/>
      <c r="H26" s="47"/>
      <c r="I26" s="47"/>
      <c r="J26" s="47"/>
      <c r="K26" s="47"/>
      <c r="L26" s="47"/>
      <c r="M26" s="47"/>
      <c r="N26" s="47"/>
      <c r="O26" s="47"/>
      <c r="P26" s="47"/>
      <c r="Q26" s="47"/>
      <c r="R26" s="47"/>
      <c r="S26" s="47"/>
      <c r="T26" s="47"/>
      <c r="U26" s="47"/>
      <c r="V26" s="47"/>
      <c r="W26" s="363"/>
      <c r="X26" s="363"/>
      <c r="Y26" s="80"/>
      <c r="Z26" s="80"/>
      <c r="AA26" s="76"/>
    </row>
    <row r="27" spans="2:27" s="16" customFormat="1" ht="19.5" customHeight="1" x14ac:dyDescent="0.25">
      <c r="B27" s="392">
        <v>3</v>
      </c>
      <c r="C27" s="266" t="s">
        <v>43</v>
      </c>
      <c r="D27" s="266" t="s">
        <v>45</v>
      </c>
      <c r="E27" s="230">
        <v>1</v>
      </c>
      <c r="F27" s="230" t="s">
        <v>55</v>
      </c>
      <c r="G27" s="230" t="s">
        <v>55</v>
      </c>
      <c r="H27" s="230" t="s">
        <v>55</v>
      </c>
      <c r="I27" s="230" t="s">
        <v>55</v>
      </c>
      <c r="J27" s="230" t="s">
        <v>55</v>
      </c>
      <c r="K27" s="230" t="s">
        <v>55</v>
      </c>
      <c r="L27" s="230" t="s">
        <v>55</v>
      </c>
      <c r="M27" s="230" t="s">
        <v>55</v>
      </c>
      <c r="N27" s="230">
        <v>1</v>
      </c>
      <c r="O27" s="230">
        <v>4</v>
      </c>
      <c r="P27" s="230"/>
      <c r="Q27" s="230"/>
      <c r="R27" s="230">
        <v>1</v>
      </c>
      <c r="S27" s="230">
        <v>1</v>
      </c>
      <c r="T27" s="230"/>
      <c r="U27" s="230">
        <v>2</v>
      </c>
      <c r="V27" s="230"/>
      <c r="W27" s="390" t="s">
        <v>68</v>
      </c>
      <c r="X27" s="390">
        <v>10000000</v>
      </c>
      <c r="Y27" s="390">
        <f>5%*X27</f>
        <v>500000</v>
      </c>
      <c r="Z27" s="390">
        <f>X27+Y27</f>
        <v>10500000</v>
      </c>
      <c r="AA27" s="397" t="s">
        <v>71</v>
      </c>
    </row>
    <row r="28" spans="2:27" s="17" customFormat="1" ht="19.5" customHeight="1" x14ac:dyDescent="0.25">
      <c r="B28" s="369"/>
      <c r="C28" s="261">
        <v>43135</v>
      </c>
      <c r="D28" s="90" t="s">
        <v>142</v>
      </c>
      <c r="E28" s="47"/>
      <c r="F28" s="47"/>
      <c r="G28" s="47"/>
      <c r="H28" s="47"/>
      <c r="I28" s="47"/>
      <c r="J28" s="47"/>
      <c r="K28" s="47"/>
      <c r="L28" s="47"/>
      <c r="M28" s="47"/>
      <c r="N28" s="47"/>
      <c r="O28" s="47"/>
      <c r="P28" s="47"/>
      <c r="Q28" s="47"/>
      <c r="R28" s="47"/>
      <c r="S28" s="47"/>
      <c r="T28" s="47"/>
      <c r="U28" s="47"/>
      <c r="V28" s="47"/>
      <c r="W28" s="45"/>
      <c r="X28" s="45"/>
      <c r="Y28" s="45"/>
      <c r="Z28" s="45"/>
      <c r="AA28" s="77" t="s">
        <v>240</v>
      </c>
    </row>
    <row r="29" spans="2:27" s="17" customFormat="1" ht="19.5" customHeight="1" x14ac:dyDescent="0.25">
      <c r="B29" s="369"/>
      <c r="C29" s="266" t="s">
        <v>64</v>
      </c>
      <c r="D29" s="75" t="s">
        <v>107</v>
      </c>
      <c r="E29" s="47"/>
      <c r="F29" s="47"/>
      <c r="G29" s="47"/>
      <c r="H29" s="47"/>
      <c r="I29" s="47"/>
      <c r="J29" s="47"/>
      <c r="K29" s="47"/>
      <c r="L29" s="47"/>
      <c r="M29" s="47"/>
      <c r="N29" s="47"/>
      <c r="O29" s="47"/>
      <c r="P29" s="47"/>
      <c r="Q29" s="47"/>
      <c r="R29" s="47"/>
      <c r="S29" s="47"/>
      <c r="T29" s="47"/>
      <c r="U29" s="47"/>
      <c r="V29" s="47"/>
      <c r="W29" s="45"/>
      <c r="X29" s="45"/>
      <c r="Y29" s="45"/>
      <c r="Z29" s="45"/>
      <c r="AA29" s="77" t="s">
        <v>241</v>
      </c>
    </row>
    <row r="30" spans="2:27" s="17" customFormat="1" ht="19.5" customHeight="1" x14ac:dyDescent="0.25">
      <c r="B30" s="369"/>
      <c r="C30" s="266"/>
      <c r="D30" s="535" t="s">
        <v>1008</v>
      </c>
      <c r="E30" s="47"/>
      <c r="F30" s="47"/>
      <c r="G30" s="47"/>
      <c r="H30" s="47"/>
      <c r="I30" s="47"/>
      <c r="J30" s="47"/>
      <c r="K30" s="47"/>
      <c r="L30" s="47"/>
      <c r="M30" s="47"/>
      <c r="N30" s="47"/>
      <c r="O30" s="47"/>
      <c r="P30" s="47"/>
      <c r="Q30" s="47"/>
      <c r="R30" s="47"/>
      <c r="S30" s="47"/>
      <c r="T30" s="47"/>
      <c r="U30" s="47"/>
      <c r="V30" s="47"/>
      <c r="W30" s="45"/>
      <c r="X30" s="45"/>
      <c r="Y30" s="45"/>
      <c r="Z30" s="45"/>
      <c r="AA30" s="77"/>
    </row>
    <row r="31" spans="2:27" s="17" customFormat="1" ht="19.5" customHeight="1" x14ac:dyDescent="0.25">
      <c r="B31" s="369"/>
      <c r="C31" s="266"/>
      <c r="D31" s="535"/>
      <c r="E31" s="47"/>
      <c r="F31" s="47"/>
      <c r="G31" s="47"/>
      <c r="H31" s="47"/>
      <c r="I31" s="47"/>
      <c r="J31" s="47"/>
      <c r="K31" s="47"/>
      <c r="L31" s="47"/>
      <c r="M31" s="47"/>
      <c r="N31" s="47"/>
      <c r="O31" s="47"/>
      <c r="P31" s="47"/>
      <c r="Q31" s="47"/>
      <c r="R31" s="47"/>
      <c r="S31" s="47"/>
      <c r="T31" s="47"/>
      <c r="U31" s="47"/>
      <c r="V31" s="47"/>
      <c r="W31" s="45"/>
      <c r="X31" s="45"/>
      <c r="Y31" s="45"/>
      <c r="Z31" s="45"/>
      <c r="AA31" s="77"/>
    </row>
    <row r="32" spans="2:27" s="17" customFormat="1" ht="19.5" customHeight="1" x14ac:dyDescent="0.25">
      <c r="B32" s="369"/>
      <c r="C32" s="266"/>
      <c r="D32" s="75"/>
      <c r="E32" s="47"/>
      <c r="F32" s="47"/>
      <c r="G32" s="47"/>
      <c r="H32" s="47"/>
      <c r="I32" s="47"/>
      <c r="J32" s="47"/>
      <c r="K32" s="47"/>
      <c r="L32" s="47"/>
      <c r="M32" s="47"/>
      <c r="N32" s="47"/>
      <c r="O32" s="47"/>
      <c r="P32" s="47"/>
      <c r="Q32" s="47"/>
      <c r="R32" s="47"/>
      <c r="S32" s="47"/>
      <c r="T32" s="47"/>
      <c r="U32" s="47"/>
      <c r="V32" s="47"/>
      <c r="W32" s="45"/>
      <c r="X32" s="45"/>
      <c r="Y32" s="45"/>
      <c r="Z32" s="45"/>
      <c r="AA32" s="77"/>
    </row>
    <row r="33" spans="2:27" s="17" customFormat="1" ht="19.5" x14ac:dyDescent="0.25">
      <c r="B33" s="369">
        <v>4</v>
      </c>
      <c r="C33" s="266" t="s">
        <v>43</v>
      </c>
      <c r="D33" s="266" t="s">
        <v>45</v>
      </c>
      <c r="E33" s="230" t="s">
        <v>55</v>
      </c>
      <c r="F33" s="230">
        <v>1</v>
      </c>
      <c r="G33" s="230" t="s">
        <v>55</v>
      </c>
      <c r="H33" s="230" t="s">
        <v>55</v>
      </c>
      <c r="I33" s="230" t="s">
        <v>55</v>
      </c>
      <c r="J33" s="230" t="s">
        <v>55</v>
      </c>
      <c r="K33" s="230" t="s">
        <v>55</v>
      </c>
      <c r="L33" s="230" t="s">
        <v>55</v>
      </c>
      <c r="M33" s="230" t="s">
        <v>55</v>
      </c>
      <c r="N33" s="230"/>
      <c r="O33" s="230"/>
      <c r="P33" s="230"/>
      <c r="Q33" s="230"/>
      <c r="R33" s="230"/>
      <c r="S33" s="230"/>
      <c r="T33" s="230"/>
      <c r="U33" s="230"/>
      <c r="V33" s="230" t="s">
        <v>55</v>
      </c>
      <c r="W33" s="363" t="s">
        <v>68</v>
      </c>
      <c r="X33" s="507">
        <v>1500000</v>
      </c>
      <c r="Y33" s="507">
        <f>5%*X33</f>
        <v>75000</v>
      </c>
      <c r="Z33" s="507">
        <f>X33+Y33</f>
        <v>1575000</v>
      </c>
      <c r="AA33" s="73" t="s">
        <v>266</v>
      </c>
    </row>
    <row r="34" spans="2:27" s="17" customFormat="1" ht="19.5" customHeight="1" x14ac:dyDescent="0.25">
      <c r="B34" s="369"/>
      <c r="C34" s="261">
        <v>43135</v>
      </c>
      <c r="D34" s="90" t="s">
        <v>142</v>
      </c>
      <c r="E34" s="47"/>
      <c r="F34" s="47"/>
      <c r="G34" s="47"/>
      <c r="H34" s="47"/>
      <c r="I34" s="47"/>
      <c r="J34" s="47"/>
      <c r="K34" s="47"/>
      <c r="L34" s="47"/>
      <c r="M34" s="47"/>
      <c r="N34" s="47"/>
      <c r="O34" s="47"/>
      <c r="P34" s="47"/>
      <c r="Q34" s="47"/>
      <c r="R34" s="47"/>
      <c r="S34" s="47"/>
      <c r="T34" s="47"/>
      <c r="U34" s="47"/>
      <c r="V34" s="47"/>
      <c r="W34" s="363"/>
      <c r="X34" s="507"/>
      <c r="Y34" s="507"/>
      <c r="Z34" s="507"/>
      <c r="AA34" s="508" t="s">
        <v>150</v>
      </c>
    </row>
    <row r="35" spans="2:27" s="17" customFormat="1" ht="19.5" customHeight="1" x14ac:dyDescent="0.25">
      <c r="B35" s="369"/>
      <c r="C35" s="266" t="s">
        <v>184</v>
      </c>
      <c r="D35" s="369" t="s">
        <v>242</v>
      </c>
      <c r="E35" s="47"/>
      <c r="F35" s="47"/>
      <c r="G35" s="47"/>
      <c r="H35" s="47"/>
      <c r="I35" s="47"/>
      <c r="J35" s="47"/>
      <c r="K35" s="47"/>
      <c r="L35" s="47"/>
      <c r="M35" s="47"/>
      <c r="N35" s="47"/>
      <c r="O35" s="47"/>
      <c r="P35" s="47"/>
      <c r="Q35" s="47"/>
      <c r="R35" s="47"/>
      <c r="S35" s="47"/>
      <c r="T35" s="47"/>
      <c r="U35" s="47"/>
      <c r="V35" s="47"/>
      <c r="W35" s="363"/>
      <c r="X35" s="507"/>
      <c r="Y35" s="507"/>
      <c r="Z35" s="507"/>
      <c r="AA35" s="508"/>
    </row>
    <row r="36" spans="2:27" s="17" customFormat="1" ht="19.5" x14ac:dyDescent="0.25">
      <c r="B36" s="369"/>
      <c r="C36" s="81"/>
      <c r="D36" s="367" t="s">
        <v>106</v>
      </c>
      <c r="E36" s="47"/>
      <c r="F36" s="47"/>
      <c r="G36" s="47"/>
      <c r="H36" s="47"/>
      <c r="I36" s="47"/>
      <c r="J36" s="47"/>
      <c r="K36" s="47"/>
      <c r="L36" s="47"/>
      <c r="M36" s="47"/>
      <c r="N36" s="47"/>
      <c r="O36" s="47"/>
      <c r="P36" s="47"/>
      <c r="Q36" s="47"/>
      <c r="R36" s="47"/>
      <c r="S36" s="47"/>
      <c r="T36" s="47"/>
      <c r="U36" s="47"/>
      <c r="V36" s="47"/>
      <c r="W36" s="363"/>
      <c r="X36" s="507"/>
      <c r="Y36" s="507"/>
      <c r="Z36" s="507"/>
      <c r="AA36" s="77"/>
    </row>
    <row r="37" spans="2:27" s="17" customFormat="1" ht="19.5" x14ac:dyDescent="0.25">
      <c r="B37" s="369"/>
      <c r="C37" s="81"/>
      <c r="D37" s="367"/>
      <c r="E37" s="47"/>
      <c r="F37" s="47"/>
      <c r="G37" s="47"/>
      <c r="H37" s="47"/>
      <c r="I37" s="47"/>
      <c r="J37" s="47"/>
      <c r="K37" s="47"/>
      <c r="L37" s="47"/>
      <c r="M37" s="47"/>
      <c r="N37" s="47"/>
      <c r="O37" s="47"/>
      <c r="P37" s="47"/>
      <c r="Q37" s="47"/>
      <c r="R37" s="47"/>
      <c r="S37" s="47"/>
      <c r="T37" s="47"/>
      <c r="U37" s="47"/>
      <c r="V37" s="47"/>
      <c r="W37" s="363"/>
      <c r="X37" s="363"/>
      <c r="Y37" s="363"/>
      <c r="Z37" s="363"/>
      <c r="AA37" s="362"/>
    </row>
    <row r="38" spans="2:27" s="17" customFormat="1" ht="19.5" customHeight="1" x14ac:dyDescent="0.25">
      <c r="B38" s="369">
        <v>5</v>
      </c>
      <c r="C38" s="266" t="s">
        <v>16</v>
      </c>
      <c r="D38" s="266" t="s">
        <v>63</v>
      </c>
      <c r="E38" s="230" t="s">
        <v>55</v>
      </c>
      <c r="F38" s="230" t="s">
        <v>55</v>
      </c>
      <c r="G38" s="230" t="s">
        <v>55</v>
      </c>
      <c r="H38" s="230" t="s">
        <v>55</v>
      </c>
      <c r="I38" s="230" t="s">
        <v>55</v>
      </c>
      <c r="J38" s="230" t="s">
        <v>55</v>
      </c>
      <c r="K38" s="230">
        <v>1</v>
      </c>
      <c r="L38" s="230" t="s">
        <v>55</v>
      </c>
      <c r="M38" s="230" t="s">
        <v>55</v>
      </c>
      <c r="N38" s="230">
        <v>0</v>
      </c>
      <c r="O38" s="230">
        <v>1</v>
      </c>
      <c r="P38" s="230">
        <v>0</v>
      </c>
      <c r="Q38" s="230">
        <v>1</v>
      </c>
      <c r="R38" s="230">
        <v>0</v>
      </c>
      <c r="S38" s="230">
        <v>0</v>
      </c>
      <c r="T38" s="230">
        <v>0</v>
      </c>
      <c r="U38" s="230">
        <v>1</v>
      </c>
      <c r="V38" s="230">
        <v>0</v>
      </c>
      <c r="W38" s="363" t="s">
        <v>56</v>
      </c>
      <c r="X38" s="507">
        <v>0</v>
      </c>
      <c r="Y38" s="507">
        <f>5%*X38</f>
        <v>0</v>
      </c>
      <c r="Z38" s="507">
        <f>X38+Y38</f>
        <v>0</v>
      </c>
      <c r="AA38" s="73" t="s">
        <v>33</v>
      </c>
    </row>
    <row r="39" spans="2:27" s="17" customFormat="1" ht="19.5" customHeight="1" x14ac:dyDescent="0.25">
      <c r="B39" s="369"/>
      <c r="C39" s="261">
        <v>43136</v>
      </c>
      <c r="D39" s="369" t="s">
        <v>244</v>
      </c>
      <c r="E39" s="47"/>
      <c r="F39" s="47"/>
      <c r="G39" s="47"/>
      <c r="H39" s="47"/>
      <c r="I39" s="47"/>
      <c r="J39" s="47"/>
      <c r="K39" s="47"/>
      <c r="L39" s="47"/>
      <c r="M39" s="47"/>
      <c r="N39" s="47"/>
      <c r="O39" s="47"/>
      <c r="P39" s="47"/>
      <c r="Q39" s="47"/>
      <c r="R39" s="47"/>
      <c r="S39" s="47"/>
      <c r="T39" s="47"/>
      <c r="U39" s="47"/>
      <c r="V39" s="47"/>
      <c r="W39" s="363"/>
      <c r="X39" s="507"/>
      <c r="Y39" s="507"/>
      <c r="Z39" s="507"/>
      <c r="AA39" s="508" t="s">
        <v>245</v>
      </c>
    </row>
    <row r="40" spans="2:27" s="17" customFormat="1" ht="19.5" customHeight="1" x14ac:dyDescent="0.25">
      <c r="B40" s="369"/>
      <c r="C40" s="266" t="s">
        <v>243</v>
      </c>
      <c r="D40" s="118" t="s">
        <v>1011</v>
      </c>
      <c r="E40" s="47"/>
      <c r="F40" s="47"/>
      <c r="G40" s="47"/>
      <c r="H40" s="47"/>
      <c r="I40" s="47"/>
      <c r="J40" s="47"/>
      <c r="K40" s="47"/>
      <c r="L40" s="47"/>
      <c r="M40" s="47"/>
      <c r="N40" s="47"/>
      <c r="O40" s="47"/>
      <c r="P40" s="47"/>
      <c r="Q40" s="47"/>
      <c r="R40" s="47"/>
      <c r="S40" s="47"/>
      <c r="T40" s="47"/>
      <c r="U40" s="47"/>
      <c r="V40" s="47"/>
      <c r="W40" s="363"/>
      <c r="X40" s="363"/>
      <c r="Y40" s="363"/>
      <c r="Z40" s="363"/>
      <c r="AA40" s="508"/>
    </row>
    <row r="41" spans="2:27" s="17" customFormat="1" ht="19.5" customHeight="1" x14ac:dyDescent="0.25">
      <c r="B41" s="369"/>
      <c r="C41" s="266"/>
      <c r="D41" s="118" t="s">
        <v>54</v>
      </c>
      <c r="E41" s="47"/>
      <c r="F41" s="47"/>
      <c r="G41" s="47"/>
      <c r="H41" s="47"/>
      <c r="I41" s="47"/>
      <c r="J41" s="47"/>
      <c r="K41" s="47"/>
      <c r="L41" s="47"/>
      <c r="M41" s="47"/>
      <c r="N41" s="47"/>
      <c r="O41" s="47"/>
      <c r="P41" s="47"/>
      <c r="Q41" s="47"/>
      <c r="R41" s="47"/>
      <c r="S41" s="47"/>
      <c r="T41" s="47"/>
      <c r="U41" s="47"/>
      <c r="V41" s="47"/>
      <c r="W41" s="363"/>
      <c r="X41" s="363"/>
      <c r="Y41" s="363"/>
      <c r="Z41" s="363"/>
      <c r="AA41" s="508" t="s">
        <v>246</v>
      </c>
    </row>
    <row r="42" spans="2:27" s="17" customFormat="1" ht="19.5" customHeight="1" x14ac:dyDescent="0.25">
      <c r="B42" s="369"/>
      <c r="C42" s="266"/>
      <c r="D42" s="118"/>
      <c r="E42" s="47"/>
      <c r="F42" s="47"/>
      <c r="G42" s="47"/>
      <c r="H42" s="47"/>
      <c r="I42" s="47"/>
      <c r="J42" s="47"/>
      <c r="K42" s="47"/>
      <c r="L42" s="47"/>
      <c r="M42" s="47"/>
      <c r="N42" s="47"/>
      <c r="O42" s="47"/>
      <c r="P42" s="47"/>
      <c r="Q42" s="47"/>
      <c r="R42" s="47"/>
      <c r="S42" s="47"/>
      <c r="T42" s="47"/>
      <c r="U42" s="47"/>
      <c r="V42" s="47"/>
      <c r="W42" s="363"/>
      <c r="X42" s="363"/>
      <c r="Y42" s="363"/>
      <c r="Z42" s="363"/>
      <c r="AA42" s="508"/>
    </row>
    <row r="43" spans="2:27" s="17" customFormat="1" ht="19.5" customHeight="1" x14ac:dyDescent="0.25">
      <c r="B43" s="369"/>
      <c r="C43" s="266"/>
      <c r="D43" s="369"/>
      <c r="E43" s="47"/>
      <c r="F43" s="47"/>
      <c r="G43" s="47"/>
      <c r="H43" s="47"/>
      <c r="I43" s="47"/>
      <c r="J43" s="47"/>
      <c r="K43" s="47"/>
      <c r="L43" s="47"/>
      <c r="M43" s="47"/>
      <c r="N43" s="47"/>
      <c r="O43" s="47"/>
      <c r="P43" s="47"/>
      <c r="Q43" s="47"/>
      <c r="R43" s="47"/>
      <c r="S43" s="47"/>
      <c r="T43" s="47"/>
      <c r="U43" s="47"/>
      <c r="V43" s="47"/>
      <c r="W43" s="363"/>
      <c r="X43" s="363"/>
      <c r="Y43" s="363"/>
      <c r="Z43" s="363"/>
      <c r="AA43" s="508"/>
    </row>
    <row r="44" spans="2:27" s="17" customFormat="1" ht="19.5" customHeight="1" x14ac:dyDescent="0.25">
      <c r="B44" s="369"/>
      <c r="C44" s="266"/>
      <c r="D44" s="369"/>
      <c r="E44" s="47"/>
      <c r="F44" s="47"/>
      <c r="G44" s="47"/>
      <c r="H44" s="47"/>
      <c r="I44" s="47"/>
      <c r="J44" s="47"/>
      <c r="K44" s="47"/>
      <c r="L44" s="47"/>
      <c r="M44" s="47"/>
      <c r="N44" s="47"/>
      <c r="O44" s="47"/>
      <c r="P44" s="47"/>
      <c r="Q44" s="47"/>
      <c r="R44" s="47"/>
      <c r="S44" s="47"/>
      <c r="T44" s="47"/>
      <c r="U44" s="47"/>
      <c r="V44" s="47"/>
      <c r="W44" s="363"/>
      <c r="X44" s="363"/>
      <c r="Y44" s="363"/>
      <c r="Z44" s="363"/>
      <c r="AA44" s="508"/>
    </row>
    <row r="45" spans="2:27" s="17" customFormat="1" ht="19.5" customHeight="1" x14ac:dyDescent="0.25">
      <c r="B45" s="369"/>
      <c r="C45" s="266"/>
      <c r="D45" s="369"/>
      <c r="E45" s="47"/>
      <c r="F45" s="47"/>
      <c r="G45" s="47"/>
      <c r="H45" s="47"/>
      <c r="I45" s="47"/>
      <c r="J45" s="47"/>
      <c r="K45" s="47"/>
      <c r="L45" s="47"/>
      <c r="M45" s="47"/>
      <c r="N45" s="47"/>
      <c r="O45" s="47"/>
      <c r="P45" s="47"/>
      <c r="Q45" s="47"/>
      <c r="R45" s="47"/>
      <c r="S45" s="47"/>
      <c r="T45" s="47"/>
      <c r="U45" s="47"/>
      <c r="V45" s="47"/>
      <c r="W45" s="363"/>
      <c r="X45" s="363"/>
      <c r="Y45" s="363"/>
      <c r="Z45" s="363"/>
      <c r="AA45" s="508"/>
    </row>
    <row r="46" spans="2:27" s="17" customFormat="1" ht="19.5" customHeight="1" x14ac:dyDescent="0.25">
      <c r="B46" s="369"/>
      <c r="C46" s="266"/>
      <c r="D46" s="369"/>
      <c r="E46" s="47"/>
      <c r="F46" s="47"/>
      <c r="G46" s="47"/>
      <c r="H46" s="47"/>
      <c r="I46" s="47"/>
      <c r="J46" s="47"/>
      <c r="K46" s="47"/>
      <c r="L46" s="47"/>
      <c r="M46" s="47"/>
      <c r="N46" s="47"/>
      <c r="O46" s="47"/>
      <c r="P46" s="47"/>
      <c r="Q46" s="47"/>
      <c r="R46" s="47"/>
      <c r="S46" s="47"/>
      <c r="T46" s="47"/>
      <c r="U46" s="47"/>
      <c r="V46" s="47"/>
      <c r="W46" s="363"/>
      <c r="X46" s="363"/>
      <c r="Y46" s="363"/>
      <c r="Z46" s="363"/>
      <c r="AA46" s="76"/>
    </row>
    <row r="47" spans="2:27" s="16" customFormat="1" ht="19.5" customHeight="1" x14ac:dyDescent="0.25">
      <c r="B47" s="392">
        <v>6</v>
      </c>
      <c r="C47" s="266" t="s">
        <v>42</v>
      </c>
      <c r="D47" s="266" t="s">
        <v>247</v>
      </c>
      <c r="E47" s="230" t="s">
        <v>55</v>
      </c>
      <c r="F47" s="230" t="s">
        <v>55</v>
      </c>
      <c r="G47" s="230" t="s">
        <v>55</v>
      </c>
      <c r="H47" s="230" t="s">
        <v>55</v>
      </c>
      <c r="I47" s="230" t="s">
        <v>55</v>
      </c>
      <c r="J47" s="230">
        <v>1</v>
      </c>
      <c r="K47" s="230">
        <v>0</v>
      </c>
      <c r="L47" s="230" t="s">
        <v>55</v>
      </c>
      <c r="M47" s="230">
        <v>1</v>
      </c>
      <c r="N47" s="230" t="s">
        <v>55</v>
      </c>
      <c r="O47" s="230" t="s">
        <v>55</v>
      </c>
      <c r="P47" s="230" t="s">
        <v>55</v>
      </c>
      <c r="Q47" s="230" t="s">
        <v>55</v>
      </c>
      <c r="R47" s="230" t="s">
        <v>55</v>
      </c>
      <c r="S47" s="230" t="s">
        <v>55</v>
      </c>
      <c r="T47" s="230" t="s">
        <v>55</v>
      </c>
      <c r="U47" s="230" t="s">
        <v>55</v>
      </c>
      <c r="V47" s="230" t="s">
        <v>55</v>
      </c>
      <c r="W47" s="196" t="s">
        <v>68</v>
      </c>
      <c r="X47" s="507">
        <v>0</v>
      </c>
      <c r="Y47" s="507">
        <f>5%*X47</f>
        <v>0</v>
      </c>
      <c r="Z47" s="507">
        <f>X47+Y47</f>
        <v>0</v>
      </c>
      <c r="AA47" s="397" t="s">
        <v>249</v>
      </c>
    </row>
    <row r="48" spans="2:27" s="17" customFormat="1" ht="19.5" customHeight="1" x14ac:dyDescent="0.25">
      <c r="B48" s="369"/>
      <c r="C48" s="261">
        <v>43139</v>
      </c>
      <c r="D48" s="118" t="s">
        <v>248</v>
      </c>
      <c r="E48" s="230"/>
      <c r="F48" s="230"/>
      <c r="G48" s="230"/>
      <c r="H48" s="230"/>
      <c r="I48" s="230"/>
      <c r="J48" s="230"/>
      <c r="K48" s="230"/>
      <c r="L48" s="230"/>
      <c r="M48" s="230"/>
      <c r="N48" s="230"/>
      <c r="O48" s="230"/>
      <c r="P48" s="230"/>
      <c r="Q48" s="230"/>
      <c r="R48" s="230"/>
      <c r="S48" s="230"/>
      <c r="T48" s="230"/>
      <c r="U48" s="230"/>
      <c r="V48" s="230"/>
      <c r="W48" s="267"/>
      <c r="X48" s="507"/>
      <c r="Y48" s="507"/>
      <c r="Z48" s="507"/>
      <c r="AA48" s="508" t="s">
        <v>250</v>
      </c>
    </row>
    <row r="49" spans="2:27" s="17" customFormat="1" ht="19.5" customHeight="1" x14ac:dyDescent="0.25">
      <c r="B49" s="369"/>
      <c r="C49" s="266" t="s">
        <v>232</v>
      </c>
      <c r="D49" s="118" t="s">
        <v>167</v>
      </c>
      <c r="E49" s="47"/>
      <c r="F49" s="230"/>
      <c r="G49" s="230"/>
      <c r="H49" s="230"/>
      <c r="I49" s="230"/>
      <c r="J49" s="230"/>
      <c r="K49" s="230"/>
      <c r="L49" s="230"/>
      <c r="M49" s="230"/>
      <c r="N49" s="230"/>
      <c r="O49" s="230"/>
      <c r="P49" s="230"/>
      <c r="Q49" s="230"/>
      <c r="R49" s="230"/>
      <c r="S49" s="230"/>
      <c r="T49" s="230"/>
      <c r="U49" s="230"/>
      <c r="V49" s="230"/>
      <c r="W49" s="121"/>
      <c r="X49" s="507"/>
      <c r="Y49" s="507"/>
      <c r="Z49" s="507"/>
      <c r="AA49" s="508"/>
    </row>
    <row r="50" spans="2:27" s="17" customFormat="1" ht="19.5" customHeight="1" x14ac:dyDescent="0.25">
      <c r="B50" s="369"/>
      <c r="C50" s="266"/>
      <c r="D50" s="80"/>
      <c r="E50" s="47"/>
      <c r="F50" s="230"/>
      <c r="G50" s="230"/>
      <c r="H50" s="230"/>
      <c r="I50" s="230"/>
      <c r="J50" s="230"/>
      <c r="K50" s="230"/>
      <c r="L50" s="230"/>
      <c r="M50" s="230"/>
      <c r="N50" s="230"/>
      <c r="O50" s="230"/>
      <c r="P50" s="230"/>
      <c r="Q50" s="230"/>
      <c r="R50" s="230"/>
      <c r="S50" s="230"/>
      <c r="T50" s="230"/>
      <c r="U50" s="230"/>
      <c r="V50" s="230"/>
      <c r="W50" s="121"/>
      <c r="X50" s="507"/>
      <c r="Y50" s="507"/>
      <c r="Z50" s="507"/>
      <c r="AA50" s="77"/>
    </row>
    <row r="51" spans="2:27" s="17" customFormat="1" ht="19.5" x14ac:dyDescent="0.25">
      <c r="B51" s="369">
        <v>7</v>
      </c>
      <c r="C51" s="266" t="s">
        <v>279</v>
      </c>
      <c r="D51" s="266" t="s">
        <v>1017</v>
      </c>
      <c r="E51" s="230" t="s">
        <v>55</v>
      </c>
      <c r="F51" s="230">
        <v>0</v>
      </c>
      <c r="G51" s="230" t="s">
        <v>55</v>
      </c>
      <c r="H51" s="230" t="s">
        <v>55</v>
      </c>
      <c r="I51" s="230">
        <v>2</v>
      </c>
      <c r="J51" s="230" t="s">
        <v>55</v>
      </c>
      <c r="K51" s="230" t="s">
        <v>55</v>
      </c>
      <c r="L51" s="230" t="s">
        <v>55</v>
      </c>
      <c r="M51" s="230" t="s">
        <v>55</v>
      </c>
      <c r="N51" s="230"/>
      <c r="O51" s="230"/>
      <c r="P51" s="230"/>
      <c r="Q51" s="230"/>
      <c r="R51" s="230"/>
      <c r="S51" s="230"/>
      <c r="T51" s="230"/>
      <c r="U51" s="230"/>
      <c r="V51" s="230" t="s">
        <v>55</v>
      </c>
      <c r="W51" s="363" t="s">
        <v>70</v>
      </c>
      <c r="X51" s="363"/>
      <c r="Y51" s="363"/>
      <c r="Z51" s="363"/>
      <c r="AA51" s="73" t="s">
        <v>251</v>
      </c>
    </row>
    <row r="52" spans="2:27" s="17" customFormat="1" ht="19.5" customHeight="1" x14ac:dyDescent="0.25">
      <c r="B52" s="369"/>
      <c r="C52" s="261">
        <v>43140</v>
      </c>
      <c r="D52" s="369" t="s">
        <v>253</v>
      </c>
      <c r="E52" s="230"/>
      <c r="F52" s="230"/>
      <c r="G52" s="230"/>
      <c r="H52" s="230"/>
      <c r="I52" s="230"/>
      <c r="J52" s="230"/>
      <c r="K52" s="230"/>
      <c r="L52" s="230"/>
      <c r="M52" s="230"/>
      <c r="N52" s="230"/>
      <c r="O52" s="230"/>
      <c r="P52" s="230"/>
      <c r="Q52" s="230"/>
      <c r="R52" s="230"/>
      <c r="S52" s="230"/>
      <c r="T52" s="230"/>
      <c r="U52" s="230"/>
      <c r="V52" s="230"/>
      <c r="W52" s="363"/>
      <c r="X52" s="45"/>
      <c r="Y52" s="45"/>
      <c r="Z52" s="45"/>
      <c r="AA52" s="77" t="s">
        <v>254</v>
      </c>
    </row>
    <row r="53" spans="2:27" s="17" customFormat="1" ht="19.5" customHeight="1" x14ac:dyDescent="0.25">
      <c r="B53" s="369"/>
      <c r="C53" s="266" t="s">
        <v>252</v>
      </c>
      <c r="D53" s="369" t="s">
        <v>54</v>
      </c>
      <c r="E53" s="230"/>
      <c r="F53" s="230"/>
      <c r="G53" s="230"/>
      <c r="H53" s="230"/>
      <c r="I53" s="230"/>
      <c r="J53" s="230"/>
      <c r="K53" s="230"/>
      <c r="L53" s="230"/>
      <c r="M53" s="230"/>
      <c r="N53" s="230"/>
      <c r="O53" s="230"/>
      <c r="P53" s="230"/>
      <c r="Q53" s="230"/>
      <c r="R53" s="230"/>
      <c r="S53" s="230"/>
      <c r="T53" s="230"/>
      <c r="U53" s="230"/>
      <c r="V53" s="230"/>
      <c r="W53" s="363"/>
      <c r="X53" s="45"/>
      <c r="Y53" s="45"/>
      <c r="Z53" s="45"/>
      <c r="AA53" s="77" t="s">
        <v>255</v>
      </c>
    </row>
    <row r="54" spans="2:27" s="17" customFormat="1" ht="19.5" x14ac:dyDescent="0.25">
      <c r="B54" s="369"/>
      <c r="C54" s="266"/>
      <c r="D54" s="369"/>
      <c r="E54" s="230"/>
      <c r="F54" s="230"/>
      <c r="G54" s="230"/>
      <c r="H54" s="230"/>
      <c r="I54" s="230"/>
      <c r="J54" s="230"/>
      <c r="K54" s="230"/>
      <c r="L54" s="230"/>
      <c r="M54" s="230"/>
      <c r="N54" s="230"/>
      <c r="O54" s="230"/>
      <c r="P54" s="230"/>
      <c r="Q54" s="230"/>
      <c r="R54" s="230"/>
      <c r="S54" s="230"/>
      <c r="T54" s="230"/>
      <c r="U54" s="230"/>
      <c r="V54" s="230"/>
      <c r="W54" s="363"/>
      <c r="X54" s="45"/>
      <c r="Y54" s="45"/>
      <c r="Z54" s="45"/>
      <c r="AA54" s="77"/>
    </row>
    <row r="55" spans="2:27" s="17" customFormat="1" ht="19.5" x14ac:dyDescent="0.25">
      <c r="B55" s="369">
        <v>8</v>
      </c>
      <c r="C55" s="266" t="s">
        <v>38</v>
      </c>
      <c r="D55" s="266" t="s">
        <v>65</v>
      </c>
      <c r="E55" s="230" t="s">
        <v>55</v>
      </c>
      <c r="F55" s="230" t="s">
        <v>55</v>
      </c>
      <c r="G55" s="230" t="s">
        <v>55</v>
      </c>
      <c r="H55" s="230" t="s">
        <v>55</v>
      </c>
      <c r="I55" s="230">
        <v>1</v>
      </c>
      <c r="J55" s="230" t="s">
        <v>55</v>
      </c>
      <c r="K55" s="230" t="s">
        <v>55</v>
      </c>
      <c r="L55" s="230" t="s">
        <v>55</v>
      </c>
      <c r="M55" s="230" t="s">
        <v>55</v>
      </c>
      <c r="N55" s="230" t="s">
        <v>55</v>
      </c>
      <c r="O55" s="230" t="s">
        <v>55</v>
      </c>
      <c r="P55" s="230" t="s">
        <v>55</v>
      </c>
      <c r="Q55" s="230" t="s">
        <v>55</v>
      </c>
      <c r="R55" s="230" t="s">
        <v>55</v>
      </c>
      <c r="S55" s="230" t="s">
        <v>55</v>
      </c>
      <c r="T55" s="230" t="s">
        <v>55</v>
      </c>
      <c r="U55" s="230" t="s">
        <v>55</v>
      </c>
      <c r="V55" s="230" t="s">
        <v>55</v>
      </c>
      <c r="W55" s="363" t="s">
        <v>68</v>
      </c>
      <c r="X55" s="363">
        <v>75000000</v>
      </c>
      <c r="Y55" s="363">
        <f>5%*X55</f>
        <v>3750000</v>
      </c>
      <c r="Z55" s="363">
        <f>X55+Y55</f>
        <v>78750000</v>
      </c>
      <c r="AA55" s="536" t="s">
        <v>261</v>
      </c>
    </row>
    <row r="56" spans="2:27" s="17" customFormat="1" ht="19.5" customHeight="1" x14ac:dyDescent="0.25">
      <c r="B56" s="369"/>
      <c r="C56" s="261">
        <v>43141</v>
      </c>
      <c r="D56" s="369" t="s">
        <v>256</v>
      </c>
      <c r="E56" s="230"/>
      <c r="F56" s="230"/>
      <c r="G56" s="230"/>
      <c r="H56" s="230"/>
      <c r="I56" s="230"/>
      <c r="J56" s="230"/>
      <c r="K56" s="230"/>
      <c r="L56" s="230"/>
      <c r="M56" s="230"/>
      <c r="N56" s="230"/>
      <c r="O56" s="230"/>
      <c r="P56" s="230"/>
      <c r="Q56" s="230"/>
      <c r="R56" s="230"/>
      <c r="S56" s="230"/>
      <c r="T56" s="230"/>
      <c r="U56" s="230"/>
      <c r="V56" s="230"/>
      <c r="W56" s="363"/>
      <c r="X56" s="45"/>
      <c r="Y56" s="45"/>
      <c r="Z56" s="45"/>
      <c r="AA56" s="536"/>
    </row>
    <row r="57" spans="2:27" s="17" customFormat="1" ht="19.5" customHeight="1" x14ac:dyDescent="0.25">
      <c r="B57" s="369"/>
      <c r="C57" s="266" t="s">
        <v>232</v>
      </c>
      <c r="D57" s="369" t="s">
        <v>257</v>
      </c>
      <c r="E57" s="230"/>
      <c r="F57" s="230"/>
      <c r="G57" s="230"/>
      <c r="H57" s="230"/>
      <c r="I57" s="230"/>
      <c r="J57" s="230"/>
      <c r="K57" s="230"/>
      <c r="L57" s="230"/>
      <c r="M57" s="230"/>
      <c r="N57" s="230"/>
      <c r="O57" s="230"/>
      <c r="P57" s="230"/>
      <c r="Q57" s="230"/>
      <c r="R57" s="230"/>
      <c r="S57" s="230"/>
      <c r="T57" s="230"/>
      <c r="U57" s="230"/>
      <c r="V57" s="230"/>
      <c r="W57" s="363"/>
      <c r="X57" s="45"/>
      <c r="Y57" s="45"/>
      <c r="Z57" s="45"/>
      <c r="AA57" s="77" t="s">
        <v>258</v>
      </c>
    </row>
    <row r="58" spans="2:27" s="17" customFormat="1" ht="19.5" customHeight="1" x14ac:dyDescent="0.25">
      <c r="B58" s="369"/>
      <c r="C58" s="266"/>
      <c r="D58" s="369" t="s">
        <v>54</v>
      </c>
      <c r="E58" s="230"/>
      <c r="F58" s="230"/>
      <c r="G58" s="230"/>
      <c r="H58" s="230"/>
      <c r="I58" s="230"/>
      <c r="J58" s="230"/>
      <c r="K58" s="230"/>
      <c r="L58" s="230"/>
      <c r="M58" s="230"/>
      <c r="N58" s="230"/>
      <c r="O58" s="230"/>
      <c r="P58" s="230"/>
      <c r="Q58" s="230"/>
      <c r="R58" s="230"/>
      <c r="S58" s="230"/>
      <c r="T58" s="230"/>
      <c r="U58" s="230"/>
      <c r="V58" s="230"/>
      <c r="W58" s="363"/>
      <c r="X58" s="45"/>
      <c r="Y58" s="45"/>
      <c r="Z58" s="45"/>
      <c r="AA58" s="77" t="s">
        <v>259</v>
      </c>
    </row>
    <row r="59" spans="2:27" s="17" customFormat="1" ht="19.5" customHeight="1" x14ac:dyDescent="0.25">
      <c r="B59" s="369"/>
      <c r="C59" s="266"/>
      <c r="D59" s="369"/>
      <c r="E59" s="230"/>
      <c r="F59" s="230"/>
      <c r="G59" s="230"/>
      <c r="H59" s="230"/>
      <c r="I59" s="230"/>
      <c r="J59" s="230"/>
      <c r="K59" s="230"/>
      <c r="L59" s="230"/>
      <c r="M59" s="230"/>
      <c r="N59" s="230"/>
      <c r="O59" s="230"/>
      <c r="P59" s="230"/>
      <c r="Q59" s="230"/>
      <c r="R59" s="230"/>
      <c r="S59" s="230"/>
      <c r="T59" s="230"/>
      <c r="U59" s="230"/>
      <c r="V59" s="230"/>
      <c r="W59" s="363"/>
      <c r="X59" s="45"/>
      <c r="Y59" s="45"/>
      <c r="Z59" s="45"/>
      <c r="AA59" s="508" t="s">
        <v>260</v>
      </c>
    </row>
    <row r="60" spans="2:27" s="17" customFormat="1" ht="19.5" customHeight="1" x14ac:dyDescent="0.25">
      <c r="B60" s="369"/>
      <c r="C60" s="266"/>
      <c r="D60" s="369"/>
      <c r="E60" s="230"/>
      <c r="F60" s="230"/>
      <c r="G60" s="230"/>
      <c r="H60" s="230"/>
      <c r="I60" s="230"/>
      <c r="J60" s="230"/>
      <c r="K60" s="230"/>
      <c r="L60" s="230"/>
      <c r="M60" s="230"/>
      <c r="N60" s="230"/>
      <c r="O60" s="230"/>
      <c r="P60" s="230"/>
      <c r="Q60" s="230"/>
      <c r="R60" s="230"/>
      <c r="S60" s="230"/>
      <c r="T60" s="230"/>
      <c r="U60" s="230"/>
      <c r="V60" s="230"/>
      <c r="W60" s="363"/>
      <c r="X60" s="45"/>
      <c r="Y60" s="45"/>
      <c r="Z60" s="45"/>
      <c r="AA60" s="508"/>
    </row>
    <row r="61" spans="2:27" s="17" customFormat="1" ht="19.5" customHeight="1" x14ac:dyDescent="0.25">
      <c r="B61" s="369"/>
      <c r="C61" s="266"/>
      <c r="D61" s="369"/>
      <c r="E61" s="230"/>
      <c r="F61" s="230"/>
      <c r="G61" s="230"/>
      <c r="H61" s="230"/>
      <c r="I61" s="230"/>
      <c r="J61" s="230"/>
      <c r="K61" s="230"/>
      <c r="L61" s="230"/>
      <c r="M61" s="230"/>
      <c r="N61" s="230"/>
      <c r="O61" s="230"/>
      <c r="P61" s="230"/>
      <c r="Q61" s="230"/>
      <c r="R61" s="230"/>
      <c r="S61" s="230"/>
      <c r="T61" s="230"/>
      <c r="U61" s="230"/>
      <c r="V61" s="230"/>
      <c r="W61" s="363"/>
      <c r="X61" s="45"/>
      <c r="Y61" s="45"/>
      <c r="Z61" s="45"/>
      <c r="AA61" s="508"/>
    </row>
    <row r="62" spans="2:27" s="17" customFormat="1" ht="19.5" customHeight="1" x14ac:dyDescent="0.25">
      <c r="B62" s="369"/>
      <c r="C62" s="266"/>
      <c r="D62" s="369"/>
      <c r="E62" s="230"/>
      <c r="F62" s="230"/>
      <c r="G62" s="230"/>
      <c r="H62" s="230"/>
      <c r="I62" s="230"/>
      <c r="J62" s="230"/>
      <c r="K62" s="230"/>
      <c r="L62" s="230"/>
      <c r="M62" s="230"/>
      <c r="N62" s="230"/>
      <c r="O62" s="230"/>
      <c r="P62" s="230"/>
      <c r="Q62" s="230"/>
      <c r="R62" s="230"/>
      <c r="S62" s="230"/>
      <c r="T62" s="230"/>
      <c r="U62" s="230"/>
      <c r="V62" s="230"/>
      <c r="W62" s="363"/>
      <c r="X62" s="45"/>
      <c r="Y62" s="45"/>
      <c r="Z62" s="45"/>
      <c r="AA62" s="508"/>
    </row>
    <row r="63" spans="2:27" s="17" customFormat="1" ht="19.5" customHeight="1" x14ac:dyDescent="0.25">
      <c r="B63" s="369"/>
      <c r="C63" s="266"/>
      <c r="D63" s="369"/>
      <c r="E63" s="230"/>
      <c r="F63" s="230"/>
      <c r="G63" s="230"/>
      <c r="H63" s="230"/>
      <c r="I63" s="230"/>
      <c r="J63" s="230"/>
      <c r="K63" s="230"/>
      <c r="L63" s="230"/>
      <c r="M63" s="230"/>
      <c r="N63" s="230"/>
      <c r="O63" s="230"/>
      <c r="P63" s="230"/>
      <c r="Q63" s="230"/>
      <c r="R63" s="230"/>
      <c r="S63" s="230"/>
      <c r="T63" s="230"/>
      <c r="U63" s="230"/>
      <c r="V63" s="230"/>
      <c r="W63" s="363"/>
      <c r="X63" s="45"/>
      <c r="Y63" s="45"/>
      <c r="Z63" s="45"/>
      <c r="AA63" s="508"/>
    </row>
    <row r="64" spans="2:27" s="17" customFormat="1" ht="19.5" customHeight="1" x14ac:dyDescent="0.25">
      <c r="B64" s="369"/>
      <c r="C64" s="266"/>
      <c r="D64" s="369"/>
      <c r="E64" s="230"/>
      <c r="F64" s="230"/>
      <c r="G64" s="230"/>
      <c r="H64" s="230"/>
      <c r="I64" s="230"/>
      <c r="J64" s="230"/>
      <c r="K64" s="230"/>
      <c r="L64" s="230"/>
      <c r="M64" s="230"/>
      <c r="N64" s="230"/>
      <c r="O64" s="230"/>
      <c r="P64" s="230"/>
      <c r="Q64" s="230"/>
      <c r="R64" s="230"/>
      <c r="S64" s="230"/>
      <c r="T64" s="230"/>
      <c r="U64" s="230"/>
      <c r="V64" s="230"/>
      <c r="W64" s="363"/>
      <c r="X64" s="45"/>
      <c r="Y64" s="45"/>
      <c r="Z64" s="45"/>
      <c r="AA64" s="508"/>
    </row>
    <row r="65" spans="1:27" s="17" customFormat="1" ht="19.5" customHeight="1" x14ac:dyDescent="0.25">
      <c r="B65" s="369"/>
      <c r="C65" s="266"/>
      <c r="D65" s="369"/>
      <c r="E65" s="230"/>
      <c r="F65" s="230"/>
      <c r="G65" s="230"/>
      <c r="H65" s="230"/>
      <c r="I65" s="230"/>
      <c r="J65" s="230"/>
      <c r="K65" s="230"/>
      <c r="L65" s="230"/>
      <c r="M65" s="230"/>
      <c r="N65" s="230"/>
      <c r="O65" s="230"/>
      <c r="P65" s="230"/>
      <c r="Q65" s="230"/>
      <c r="R65" s="230"/>
      <c r="S65" s="230"/>
      <c r="T65" s="230"/>
      <c r="U65" s="230"/>
      <c r="V65" s="230"/>
      <c r="W65" s="363"/>
      <c r="X65" s="45"/>
      <c r="Y65" s="45"/>
      <c r="Z65" s="45"/>
      <c r="AA65" s="508"/>
    </row>
    <row r="66" spans="1:27" s="17" customFormat="1" ht="19.5" customHeight="1" x14ac:dyDescent="0.25">
      <c r="B66" s="369"/>
      <c r="C66" s="266"/>
      <c r="D66" s="369"/>
      <c r="E66" s="230"/>
      <c r="F66" s="230"/>
      <c r="G66" s="230"/>
      <c r="H66" s="230"/>
      <c r="I66" s="230"/>
      <c r="J66" s="230"/>
      <c r="K66" s="230"/>
      <c r="L66" s="230"/>
      <c r="M66" s="230"/>
      <c r="N66" s="230"/>
      <c r="O66" s="230"/>
      <c r="P66" s="230"/>
      <c r="Q66" s="230"/>
      <c r="R66" s="230"/>
      <c r="S66" s="230"/>
      <c r="T66" s="230"/>
      <c r="U66" s="230"/>
      <c r="V66" s="230"/>
      <c r="W66" s="363"/>
      <c r="X66" s="45"/>
      <c r="Y66" s="45"/>
      <c r="Z66" s="45"/>
      <c r="AA66" s="508"/>
    </row>
    <row r="67" spans="1:27" s="17" customFormat="1" ht="19.5" customHeight="1" x14ac:dyDescent="0.25">
      <c r="B67" s="369"/>
      <c r="C67" s="266"/>
      <c r="D67" s="369"/>
      <c r="E67" s="230"/>
      <c r="F67" s="230"/>
      <c r="G67" s="230"/>
      <c r="H67" s="230"/>
      <c r="I67" s="230"/>
      <c r="J67" s="230"/>
      <c r="K67" s="230"/>
      <c r="L67" s="230"/>
      <c r="M67" s="230"/>
      <c r="N67" s="230"/>
      <c r="O67" s="230"/>
      <c r="P67" s="230"/>
      <c r="Q67" s="230"/>
      <c r="R67" s="230"/>
      <c r="S67" s="230"/>
      <c r="T67" s="230"/>
      <c r="U67" s="230"/>
      <c r="V67" s="230"/>
      <c r="W67" s="363"/>
      <c r="X67" s="45"/>
      <c r="Y67" s="45"/>
      <c r="Z67" s="45"/>
      <c r="AA67" s="76"/>
    </row>
    <row r="68" spans="1:27" s="16" customFormat="1" ht="19.5" customHeight="1" x14ac:dyDescent="0.25">
      <c r="B68" s="392">
        <v>9</v>
      </c>
      <c r="C68" s="266" t="s">
        <v>16</v>
      </c>
      <c r="D68" s="266" t="s">
        <v>61</v>
      </c>
      <c r="E68" s="230" t="s">
        <v>55</v>
      </c>
      <c r="F68" s="230" t="s">
        <v>55</v>
      </c>
      <c r="G68" s="230" t="s">
        <v>55</v>
      </c>
      <c r="H68" s="230" t="s">
        <v>55</v>
      </c>
      <c r="I68" s="230" t="s">
        <v>55</v>
      </c>
      <c r="J68" s="230" t="s">
        <v>55</v>
      </c>
      <c r="K68" s="230">
        <v>0</v>
      </c>
      <c r="L68" s="230" t="s">
        <v>55</v>
      </c>
      <c r="M68" s="230" t="s">
        <v>55</v>
      </c>
      <c r="N68" s="230">
        <v>1200</v>
      </c>
      <c r="O68" s="230">
        <v>5000</v>
      </c>
      <c r="P68" s="230"/>
      <c r="Q68" s="230"/>
      <c r="R68" s="230"/>
      <c r="S68" s="230"/>
      <c r="T68" s="230"/>
      <c r="U68" s="230"/>
      <c r="V68" s="230"/>
      <c r="W68" s="390" t="s">
        <v>263</v>
      </c>
      <c r="X68" s="390">
        <f>500000*N68</f>
        <v>600000000</v>
      </c>
      <c r="Y68" s="390">
        <f>5%*X68</f>
        <v>30000000</v>
      </c>
      <c r="Z68" s="390">
        <f>X68+Y68</f>
        <v>630000000</v>
      </c>
      <c r="AA68" s="397" t="s">
        <v>72</v>
      </c>
    </row>
    <row r="69" spans="1:27" s="17" customFormat="1" ht="19.5" customHeight="1" x14ac:dyDescent="0.25">
      <c r="B69" s="369"/>
      <c r="C69" s="261">
        <v>43143</v>
      </c>
      <c r="D69" s="369" t="s">
        <v>262</v>
      </c>
      <c r="E69" s="230"/>
      <c r="F69" s="230"/>
      <c r="G69" s="230"/>
      <c r="H69" s="230"/>
      <c r="I69" s="230"/>
      <c r="J69" s="230"/>
      <c r="K69" s="230"/>
      <c r="L69" s="230"/>
      <c r="M69" s="230"/>
      <c r="N69" s="230"/>
      <c r="O69" s="230"/>
      <c r="P69" s="230"/>
      <c r="Q69" s="230"/>
      <c r="R69" s="230"/>
      <c r="S69" s="230"/>
      <c r="T69" s="230"/>
      <c r="U69" s="230"/>
      <c r="V69" s="230"/>
      <c r="W69" s="363"/>
      <c r="X69" s="45"/>
      <c r="Y69" s="45"/>
      <c r="Z69" s="45"/>
      <c r="AA69" s="508" t="s">
        <v>1289</v>
      </c>
    </row>
    <row r="70" spans="1:27" s="17" customFormat="1" ht="19.5" customHeight="1" x14ac:dyDescent="0.25">
      <c r="B70" s="369"/>
      <c r="C70" s="261">
        <v>43147</v>
      </c>
      <c r="D70" s="369" t="s">
        <v>104</v>
      </c>
      <c r="E70" s="230"/>
      <c r="F70" s="230"/>
      <c r="G70" s="230"/>
      <c r="H70" s="230"/>
      <c r="I70" s="230"/>
      <c r="J70" s="230"/>
      <c r="K70" s="230"/>
      <c r="L70" s="230"/>
      <c r="M70" s="230"/>
      <c r="N70" s="230"/>
      <c r="O70" s="230"/>
      <c r="P70" s="230"/>
      <c r="Q70" s="230"/>
      <c r="R70" s="230"/>
      <c r="S70" s="230"/>
      <c r="T70" s="230"/>
      <c r="U70" s="230"/>
      <c r="V70" s="230"/>
      <c r="W70" s="363"/>
      <c r="X70" s="45"/>
      <c r="Y70" s="45"/>
      <c r="Z70" s="45"/>
      <c r="AA70" s="508"/>
    </row>
    <row r="71" spans="1:27" s="17" customFormat="1" ht="19.5" customHeight="1" x14ac:dyDescent="0.25">
      <c r="B71" s="369"/>
      <c r="C71" s="266" t="s">
        <v>1288</v>
      </c>
      <c r="D71" s="118"/>
      <c r="E71" s="230"/>
      <c r="F71" s="230"/>
      <c r="G71" s="230"/>
      <c r="H71" s="230"/>
      <c r="I71" s="230"/>
      <c r="J71" s="230"/>
      <c r="K71" s="230"/>
      <c r="L71" s="230"/>
      <c r="M71" s="230"/>
      <c r="N71" s="230"/>
      <c r="O71" s="230"/>
      <c r="P71" s="230"/>
      <c r="Q71" s="230"/>
      <c r="R71" s="230"/>
      <c r="S71" s="230"/>
      <c r="T71" s="230"/>
      <c r="U71" s="230"/>
      <c r="V71" s="230"/>
      <c r="W71" s="363"/>
      <c r="X71" s="45"/>
      <c r="Y71" s="45"/>
      <c r="Z71" s="45"/>
      <c r="AA71" s="508"/>
    </row>
    <row r="72" spans="1:27" s="17" customFormat="1" ht="19.5" customHeight="1" x14ac:dyDescent="0.25">
      <c r="B72" s="369"/>
      <c r="C72" s="266"/>
      <c r="D72" s="369"/>
      <c r="E72" s="230"/>
      <c r="F72" s="230"/>
      <c r="G72" s="230"/>
      <c r="H72" s="230"/>
      <c r="I72" s="230"/>
      <c r="J72" s="230"/>
      <c r="K72" s="230"/>
      <c r="L72" s="230"/>
      <c r="M72" s="230"/>
      <c r="N72" s="230"/>
      <c r="O72" s="230"/>
      <c r="P72" s="230"/>
      <c r="Q72" s="230"/>
      <c r="R72" s="230"/>
      <c r="S72" s="230"/>
      <c r="T72" s="230"/>
      <c r="U72" s="230"/>
      <c r="V72" s="230"/>
      <c r="W72" s="363"/>
      <c r="X72" s="45"/>
      <c r="Y72" s="45"/>
      <c r="Z72" s="45"/>
      <c r="AA72" s="77" t="s">
        <v>1290</v>
      </c>
    </row>
    <row r="73" spans="1:27" s="17" customFormat="1" ht="19.5" customHeight="1" x14ac:dyDescent="0.25">
      <c r="B73" s="369"/>
      <c r="C73" s="266"/>
      <c r="D73" s="369"/>
      <c r="E73" s="230"/>
      <c r="F73" s="230"/>
      <c r="G73" s="230"/>
      <c r="H73" s="230"/>
      <c r="I73" s="230"/>
      <c r="J73" s="230"/>
      <c r="K73" s="230"/>
      <c r="L73" s="230"/>
      <c r="M73" s="230"/>
      <c r="N73" s="230"/>
      <c r="O73" s="230"/>
      <c r="P73" s="230"/>
      <c r="Q73" s="230"/>
      <c r="R73" s="230"/>
      <c r="S73" s="230"/>
      <c r="T73" s="230"/>
      <c r="U73" s="230"/>
      <c r="V73" s="230"/>
      <c r="W73" s="363"/>
      <c r="X73" s="45"/>
      <c r="Y73" s="45"/>
      <c r="Z73" s="45"/>
      <c r="AA73" s="370" t="s">
        <v>1287</v>
      </c>
    </row>
    <row r="74" spans="1:27" s="17" customFormat="1" ht="19.5" customHeight="1" x14ac:dyDescent="0.25">
      <c r="B74" s="369"/>
      <c r="C74" s="266"/>
      <c r="D74" s="369"/>
      <c r="E74" s="230"/>
      <c r="F74" s="230"/>
      <c r="G74" s="230"/>
      <c r="H74" s="230"/>
      <c r="I74" s="230"/>
      <c r="J74" s="230"/>
      <c r="K74" s="230"/>
      <c r="L74" s="230"/>
      <c r="M74" s="230"/>
      <c r="N74" s="230"/>
      <c r="O74" s="230"/>
      <c r="P74" s="230"/>
      <c r="Q74" s="230"/>
      <c r="R74" s="230"/>
      <c r="S74" s="230"/>
      <c r="T74" s="230"/>
      <c r="U74" s="230"/>
      <c r="V74" s="230"/>
      <c r="W74" s="363"/>
      <c r="X74" s="45"/>
      <c r="Y74" s="45"/>
      <c r="Z74" s="45"/>
      <c r="AA74" s="370"/>
    </row>
    <row r="75" spans="1:27" s="16" customFormat="1" ht="20.25" customHeight="1" x14ac:dyDescent="0.25">
      <c r="A75" s="16" t="s">
        <v>278</v>
      </c>
      <c r="B75" s="118">
        <v>10</v>
      </c>
      <c r="C75" s="266" t="s">
        <v>44</v>
      </c>
      <c r="D75" s="266" t="s">
        <v>61</v>
      </c>
      <c r="E75" s="230" t="s">
        <v>55</v>
      </c>
      <c r="F75" s="230" t="s">
        <v>55</v>
      </c>
      <c r="G75" s="230" t="s">
        <v>55</v>
      </c>
      <c r="H75" s="230" t="s">
        <v>55</v>
      </c>
      <c r="I75" s="230" t="s">
        <v>55</v>
      </c>
      <c r="J75" s="230" t="s">
        <v>55</v>
      </c>
      <c r="K75" s="230">
        <v>0</v>
      </c>
      <c r="L75" s="230" t="s">
        <v>55</v>
      </c>
      <c r="M75" s="230" t="s">
        <v>55</v>
      </c>
      <c r="N75" s="230">
        <v>1991</v>
      </c>
      <c r="O75" s="230">
        <v>8005</v>
      </c>
      <c r="P75" s="230"/>
      <c r="Q75" s="230"/>
      <c r="R75" s="230"/>
      <c r="S75" s="230"/>
      <c r="T75" s="230"/>
      <c r="U75" s="230"/>
      <c r="V75" s="230"/>
      <c r="W75" s="541" t="s">
        <v>179</v>
      </c>
      <c r="X75" s="507">
        <f>500000*N75</f>
        <v>995500000</v>
      </c>
      <c r="Y75" s="507">
        <f>5%*X75</f>
        <v>49775000</v>
      </c>
      <c r="Z75" s="390">
        <f>X75+Y75</f>
        <v>1045275000</v>
      </c>
      <c r="AA75" s="397" t="s">
        <v>72</v>
      </c>
    </row>
    <row r="76" spans="1:27" s="17" customFormat="1" ht="19.5" customHeight="1" x14ac:dyDescent="0.25">
      <c r="B76" s="369"/>
      <c r="C76" s="261">
        <v>43144</v>
      </c>
      <c r="D76" s="538" t="s">
        <v>1286</v>
      </c>
      <c r="E76" s="230"/>
      <c r="F76" s="230"/>
      <c r="G76" s="230"/>
      <c r="H76" s="230"/>
      <c r="I76" s="230"/>
      <c r="J76" s="230"/>
      <c r="K76" s="230"/>
      <c r="L76" s="230"/>
      <c r="M76" s="230"/>
      <c r="N76" s="230"/>
      <c r="O76" s="230"/>
      <c r="P76" s="230"/>
      <c r="Q76" s="230"/>
      <c r="R76" s="230"/>
      <c r="S76" s="230"/>
      <c r="T76" s="230"/>
      <c r="U76" s="230"/>
      <c r="V76" s="230"/>
      <c r="W76" s="541"/>
      <c r="X76" s="507"/>
      <c r="Y76" s="507"/>
      <c r="Z76" s="45"/>
      <c r="AA76" s="508" t="s">
        <v>267</v>
      </c>
    </row>
    <row r="77" spans="1:27" s="17" customFormat="1" ht="19.5" customHeight="1" x14ac:dyDescent="0.25">
      <c r="B77" s="369"/>
      <c r="C77" s="261">
        <v>43149</v>
      </c>
      <c r="D77" s="538"/>
      <c r="E77" s="47"/>
      <c r="F77" s="47"/>
      <c r="G77" s="47"/>
      <c r="H77" s="47"/>
      <c r="I77" s="47"/>
      <c r="J77" s="47"/>
      <c r="K77" s="47"/>
      <c r="L77" s="47"/>
      <c r="M77" s="47"/>
      <c r="N77" s="47"/>
      <c r="O77" s="47"/>
      <c r="P77" s="47"/>
      <c r="Q77" s="47"/>
      <c r="R77" s="47"/>
      <c r="S77" s="47"/>
      <c r="T77" s="47"/>
      <c r="U77" s="47"/>
      <c r="V77" s="47"/>
      <c r="W77" s="268"/>
      <c r="X77" s="507"/>
      <c r="Y77" s="507"/>
      <c r="Z77" s="507"/>
      <c r="AA77" s="508"/>
    </row>
    <row r="78" spans="1:27" s="17" customFormat="1" ht="19.5" customHeight="1" x14ac:dyDescent="0.25">
      <c r="B78" s="369"/>
      <c r="C78" s="266" t="s">
        <v>1288</v>
      </c>
      <c r="D78" s="118"/>
      <c r="E78" s="230"/>
      <c r="F78" s="230"/>
      <c r="G78" s="230"/>
      <c r="H78" s="230"/>
      <c r="I78" s="230"/>
      <c r="J78" s="230"/>
      <c r="K78" s="230"/>
      <c r="L78" s="230"/>
      <c r="M78" s="230"/>
      <c r="N78" s="230"/>
      <c r="O78" s="230"/>
      <c r="P78" s="230"/>
      <c r="Q78" s="230"/>
      <c r="R78" s="230"/>
      <c r="S78" s="230"/>
      <c r="T78" s="230"/>
      <c r="U78" s="230"/>
      <c r="V78" s="230"/>
      <c r="W78" s="268"/>
      <c r="X78" s="507"/>
      <c r="Y78" s="507"/>
      <c r="Z78" s="507"/>
      <c r="AA78" s="508" t="s">
        <v>268</v>
      </c>
    </row>
    <row r="79" spans="1:27" s="17" customFormat="1" ht="19.5" x14ac:dyDescent="0.25">
      <c r="B79" s="369"/>
      <c r="C79" s="266"/>
      <c r="D79" s="118"/>
      <c r="E79" s="230"/>
      <c r="F79" s="230"/>
      <c r="G79" s="230"/>
      <c r="H79" s="230"/>
      <c r="I79" s="230"/>
      <c r="J79" s="230"/>
      <c r="K79" s="230"/>
      <c r="L79" s="230"/>
      <c r="M79" s="230"/>
      <c r="N79" s="230"/>
      <c r="O79" s="230"/>
      <c r="P79" s="230"/>
      <c r="Q79" s="230"/>
      <c r="R79" s="230"/>
      <c r="S79" s="230"/>
      <c r="T79" s="230"/>
      <c r="U79" s="230"/>
      <c r="V79" s="230"/>
      <c r="W79" s="363"/>
      <c r="X79" s="45"/>
      <c r="Y79" s="45"/>
      <c r="Z79" s="45"/>
      <c r="AA79" s="508"/>
    </row>
    <row r="80" spans="1:27" s="17" customFormat="1" ht="19.5" customHeight="1" x14ac:dyDescent="0.25">
      <c r="B80" s="369"/>
      <c r="C80" s="266"/>
      <c r="D80" s="118"/>
      <c r="E80" s="230"/>
      <c r="F80" s="230"/>
      <c r="G80" s="230"/>
      <c r="H80" s="230"/>
      <c r="I80" s="230"/>
      <c r="J80" s="230"/>
      <c r="K80" s="230"/>
      <c r="L80" s="230"/>
      <c r="M80" s="230"/>
      <c r="N80" s="230"/>
      <c r="O80" s="230"/>
      <c r="P80" s="230"/>
      <c r="Q80" s="230"/>
      <c r="R80" s="230"/>
      <c r="S80" s="230"/>
      <c r="T80" s="230"/>
      <c r="U80" s="230"/>
      <c r="V80" s="230"/>
      <c r="W80" s="363"/>
      <c r="X80" s="45"/>
      <c r="Y80" s="45"/>
      <c r="Z80" s="45"/>
      <c r="AA80" s="508"/>
    </row>
    <row r="81" spans="2:27" s="17" customFormat="1" ht="19.5" x14ac:dyDescent="0.25">
      <c r="B81" s="369"/>
      <c r="C81" s="266"/>
      <c r="D81" s="118"/>
      <c r="E81" s="230"/>
      <c r="F81" s="230"/>
      <c r="G81" s="230"/>
      <c r="H81" s="230"/>
      <c r="I81" s="230"/>
      <c r="J81" s="230"/>
      <c r="K81" s="230"/>
      <c r="L81" s="230"/>
      <c r="M81" s="230"/>
      <c r="N81" s="230"/>
      <c r="O81" s="230"/>
      <c r="P81" s="230"/>
      <c r="Q81" s="230"/>
      <c r="R81" s="230"/>
      <c r="S81" s="230"/>
      <c r="T81" s="230"/>
      <c r="U81" s="230"/>
      <c r="V81" s="230"/>
      <c r="W81" s="363"/>
      <c r="X81" s="45"/>
      <c r="Y81" s="45"/>
      <c r="Z81" s="45"/>
      <c r="AA81" s="508"/>
    </row>
    <row r="82" spans="2:27" s="17" customFormat="1" ht="19.5" customHeight="1" x14ac:dyDescent="0.25">
      <c r="B82" s="369"/>
      <c r="C82" s="266"/>
      <c r="D82" s="118"/>
      <c r="E82" s="230"/>
      <c r="F82" s="230"/>
      <c r="G82" s="230"/>
      <c r="H82" s="230"/>
      <c r="I82" s="230"/>
      <c r="J82" s="230"/>
      <c r="K82" s="230"/>
      <c r="L82" s="230"/>
      <c r="M82" s="230"/>
      <c r="N82" s="230"/>
      <c r="O82" s="230"/>
      <c r="P82" s="230"/>
      <c r="Q82" s="230"/>
      <c r="R82" s="230"/>
      <c r="S82" s="230"/>
      <c r="T82" s="230"/>
      <c r="U82" s="230"/>
      <c r="V82" s="230"/>
      <c r="W82" s="363"/>
      <c r="X82" s="45"/>
      <c r="Y82" s="45"/>
      <c r="Z82" s="45"/>
      <c r="AA82" s="508"/>
    </row>
    <row r="83" spans="2:27" s="17" customFormat="1" ht="19.5" customHeight="1" x14ac:dyDescent="0.25">
      <c r="B83" s="369"/>
      <c r="C83" s="266"/>
      <c r="D83" s="118"/>
      <c r="E83" s="230"/>
      <c r="F83" s="230"/>
      <c r="G83" s="230"/>
      <c r="H83" s="230"/>
      <c r="I83" s="230"/>
      <c r="J83" s="230"/>
      <c r="K83" s="230"/>
      <c r="L83" s="230"/>
      <c r="M83" s="230"/>
      <c r="N83" s="230"/>
      <c r="O83" s="230"/>
      <c r="P83" s="230"/>
      <c r="Q83" s="230"/>
      <c r="R83" s="230"/>
      <c r="S83" s="230"/>
      <c r="T83" s="230"/>
      <c r="U83" s="230"/>
      <c r="V83" s="230"/>
      <c r="W83" s="363"/>
      <c r="X83" s="45"/>
      <c r="Y83" s="45"/>
      <c r="Z83" s="45"/>
      <c r="AA83" s="370" t="s">
        <v>1287</v>
      </c>
    </row>
    <row r="84" spans="2:27" s="17" customFormat="1" ht="19.5" customHeight="1" x14ac:dyDescent="0.25">
      <c r="B84" s="369"/>
      <c r="C84" s="266"/>
      <c r="D84" s="118"/>
      <c r="E84" s="230"/>
      <c r="F84" s="230"/>
      <c r="G84" s="230"/>
      <c r="H84" s="230"/>
      <c r="I84" s="230"/>
      <c r="J84" s="230"/>
      <c r="K84" s="230"/>
      <c r="L84" s="230"/>
      <c r="M84" s="230"/>
      <c r="N84" s="230"/>
      <c r="O84" s="230"/>
      <c r="P84" s="230"/>
      <c r="Q84" s="230"/>
      <c r="R84" s="230"/>
      <c r="S84" s="230"/>
      <c r="T84" s="230"/>
      <c r="U84" s="230"/>
      <c r="V84" s="230"/>
      <c r="W84" s="363"/>
      <c r="X84" s="45"/>
      <c r="Y84" s="45"/>
      <c r="Z84" s="45"/>
      <c r="AA84" s="370"/>
    </row>
    <row r="85" spans="2:27" s="16" customFormat="1" ht="19.5" customHeight="1" x14ac:dyDescent="0.25">
      <c r="B85" s="392">
        <v>11</v>
      </c>
      <c r="C85" s="266" t="s">
        <v>16</v>
      </c>
      <c r="D85" s="266" t="s">
        <v>61</v>
      </c>
      <c r="E85" s="230" t="s">
        <v>55</v>
      </c>
      <c r="F85" s="230" t="s">
        <v>55</v>
      </c>
      <c r="G85" s="230" t="s">
        <v>55</v>
      </c>
      <c r="H85" s="230" t="s">
        <v>55</v>
      </c>
      <c r="I85" s="230" t="s">
        <v>55</v>
      </c>
      <c r="J85" s="230" t="s">
        <v>55</v>
      </c>
      <c r="K85" s="230">
        <v>0</v>
      </c>
      <c r="L85" s="230" t="s">
        <v>55</v>
      </c>
      <c r="M85" s="230" t="s">
        <v>55</v>
      </c>
      <c r="N85" s="230">
        <v>1000</v>
      </c>
      <c r="O85" s="230">
        <v>3700</v>
      </c>
      <c r="P85" s="230"/>
      <c r="Q85" s="230"/>
      <c r="R85" s="230"/>
      <c r="S85" s="230"/>
      <c r="T85" s="230"/>
      <c r="U85" s="230"/>
      <c r="V85" s="230"/>
      <c r="W85" s="390"/>
      <c r="X85" s="45">
        <f>500000*N85</f>
        <v>500000000</v>
      </c>
      <c r="Y85" s="45">
        <f>5%*X85</f>
        <v>25000000</v>
      </c>
      <c r="Z85" s="45">
        <f>X85+Y85</f>
        <v>525000000</v>
      </c>
      <c r="AA85" s="397" t="s">
        <v>72</v>
      </c>
    </row>
    <row r="86" spans="2:27" s="17" customFormat="1" ht="19.5" customHeight="1" x14ac:dyDescent="0.25">
      <c r="B86" s="369"/>
      <c r="C86" s="261">
        <v>43143</v>
      </c>
      <c r="D86" s="118" t="s">
        <v>873</v>
      </c>
      <c r="E86" s="230"/>
      <c r="F86" s="230"/>
      <c r="G86" s="230"/>
      <c r="H86" s="230"/>
      <c r="I86" s="230"/>
      <c r="J86" s="230"/>
      <c r="K86" s="230"/>
      <c r="L86" s="230"/>
      <c r="M86" s="230"/>
      <c r="N86" s="230"/>
      <c r="O86" s="230"/>
      <c r="P86" s="230"/>
      <c r="Q86" s="230"/>
      <c r="R86" s="230"/>
      <c r="S86" s="230"/>
      <c r="T86" s="230"/>
      <c r="U86" s="230"/>
      <c r="V86" s="230"/>
      <c r="W86" s="363"/>
      <c r="X86" s="45"/>
      <c r="Y86" s="45"/>
      <c r="Z86" s="45"/>
      <c r="AA86" s="508" t="s">
        <v>1291</v>
      </c>
    </row>
    <row r="87" spans="2:27" s="17" customFormat="1" ht="19.5" customHeight="1" x14ac:dyDescent="0.25">
      <c r="B87" s="369"/>
      <c r="C87" s="261">
        <v>43147</v>
      </c>
      <c r="D87" s="118"/>
      <c r="E87" s="230"/>
      <c r="F87" s="230"/>
      <c r="G87" s="230"/>
      <c r="H87" s="230"/>
      <c r="I87" s="230"/>
      <c r="J87" s="230"/>
      <c r="K87" s="230"/>
      <c r="L87" s="230"/>
      <c r="M87" s="230"/>
      <c r="N87" s="230"/>
      <c r="O87" s="230"/>
      <c r="P87" s="230"/>
      <c r="Q87" s="230"/>
      <c r="R87" s="230"/>
      <c r="S87" s="230"/>
      <c r="T87" s="230"/>
      <c r="U87" s="230"/>
      <c r="V87" s="230"/>
      <c r="W87" s="363"/>
      <c r="X87" s="45"/>
      <c r="Y87" s="45"/>
      <c r="Z87" s="45"/>
      <c r="AA87" s="508"/>
    </row>
    <row r="88" spans="2:27" s="17" customFormat="1" ht="19.5" customHeight="1" x14ac:dyDescent="0.25">
      <c r="B88" s="369"/>
      <c r="C88" s="266"/>
      <c r="D88" s="118"/>
      <c r="E88" s="230"/>
      <c r="F88" s="230"/>
      <c r="G88" s="230"/>
      <c r="H88" s="230"/>
      <c r="I88" s="230"/>
      <c r="J88" s="230"/>
      <c r="K88" s="230"/>
      <c r="L88" s="230"/>
      <c r="M88" s="230"/>
      <c r="N88" s="230"/>
      <c r="O88" s="230"/>
      <c r="P88" s="230"/>
      <c r="Q88" s="230"/>
      <c r="R88" s="230"/>
      <c r="S88" s="230"/>
      <c r="T88" s="230"/>
      <c r="U88" s="230"/>
      <c r="V88" s="230"/>
      <c r="W88" s="363"/>
      <c r="X88" s="45"/>
      <c r="Y88" s="45"/>
      <c r="Z88" s="45"/>
      <c r="AA88" s="370" t="s">
        <v>1287</v>
      </c>
    </row>
    <row r="89" spans="2:27" s="17" customFormat="1" ht="19.5" customHeight="1" x14ac:dyDescent="0.25">
      <c r="B89" s="369"/>
      <c r="C89" s="266"/>
      <c r="D89" s="118"/>
      <c r="E89" s="230"/>
      <c r="F89" s="230"/>
      <c r="G89" s="230"/>
      <c r="H89" s="230"/>
      <c r="I89" s="230"/>
      <c r="J89" s="230"/>
      <c r="K89" s="230"/>
      <c r="L89" s="230"/>
      <c r="M89" s="230"/>
      <c r="N89" s="230"/>
      <c r="O89" s="230"/>
      <c r="P89" s="230"/>
      <c r="Q89" s="230"/>
      <c r="R89" s="230"/>
      <c r="S89" s="230"/>
      <c r="T89" s="230"/>
      <c r="U89" s="230"/>
      <c r="V89" s="230"/>
      <c r="W89" s="363"/>
      <c r="X89" s="45"/>
      <c r="Y89" s="45"/>
      <c r="Z89" s="45"/>
      <c r="AA89" s="370"/>
    </row>
    <row r="90" spans="2:27" s="16" customFormat="1" ht="19.5" customHeight="1" x14ac:dyDescent="0.25">
      <c r="B90" s="392">
        <v>12</v>
      </c>
      <c r="C90" s="266" t="s">
        <v>39</v>
      </c>
      <c r="D90" s="266" t="s">
        <v>61</v>
      </c>
      <c r="E90" s="230" t="s">
        <v>55</v>
      </c>
      <c r="F90" s="230" t="s">
        <v>55</v>
      </c>
      <c r="G90" s="230" t="s">
        <v>55</v>
      </c>
      <c r="H90" s="230" t="s">
        <v>55</v>
      </c>
      <c r="I90" s="230" t="s">
        <v>55</v>
      </c>
      <c r="J90" s="230" t="s">
        <v>55</v>
      </c>
      <c r="K90" s="230">
        <v>0</v>
      </c>
      <c r="L90" s="230" t="s">
        <v>55</v>
      </c>
      <c r="M90" s="230" t="s">
        <v>55</v>
      </c>
      <c r="N90" s="230">
        <v>1215</v>
      </c>
      <c r="O90" s="230">
        <v>4217</v>
      </c>
      <c r="P90" s="230"/>
      <c r="Q90" s="230"/>
      <c r="R90" s="230"/>
      <c r="S90" s="230"/>
      <c r="T90" s="230"/>
      <c r="U90" s="230"/>
      <c r="V90" s="230"/>
      <c r="W90" s="390"/>
      <c r="X90" s="45">
        <f>500000*N90</f>
        <v>607500000</v>
      </c>
      <c r="Y90" s="45">
        <f>5%*X90</f>
        <v>30375000</v>
      </c>
      <c r="Z90" s="45">
        <f>X90+Y90</f>
        <v>637875000</v>
      </c>
      <c r="AA90" s="397" t="s">
        <v>72</v>
      </c>
    </row>
    <row r="91" spans="2:27" s="17" customFormat="1" ht="19.5" customHeight="1" x14ac:dyDescent="0.25">
      <c r="B91" s="369"/>
      <c r="C91" s="269">
        <v>43145</v>
      </c>
      <c r="D91" s="118" t="s">
        <v>1292</v>
      </c>
      <c r="E91" s="230"/>
      <c r="F91" s="230"/>
      <c r="G91" s="230"/>
      <c r="H91" s="230"/>
      <c r="I91" s="230"/>
      <c r="J91" s="230"/>
      <c r="K91" s="230"/>
      <c r="L91" s="230"/>
      <c r="M91" s="230"/>
      <c r="N91" s="230"/>
      <c r="O91" s="230"/>
      <c r="P91" s="230"/>
      <c r="Q91" s="230"/>
      <c r="R91" s="230"/>
      <c r="S91" s="230"/>
      <c r="T91" s="230"/>
      <c r="U91" s="230"/>
      <c r="V91" s="230"/>
      <c r="W91" s="363"/>
      <c r="X91" s="45"/>
      <c r="Y91" s="45"/>
      <c r="Z91" s="45"/>
      <c r="AA91" s="508" t="s">
        <v>1293</v>
      </c>
    </row>
    <row r="92" spans="2:27" s="17" customFormat="1" ht="19.5" customHeight="1" x14ac:dyDescent="0.25">
      <c r="B92" s="369"/>
      <c r="C92" s="261">
        <v>43149</v>
      </c>
      <c r="D92" s="118"/>
      <c r="E92" s="230"/>
      <c r="F92" s="230"/>
      <c r="G92" s="230"/>
      <c r="H92" s="230"/>
      <c r="I92" s="230"/>
      <c r="J92" s="230"/>
      <c r="K92" s="230"/>
      <c r="L92" s="230"/>
      <c r="M92" s="230"/>
      <c r="N92" s="230"/>
      <c r="O92" s="230"/>
      <c r="P92" s="230"/>
      <c r="Q92" s="230"/>
      <c r="R92" s="230"/>
      <c r="S92" s="230"/>
      <c r="T92" s="230"/>
      <c r="U92" s="230"/>
      <c r="V92" s="230"/>
      <c r="W92" s="363"/>
      <c r="X92" s="45"/>
      <c r="Y92" s="45"/>
      <c r="Z92" s="45"/>
      <c r="AA92" s="508"/>
    </row>
    <row r="93" spans="2:27" s="17" customFormat="1" ht="19.5" customHeight="1" x14ac:dyDescent="0.25">
      <c r="B93" s="369"/>
      <c r="C93" s="266"/>
      <c r="D93" s="118"/>
      <c r="E93" s="230"/>
      <c r="F93" s="230"/>
      <c r="G93" s="230"/>
      <c r="H93" s="230"/>
      <c r="I93" s="230"/>
      <c r="J93" s="230"/>
      <c r="K93" s="230"/>
      <c r="L93" s="230"/>
      <c r="M93" s="230"/>
      <c r="N93" s="230"/>
      <c r="O93" s="230"/>
      <c r="P93" s="230"/>
      <c r="Q93" s="230"/>
      <c r="R93" s="230"/>
      <c r="S93" s="230"/>
      <c r="T93" s="230"/>
      <c r="U93" s="230"/>
      <c r="V93" s="230"/>
      <c r="W93" s="363"/>
      <c r="X93" s="45"/>
      <c r="Y93" s="45"/>
      <c r="Z93" s="45"/>
      <c r="AA93" s="370" t="s">
        <v>1287</v>
      </c>
    </row>
    <row r="94" spans="2:27" s="17" customFormat="1" ht="19.5" customHeight="1" x14ac:dyDescent="0.25">
      <c r="B94" s="369"/>
      <c r="C94" s="266"/>
      <c r="D94" s="118"/>
      <c r="E94" s="230"/>
      <c r="F94" s="230"/>
      <c r="G94" s="230"/>
      <c r="H94" s="230"/>
      <c r="I94" s="230"/>
      <c r="J94" s="230"/>
      <c r="K94" s="230"/>
      <c r="L94" s="230"/>
      <c r="M94" s="230"/>
      <c r="N94" s="230"/>
      <c r="O94" s="230"/>
      <c r="P94" s="230"/>
      <c r="Q94" s="230"/>
      <c r="R94" s="230"/>
      <c r="S94" s="230"/>
      <c r="T94" s="230"/>
      <c r="U94" s="230"/>
      <c r="V94" s="230"/>
      <c r="W94" s="363"/>
      <c r="X94" s="45"/>
      <c r="Y94" s="45"/>
      <c r="Z94" s="45"/>
      <c r="AA94" s="370"/>
    </row>
    <row r="95" spans="2:27" s="16" customFormat="1" ht="19.5" customHeight="1" x14ac:dyDescent="0.25">
      <c r="B95" s="392">
        <v>13</v>
      </c>
      <c r="C95" s="266" t="s">
        <v>42</v>
      </c>
      <c r="D95" s="266" t="s">
        <v>61</v>
      </c>
      <c r="E95" s="230" t="s">
        <v>55</v>
      </c>
      <c r="F95" s="230" t="s">
        <v>55</v>
      </c>
      <c r="G95" s="230" t="s">
        <v>55</v>
      </c>
      <c r="H95" s="230" t="s">
        <v>55</v>
      </c>
      <c r="I95" s="230" t="s">
        <v>55</v>
      </c>
      <c r="J95" s="230" t="s">
        <v>55</v>
      </c>
      <c r="K95" s="230">
        <v>0</v>
      </c>
      <c r="L95" s="230" t="s">
        <v>55</v>
      </c>
      <c r="M95" s="230" t="s">
        <v>55</v>
      </c>
      <c r="N95" s="230">
        <v>225</v>
      </c>
      <c r="O95" s="230">
        <v>625</v>
      </c>
      <c r="P95" s="230"/>
      <c r="Q95" s="230"/>
      <c r="R95" s="230"/>
      <c r="S95" s="230"/>
      <c r="T95" s="230"/>
      <c r="U95" s="230"/>
      <c r="V95" s="230"/>
      <c r="W95" s="390"/>
      <c r="X95" s="45">
        <f>500000*N95</f>
        <v>112500000</v>
      </c>
      <c r="Y95" s="45">
        <f>5%*X95</f>
        <v>5625000</v>
      </c>
      <c r="Z95" s="45">
        <f>X95+Y95</f>
        <v>118125000</v>
      </c>
      <c r="AA95" s="397" t="s">
        <v>72</v>
      </c>
    </row>
    <row r="96" spans="2:27" s="17" customFormat="1" ht="19.5" customHeight="1" x14ac:dyDescent="0.25">
      <c r="B96" s="369"/>
      <c r="C96" s="269">
        <v>43146</v>
      </c>
      <c r="D96" s="118" t="s">
        <v>1294</v>
      </c>
      <c r="E96" s="230"/>
      <c r="F96" s="230"/>
      <c r="G96" s="230"/>
      <c r="H96" s="230"/>
      <c r="I96" s="230"/>
      <c r="J96" s="230"/>
      <c r="K96" s="230"/>
      <c r="L96" s="230"/>
      <c r="M96" s="230"/>
      <c r="N96" s="230"/>
      <c r="O96" s="230"/>
      <c r="P96" s="230"/>
      <c r="Q96" s="230"/>
      <c r="R96" s="230"/>
      <c r="S96" s="230"/>
      <c r="T96" s="230"/>
      <c r="U96" s="230"/>
      <c r="V96" s="230"/>
      <c r="W96" s="363"/>
      <c r="X96" s="45"/>
      <c r="Y96" s="45"/>
      <c r="Z96" s="45"/>
      <c r="AA96" s="508" t="s">
        <v>1295</v>
      </c>
    </row>
    <row r="97" spans="2:27" s="17" customFormat="1" ht="19.5" customHeight="1" x14ac:dyDescent="0.25">
      <c r="B97" s="369"/>
      <c r="C97" s="261">
        <v>43149</v>
      </c>
      <c r="D97" s="118"/>
      <c r="E97" s="230"/>
      <c r="F97" s="230"/>
      <c r="G97" s="230"/>
      <c r="H97" s="230"/>
      <c r="I97" s="230"/>
      <c r="J97" s="230"/>
      <c r="K97" s="230"/>
      <c r="L97" s="230"/>
      <c r="M97" s="230"/>
      <c r="N97" s="230"/>
      <c r="O97" s="230"/>
      <c r="P97" s="230"/>
      <c r="Q97" s="230"/>
      <c r="R97" s="230"/>
      <c r="S97" s="230"/>
      <c r="T97" s="230"/>
      <c r="U97" s="230"/>
      <c r="V97" s="230"/>
      <c r="W97" s="363"/>
      <c r="X97" s="45"/>
      <c r="Y97" s="45"/>
      <c r="Z97" s="45"/>
      <c r="AA97" s="508"/>
    </row>
    <row r="98" spans="2:27" s="17" customFormat="1" ht="19.5" customHeight="1" x14ac:dyDescent="0.25">
      <c r="B98" s="369"/>
      <c r="C98" s="266"/>
      <c r="D98" s="118"/>
      <c r="E98" s="230"/>
      <c r="F98" s="230"/>
      <c r="G98" s="230"/>
      <c r="H98" s="230"/>
      <c r="I98" s="230"/>
      <c r="J98" s="230"/>
      <c r="K98" s="230"/>
      <c r="L98" s="230"/>
      <c r="M98" s="230"/>
      <c r="N98" s="230"/>
      <c r="O98" s="230"/>
      <c r="P98" s="230"/>
      <c r="Q98" s="230"/>
      <c r="R98" s="230"/>
      <c r="S98" s="230"/>
      <c r="T98" s="230"/>
      <c r="U98" s="230"/>
      <c r="V98" s="230"/>
      <c r="W98" s="363"/>
      <c r="X98" s="45"/>
      <c r="Y98" s="45"/>
      <c r="Z98" s="45"/>
      <c r="AA98" s="370" t="s">
        <v>1287</v>
      </c>
    </row>
    <row r="99" spans="2:27" s="17" customFormat="1" ht="19.5" customHeight="1" x14ac:dyDescent="0.25">
      <c r="B99" s="369"/>
      <c r="C99" s="266"/>
      <c r="D99" s="118"/>
      <c r="E99" s="230"/>
      <c r="F99" s="230"/>
      <c r="G99" s="230"/>
      <c r="H99" s="230"/>
      <c r="I99" s="230"/>
      <c r="J99" s="230"/>
      <c r="K99" s="230"/>
      <c r="L99" s="230"/>
      <c r="M99" s="230"/>
      <c r="N99" s="230"/>
      <c r="O99" s="230"/>
      <c r="P99" s="230"/>
      <c r="Q99" s="230"/>
      <c r="R99" s="230"/>
      <c r="S99" s="230"/>
      <c r="T99" s="230"/>
      <c r="U99" s="230"/>
      <c r="V99" s="230"/>
      <c r="W99" s="363"/>
      <c r="X99" s="45"/>
      <c r="Y99" s="45"/>
      <c r="Z99" s="45"/>
      <c r="AA99" s="370"/>
    </row>
    <row r="100" spans="2:27" s="16" customFormat="1" ht="19.5" customHeight="1" x14ac:dyDescent="0.25">
      <c r="B100" s="392">
        <v>14</v>
      </c>
      <c r="C100" s="266" t="s">
        <v>42</v>
      </c>
      <c r="D100" s="266" t="s">
        <v>61</v>
      </c>
      <c r="E100" s="230" t="s">
        <v>55</v>
      </c>
      <c r="F100" s="230" t="s">
        <v>55</v>
      </c>
      <c r="G100" s="230" t="s">
        <v>55</v>
      </c>
      <c r="H100" s="230" t="s">
        <v>55</v>
      </c>
      <c r="I100" s="230" t="s">
        <v>55</v>
      </c>
      <c r="J100" s="230" t="s">
        <v>55</v>
      </c>
      <c r="K100" s="230">
        <v>0</v>
      </c>
      <c r="L100" s="230" t="s">
        <v>55</v>
      </c>
      <c r="M100" s="230" t="s">
        <v>55</v>
      </c>
      <c r="N100" s="230">
        <v>3591</v>
      </c>
      <c r="O100" s="230">
        <v>5359</v>
      </c>
      <c r="P100" s="230"/>
      <c r="Q100" s="230"/>
      <c r="R100" s="230"/>
      <c r="S100" s="230"/>
      <c r="T100" s="230"/>
      <c r="U100" s="230"/>
      <c r="V100" s="230"/>
      <c r="W100" s="390"/>
      <c r="X100" s="45">
        <f>500000*N100</f>
        <v>1795500000</v>
      </c>
      <c r="Y100" s="45">
        <f>5%*X100</f>
        <v>89775000</v>
      </c>
      <c r="Z100" s="45">
        <f>X100+Y100</f>
        <v>1885275000</v>
      </c>
      <c r="AA100" s="397" t="s">
        <v>1299</v>
      </c>
    </row>
    <row r="101" spans="2:27" s="17" customFormat="1" ht="19.5" customHeight="1" x14ac:dyDescent="0.25">
      <c r="B101" s="369"/>
      <c r="C101" s="269">
        <v>43146</v>
      </c>
      <c r="D101" s="118" t="s">
        <v>1298</v>
      </c>
      <c r="E101" s="230"/>
      <c r="F101" s="230"/>
      <c r="G101" s="230"/>
      <c r="H101" s="230"/>
      <c r="I101" s="230"/>
      <c r="J101" s="230"/>
      <c r="K101" s="230"/>
      <c r="L101" s="230"/>
      <c r="M101" s="230"/>
      <c r="N101" s="230"/>
      <c r="O101" s="230"/>
      <c r="P101" s="230"/>
      <c r="Q101" s="230"/>
      <c r="R101" s="230"/>
      <c r="S101" s="230"/>
      <c r="T101" s="230"/>
      <c r="U101" s="230"/>
      <c r="V101" s="230"/>
      <c r="W101" s="363"/>
      <c r="X101" s="45"/>
      <c r="Y101" s="45"/>
      <c r="Z101" s="45"/>
      <c r="AA101" s="508" t="s">
        <v>1300</v>
      </c>
    </row>
    <row r="102" spans="2:27" s="17" customFormat="1" ht="19.5" customHeight="1" x14ac:dyDescent="0.25">
      <c r="B102" s="369"/>
      <c r="C102" s="261">
        <v>43149</v>
      </c>
      <c r="D102" s="118"/>
      <c r="E102" s="230"/>
      <c r="F102" s="230"/>
      <c r="G102" s="230"/>
      <c r="H102" s="230"/>
      <c r="I102" s="230"/>
      <c r="J102" s="230"/>
      <c r="K102" s="230"/>
      <c r="L102" s="230"/>
      <c r="M102" s="230"/>
      <c r="N102" s="230"/>
      <c r="O102" s="230"/>
      <c r="P102" s="230"/>
      <c r="Q102" s="230"/>
      <c r="R102" s="230"/>
      <c r="S102" s="230"/>
      <c r="T102" s="230"/>
      <c r="U102" s="230"/>
      <c r="V102" s="230"/>
      <c r="W102" s="363"/>
      <c r="X102" s="45"/>
      <c r="Y102" s="45"/>
      <c r="Z102" s="45"/>
      <c r="AA102" s="508"/>
    </row>
    <row r="103" spans="2:27" s="17" customFormat="1" ht="19.5" customHeight="1" x14ac:dyDescent="0.25">
      <c r="B103" s="369"/>
      <c r="C103" s="266"/>
      <c r="D103" s="118"/>
      <c r="E103" s="230"/>
      <c r="F103" s="230"/>
      <c r="G103" s="230"/>
      <c r="H103" s="230"/>
      <c r="I103" s="230"/>
      <c r="J103" s="230"/>
      <c r="K103" s="230"/>
      <c r="L103" s="230"/>
      <c r="M103" s="230"/>
      <c r="N103" s="230"/>
      <c r="O103" s="230"/>
      <c r="P103" s="230"/>
      <c r="Q103" s="230"/>
      <c r="R103" s="230"/>
      <c r="S103" s="230"/>
      <c r="T103" s="230"/>
      <c r="U103" s="230"/>
      <c r="V103" s="230"/>
      <c r="W103" s="363"/>
      <c r="X103" s="45"/>
      <c r="Y103" s="45"/>
      <c r="Z103" s="45"/>
      <c r="AA103" s="370" t="s">
        <v>1287</v>
      </c>
    </row>
    <row r="104" spans="2:27" s="17" customFormat="1" ht="19.5" customHeight="1" x14ac:dyDescent="0.25">
      <c r="B104" s="369"/>
      <c r="C104" s="266"/>
      <c r="D104" s="118"/>
      <c r="E104" s="230"/>
      <c r="F104" s="230"/>
      <c r="G104" s="230"/>
      <c r="H104" s="230"/>
      <c r="I104" s="230"/>
      <c r="J104" s="230"/>
      <c r="K104" s="230"/>
      <c r="L104" s="230"/>
      <c r="M104" s="230"/>
      <c r="N104" s="230"/>
      <c r="O104" s="230"/>
      <c r="P104" s="230"/>
      <c r="Q104" s="230"/>
      <c r="R104" s="230"/>
      <c r="S104" s="230"/>
      <c r="T104" s="230"/>
      <c r="U104" s="230"/>
      <c r="V104" s="230"/>
      <c r="W104" s="363"/>
      <c r="X104" s="45"/>
      <c r="Y104" s="45"/>
      <c r="Z104" s="45"/>
      <c r="AA104" s="370"/>
    </row>
    <row r="105" spans="2:27" s="16" customFormat="1" ht="19.5" customHeight="1" x14ac:dyDescent="0.25">
      <c r="B105" s="392">
        <v>15</v>
      </c>
      <c r="C105" s="266" t="s">
        <v>279</v>
      </c>
      <c r="D105" s="266" t="s">
        <v>61</v>
      </c>
      <c r="E105" s="230" t="s">
        <v>55</v>
      </c>
      <c r="F105" s="230" t="s">
        <v>55</v>
      </c>
      <c r="G105" s="230" t="s">
        <v>55</v>
      </c>
      <c r="H105" s="230" t="s">
        <v>55</v>
      </c>
      <c r="I105" s="230" t="s">
        <v>55</v>
      </c>
      <c r="J105" s="230" t="s">
        <v>55</v>
      </c>
      <c r="K105" s="230">
        <v>0</v>
      </c>
      <c r="L105" s="230" t="s">
        <v>55</v>
      </c>
      <c r="M105" s="230" t="s">
        <v>55</v>
      </c>
      <c r="N105" s="230">
        <v>1500</v>
      </c>
      <c r="O105" s="230">
        <v>6000</v>
      </c>
      <c r="P105" s="230"/>
      <c r="Q105" s="230"/>
      <c r="R105" s="230"/>
      <c r="S105" s="230"/>
      <c r="T105" s="230"/>
      <c r="U105" s="230"/>
      <c r="V105" s="230"/>
      <c r="W105" s="390"/>
      <c r="X105" s="45">
        <f>500000*N105</f>
        <v>750000000</v>
      </c>
      <c r="Y105" s="45">
        <f>5%*X105</f>
        <v>37500000</v>
      </c>
      <c r="Z105" s="45">
        <f>X105+Y105</f>
        <v>787500000</v>
      </c>
      <c r="AA105" s="397" t="s">
        <v>1299</v>
      </c>
    </row>
    <row r="106" spans="2:27" s="17" customFormat="1" ht="19.5" customHeight="1" x14ac:dyDescent="0.25">
      <c r="B106" s="369"/>
      <c r="C106" s="269">
        <v>43147</v>
      </c>
      <c r="D106" s="118" t="s">
        <v>1296</v>
      </c>
      <c r="E106" s="230"/>
      <c r="F106" s="230"/>
      <c r="G106" s="230"/>
      <c r="H106" s="230"/>
      <c r="I106" s="230"/>
      <c r="J106" s="230"/>
      <c r="K106" s="230"/>
      <c r="L106" s="230"/>
      <c r="M106" s="230"/>
      <c r="N106" s="230"/>
      <c r="O106" s="230"/>
      <c r="P106" s="230"/>
      <c r="Q106" s="230"/>
      <c r="R106" s="230"/>
      <c r="S106" s="230"/>
      <c r="T106" s="230"/>
      <c r="U106" s="230"/>
      <c r="V106" s="230"/>
      <c r="W106" s="363"/>
      <c r="X106" s="45"/>
      <c r="Y106" s="45"/>
      <c r="Z106" s="45"/>
      <c r="AA106" s="508" t="s">
        <v>1297</v>
      </c>
    </row>
    <row r="107" spans="2:27" s="17" customFormat="1" ht="19.5" customHeight="1" x14ac:dyDescent="0.25">
      <c r="B107" s="369"/>
      <c r="C107" s="261">
        <v>43149</v>
      </c>
      <c r="D107" s="118"/>
      <c r="E107" s="230"/>
      <c r="F107" s="230"/>
      <c r="G107" s="230"/>
      <c r="H107" s="230"/>
      <c r="I107" s="230"/>
      <c r="J107" s="230"/>
      <c r="K107" s="230"/>
      <c r="L107" s="230"/>
      <c r="M107" s="230"/>
      <c r="N107" s="230"/>
      <c r="O107" s="230"/>
      <c r="P107" s="230"/>
      <c r="Q107" s="230"/>
      <c r="R107" s="230"/>
      <c r="S107" s="230"/>
      <c r="T107" s="230"/>
      <c r="U107" s="230"/>
      <c r="V107" s="230"/>
      <c r="W107" s="363"/>
      <c r="X107" s="45"/>
      <c r="Y107" s="45"/>
      <c r="Z107" s="45"/>
      <c r="AA107" s="508"/>
    </row>
    <row r="108" spans="2:27" s="17" customFormat="1" ht="19.5" customHeight="1" x14ac:dyDescent="0.25">
      <c r="B108" s="369"/>
      <c r="C108" s="266"/>
      <c r="D108" s="118"/>
      <c r="E108" s="230"/>
      <c r="F108" s="230"/>
      <c r="G108" s="230"/>
      <c r="H108" s="230"/>
      <c r="I108" s="230"/>
      <c r="J108" s="230"/>
      <c r="K108" s="230"/>
      <c r="L108" s="230"/>
      <c r="M108" s="230"/>
      <c r="N108" s="230"/>
      <c r="O108" s="230"/>
      <c r="P108" s="230"/>
      <c r="Q108" s="230"/>
      <c r="R108" s="230"/>
      <c r="S108" s="230"/>
      <c r="T108" s="230"/>
      <c r="U108" s="230"/>
      <c r="V108" s="230"/>
      <c r="W108" s="363"/>
      <c r="X108" s="45"/>
      <c r="Y108" s="45"/>
      <c r="Z108" s="45"/>
      <c r="AA108" s="370" t="s">
        <v>1287</v>
      </c>
    </row>
    <row r="109" spans="2:27" s="17" customFormat="1" ht="19.5" x14ac:dyDescent="0.25">
      <c r="B109" s="369"/>
      <c r="C109" s="266"/>
      <c r="D109" s="118"/>
      <c r="E109" s="230"/>
      <c r="F109" s="230"/>
      <c r="G109" s="230"/>
      <c r="H109" s="230"/>
      <c r="I109" s="230"/>
      <c r="J109" s="230"/>
      <c r="K109" s="230"/>
      <c r="L109" s="230"/>
      <c r="M109" s="230"/>
      <c r="N109" s="230"/>
      <c r="O109" s="230"/>
      <c r="P109" s="230"/>
      <c r="Q109" s="230"/>
      <c r="R109" s="230"/>
      <c r="S109" s="230"/>
      <c r="T109" s="230"/>
      <c r="U109" s="230"/>
      <c r="V109" s="230"/>
      <c r="W109" s="363"/>
      <c r="X109" s="45"/>
      <c r="Y109" s="45"/>
      <c r="Z109" s="45"/>
      <c r="AA109" s="76"/>
    </row>
    <row r="110" spans="2:27" s="17" customFormat="1" ht="19.5" x14ac:dyDescent="0.25">
      <c r="B110" s="369">
        <v>16</v>
      </c>
      <c r="C110" s="266" t="s">
        <v>39</v>
      </c>
      <c r="D110" s="266" t="s">
        <v>272</v>
      </c>
      <c r="E110" s="230"/>
      <c r="F110" s="230"/>
      <c r="G110" s="230"/>
      <c r="H110" s="230"/>
      <c r="I110" s="230"/>
      <c r="J110" s="230"/>
      <c r="K110" s="230"/>
      <c r="L110" s="230"/>
      <c r="M110" s="230"/>
      <c r="N110" s="230"/>
      <c r="O110" s="230"/>
      <c r="P110" s="230"/>
      <c r="Q110" s="230"/>
      <c r="R110" s="230"/>
      <c r="S110" s="230"/>
      <c r="T110" s="230"/>
      <c r="U110" s="230"/>
      <c r="V110" s="230"/>
      <c r="W110" s="363" t="s">
        <v>263</v>
      </c>
      <c r="X110" s="45">
        <v>50000000</v>
      </c>
      <c r="Y110" s="45">
        <f>5%*X110</f>
        <v>2500000</v>
      </c>
      <c r="Z110" s="45">
        <f>X110+Y110</f>
        <v>52500000</v>
      </c>
      <c r="AA110" s="73" t="s">
        <v>275</v>
      </c>
    </row>
    <row r="111" spans="2:27" s="17" customFormat="1" ht="19.5" customHeight="1" x14ac:dyDescent="0.25">
      <c r="B111" s="369"/>
      <c r="C111" s="269">
        <v>43145</v>
      </c>
      <c r="D111" s="118" t="s">
        <v>273</v>
      </c>
      <c r="E111" s="230"/>
      <c r="F111" s="230"/>
      <c r="G111" s="230"/>
      <c r="H111" s="230"/>
      <c r="I111" s="230"/>
      <c r="J111" s="230"/>
      <c r="K111" s="230"/>
      <c r="L111" s="230"/>
      <c r="M111" s="230"/>
      <c r="N111" s="230"/>
      <c r="O111" s="230"/>
      <c r="P111" s="230"/>
      <c r="Q111" s="230"/>
      <c r="R111" s="230"/>
      <c r="S111" s="230"/>
      <c r="T111" s="230"/>
      <c r="U111" s="230"/>
      <c r="V111" s="230"/>
      <c r="W111" s="363"/>
      <c r="X111" s="45"/>
      <c r="Y111" s="45"/>
      <c r="Z111" s="45"/>
      <c r="AA111" s="508" t="s">
        <v>276</v>
      </c>
    </row>
    <row r="112" spans="2:27" s="17" customFormat="1" ht="19.5" x14ac:dyDescent="0.25">
      <c r="B112" s="369"/>
      <c r="C112" s="266" t="s">
        <v>69</v>
      </c>
      <c r="D112" s="118" t="s">
        <v>60</v>
      </c>
      <c r="E112" s="230"/>
      <c r="F112" s="230"/>
      <c r="G112" s="230"/>
      <c r="H112" s="230"/>
      <c r="I112" s="230"/>
      <c r="J112" s="230"/>
      <c r="K112" s="230"/>
      <c r="L112" s="230"/>
      <c r="M112" s="230"/>
      <c r="N112" s="230"/>
      <c r="O112" s="230"/>
      <c r="P112" s="230"/>
      <c r="Q112" s="230"/>
      <c r="R112" s="230"/>
      <c r="S112" s="230"/>
      <c r="T112" s="230"/>
      <c r="U112" s="230"/>
      <c r="V112" s="230"/>
      <c r="W112" s="363"/>
      <c r="X112" s="45"/>
      <c r="Y112" s="45"/>
      <c r="Z112" s="45"/>
      <c r="AA112" s="508"/>
    </row>
    <row r="113" spans="2:28" s="17" customFormat="1" ht="19.5" customHeight="1" x14ac:dyDescent="0.25">
      <c r="B113" s="369"/>
      <c r="C113" s="266"/>
      <c r="D113" s="118" t="s">
        <v>274</v>
      </c>
      <c r="E113" s="230"/>
      <c r="F113" s="230"/>
      <c r="G113" s="230"/>
      <c r="H113" s="230"/>
      <c r="I113" s="230"/>
      <c r="J113" s="230"/>
      <c r="K113" s="230"/>
      <c r="L113" s="230"/>
      <c r="M113" s="230"/>
      <c r="N113" s="230"/>
      <c r="O113" s="230"/>
      <c r="P113" s="230"/>
      <c r="Q113" s="230"/>
      <c r="R113" s="230"/>
      <c r="S113" s="230"/>
      <c r="T113" s="230"/>
      <c r="U113" s="230"/>
      <c r="V113" s="230"/>
      <c r="W113" s="363"/>
      <c r="X113" s="45"/>
      <c r="Y113" s="45"/>
      <c r="Z113" s="45"/>
      <c r="AA113" s="508" t="s">
        <v>277</v>
      </c>
    </row>
    <row r="114" spans="2:28" s="17" customFormat="1" ht="19.5" customHeight="1" x14ac:dyDescent="0.25">
      <c r="B114" s="369"/>
      <c r="C114" s="266"/>
      <c r="D114" s="118"/>
      <c r="E114" s="230"/>
      <c r="F114" s="230"/>
      <c r="G114" s="230"/>
      <c r="H114" s="230"/>
      <c r="I114" s="230"/>
      <c r="J114" s="230"/>
      <c r="K114" s="230"/>
      <c r="L114" s="230"/>
      <c r="M114" s="230"/>
      <c r="N114" s="230"/>
      <c r="O114" s="230"/>
      <c r="P114" s="230"/>
      <c r="Q114" s="230"/>
      <c r="R114" s="230"/>
      <c r="S114" s="230"/>
      <c r="T114" s="230"/>
      <c r="U114" s="230"/>
      <c r="V114" s="230"/>
      <c r="W114" s="363"/>
      <c r="X114" s="45"/>
      <c r="Y114" s="45"/>
      <c r="Z114" s="45"/>
      <c r="AA114" s="508"/>
    </row>
    <row r="115" spans="2:28" s="17" customFormat="1" ht="19.5" x14ac:dyDescent="0.25">
      <c r="B115" s="369"/>
      <c r="C115" s="266"/>
      <c r="D115" s="118"/>
      <c r="E115" s="230"/>
      <c r="F115" s="230"/>
      <c r="G115" s="230"/>
      <c r="H115" s="230"/>
      <c r="I115" s="230"/>
      <c r="J115" s="230"/>
      <c r="K115" s="230"/>
      <c r="L115" s="230"/>
      <c r="M115" s="230"/>
      <c r="N115" s="230"/>
      <c r="O115" s="230"/>
      <c r="P115" s="230"/>
      <c r="Q115" s="230"/>
      <c r="R115" s="230"/>
      <c r="S115" s="230"/>
      <c r="T115" s="230"/>
      <c r="U115" s="230"/>
      <c r="V115" s="230"/>
      <c r="W115" s="363"/>
      <c r="X115" s="45"/>
      <c r="Y115" s="45"/>
      <c r="Z115" s="45"/>
      <c r="AA115" s="508"/>
    </row>
    <row r="116" spans="2:28" s="17" customFormat="1" ht="19.5" x14ac:dyDescent="0.25">
      <c r="B116" s="369"/>
      <c r="C116" s="266"/>
      <c r="D116" s="118"/>
      <c r="E116" s="230"/>
      <c r="F116" s="230"/>
      <c r="G116" s="230"/>
      <c r="H116" s="230"/>
      <c r="I116" s="230"/>
      <c r="J116" s="230"/>
      <c r="K116" s="230"/>
      <c r="L116" s="230"/>
      <c r="M116" s="230"/>
      <c r="N116" s="230"/>
      <c r="O116" s="230"/>
      <c r="P116" s="230"/>
      <c r="Q116" s="230"/>
      <c r="R116" s="230"/>
      <c r="S116" s="230"/>
      <c r="T116" s="230"/>
      <c r="U116" s="230"/>
      <c r="V116" s="230"/>
      <c r="W116" s="363"/>
      <c r="X116" s="45"/>
      <c r="Y116" s="45"/>
      <c r="Z116" s="45"/>
      <c r="AA116" s="77"/>
    </row>
    <row r="117" spans="2:28" s="17" customFormat="1" ht="19.5" x14ac:dyDescent="0.25">
      <c r="B117" s="369">
        <v>17</v>
      </c>
      <c r="C117" s="266" t="s">
        <v>39</v>
      </c>
      <c r="D117" s="90" t="s">
        <v>344</v>
      </c>
      <c r="E117" s="230"/>
      <c r="F117" s="230"/>
      <c r="G117" s="230"/>
      <c r="H117" s="230"/>
      <c r="I117" s="230"/>
      <c r="J117" s="230"/>
      <c r="K117" s="230"/>
      <c r="L117" s="230"/>
      <c r="M117" s="230"/>
      <c r="N117" s="230"/>
      <c r="O117" s="230"/>
      <c r="P117" s="230"/>
      <c r="Q117" s="230"/>
      <c r="R117" s="230"/>
      <c r="S117" s="230"/>
      <c r="T117" s="230"/>
      <c r="U117" s="230"/>
      <c r="V117" s="230"/>
      <c r="W117" s="541" t="s">
        <v>353</v>
      </c>
      <c r="X117" s="363"/>
      <c r="Y117" s="363"/>
      <c r="Z117" s="363"/>
      <c r="AA117" s="119" t="s">
        <v>346</v>
      </c>
    </row>
    <row r="118" spans="2:28" s="17" customFormat="1" ht="19.5" x14ac:dyDescent="0.25">
      <c r="B118" s="369"/>
      <c r="C118" s="269">
        <v>43145</v>
      </c>
      <c r="D118" s="118" t="s">
        <v>345</v>
      </c>
      <c r="E118" s="230"/>
      <c r="F118" s="230"/>
      <c r="G118" s="230"/>
      <c r="H118" s="230"/>
      <c r="I118" s="230"/>
      <c r="J118" s="230"/>
      <c r="K118" s="230"/>
      <c r="L118" s="230"/>
      <c r="M118" s="230"/>
      <c r="N118" s="230"/>
      <c r="O118" s="230"/>
      <c r="P118" s="230"/>
      <c r="Q118" s="230"/>
      <c r="R118" s="230"/>
      <c r="S118" s="230"/>
      <c r="T118" s="230"/>
      <c r="U118" s="230"/>
      <c r="V118" s="230"/>
      <c r="W118" s="541"/>
      <c r="X118" s="45"/>
      <c r="Y118" s="45"/>
      <c r="Z118" s="45"/>
      <c r="AA118" s="508" t="s">
        <v>347</v>
      </c>
    </row>
    <row r="119" spans="2:28" s="17" customFormat="1" ht="19.5" x14ac:dyDescent="0.25">
      <c r="B119" s="369"/>
      <c r="C119" s="266" t="s">
        <v>69</v>
      </c>
      <c r="D119" s="118" t="s">
        <v>115</v>
      </c>
      <c r="E119" s="230"/>
      <c r="F119" s="230"/>
      <c r="G119" s="230"/>
      <c r="H119" s="230"/>
      <c r="I119" s="230"/>
      <c r="J119" s="230"/>
      <c r="K119" s="230"/>
      <c r="L119" s="230"/>
      <c r="M119" s="230"/>
      <c r="N119" s="230"/>
      <c r="O119" s="230"/>
      <c r="P119" s="230"/>
      <c r="Q119" s="230"/>
      <c r="R119" s="230"/>
      <c r="S119" s="230"/>
      <c r="T119" s="230"/>
      <c r="U119" s="230"/>
      <c r="V119" s="230"/>
      <c r="W119" s="363"/>
      <c r="X119" s="45"/>
      <c r="Y119" s="45"/>
      <c r="Z119" s="45"/>
      <c r="AA119" s="508"/>
    </row>
    <row r="120" spans="2:28" s="17" customFormat="1" ht="19.5" x14ac:dyDescent="0.25">
      <c r="B120" s="369"/>
      <c r="C120" s="266"/>
      <c r="D120" s="118"/>
      <c r="E120" s="230"/>
      <c r="F120" s="230"/>
      <c r="G120" s="230"/>
      <c r="H120" s="230"/>
      <c r="I120" s="230"/>
      <c r="J120" s="230"/>
      <c r="K120" s="230"/>
      <c r="L120" s="230"/>
      <c r="M120" s="230"/>
      <c r="N120" s="230"/>
      <c r="O120" s="230"/>
      <c r="P120" s="230"/>
      <c r="Q120" s="230"/>
      <c r="R120" s="230"/>
      <c r="S120" s="230"/>
      <c r="T120" s="230"/>
      <c r="U120" s="230"/>
      <c r="V120" s="230"/>
      <c r="W120" s="363"/>
      <c r="X120" s="45"/>
      <c r="Y120" s="45"/>
      <c r="Z120" s="45"/>
      <c r="AA120" s="508"/>
    </row>
    <row r="121" spans="2:28" s="17" customFormat="1" ht="19.5" x14ac:dyDescent="0.25">
      <c r="B121" s="369"/>
      <c r="C121" s="266"/>
      <c r="D121" s="118"/>
      <c r="E121" s="230"/>
      <c r="F121" s="230"/>
      <c r="G121" s="230"/>
      <c r="H121" s="230"/>
      <c r="I121" s="230"/>
      <c r="J121" s="230"/>
      <c r="K121" s="230"/>
      <c r="L121" s="230"/>
      <c r="M121" s="230"/>
      <c r="N121" s="230"/>
      <c r="O121" s="230"/>
      <c r="P121" s="230"/>
      <c r="Q121" s="230"/>
      <c r="R121" s="230"/>
      <c r="S121" s="230"/>
      <c r="T121" s="230"/>
      <c r="U121" s="230"/>
      <c r="V121" s="230"/>
      <c r="W121" s="363"/>
      <c r="X121" s="45"/>
      <c r="Y121" s="45"/>
      <c r="Z121" s="45"/>
      <c r="AA121" s="508" t="s">
        <v>348</v>
      </c>
    </row>
    <row r="122" spans="2:28" s="17" customFormat="1" ht="19.5" x14ac:dyDescent="0.25">
      <c r="B122" s="369"/>
      <c r="C122" s="266"/>
      <c r="D122" s="118"/>
      <c r="E122" s="230"/>
      <c r="F122" s="230"/>
      <c r="G122" s="230"/>
      <c r="H122" s="230"/>
      <c r="I122" s="230"/>
      <c r="J122" s="230"/>
      <c r="K122" s="230"/>
      <c r="L122" s="230"/>
      <c r="M122" s="230"/>
      <c r="N122" s="230"/>
      <c r="O122" s="230"/>
      <c r="P122" s="230"/>
      <c r="Q122" s="230"/>
      <c r="R122" s="230"/>
      <c r="S122" s="230"/>
      <c r="T122" s="230"/>
      <c r="U122" s="230"/>
      <c r="V122" s="230"/>
      <c r="W122" s="363"/>
      <c r="X122" s="45"/>
      <c r="Y122" s="45"/>
      <c r="Z122" s="45"/>
      <c r="AA122" s="508"/>
    </row>
    <row r="123" spans="2:28" s="17" customFormat="1" ht="19.5" x14ac:dyDescent="0.25">
      <c r="B123" s="369"/>
      <c r="C123" s="266"/>
      <c r="D123" s="118"/>
      <c r="E123" s="230"/>
      <c r="F123" s="230"/>
      <c r="G123" s="230"/>
      <c r="H123" s="230"/>
      <c r="I123" s="230"/>
      <c r="J123" s="230"/>
      <c r="K123" s="230"/>
      <c r="L123" s="230"/>
      <c r="M123" s="230"/>
      <c r="N123" s="230"/>
      <c r="O123" s="230"/>
      <c r="P123" s="230"/>
      <c r="Q123" s="230"/>
      <c r="R123" s="230"/>
      <c r="S123" s="230"/>
      <c r="T123" s="230"/>
      <c r="U123" s="230"/>
      <c r="V123" s="230"/>
      <c r="W123" s="363"/>
      <c r="X123" s="45"/>
      <c r="Y123" s="45"/>
      <c r="Z123" s="45"/>
      <c r="AA123" s="508"/>
    </row>
    <row r="124" spans="2:28" s="17" customFormat="1" ht="19.5" x14ac:dyDescent="0.25">
      <c r="B124" s="369"/>
      <c r="C124" s="266"/>
      <c r="D124" s="118"/>
      <c r="E124" s="230"/>
      <c r="F124" s="230"/>
      <c r="G124" s="230"/>
      <c r="H124" s="230"/>
      <c r="I124" s="230"/>
      <c r="J124" s="230"/>
      <c r="K124" s="230"/>
      <c r="L124" s="230"/>
      <c r="M124" s="230"/>
      <c r="N124" s="230"/>
      <c r="O124" s="230"/>
      <c r="P124" s="230"/>
      <c r="Q124" s="230"/>
      <c r="R124" s="230"/>
      <c r="S124" s="230"/>
      <c r="T124" s="230"/>
      <c r="U124" s="230"/>
      <c r="V124" s="230"/>
      <c r="W124" s="363"/>
      <c r="X124" s="45"/>
      <c r="Y124" s="45"/>
      <c r="Z124" s="45"/>
      <c r="AA124" s="508" t="s">
        <v>349</v>
      </c>
    </row>
    <row r="125" spans="2:28" s="17" customFormat="1" ht="19.5" x14ac:dyDescent="0.25">
      <c r="B125" s="369"/>
      <c r="C125" s="266"/>
      <c r="D125" s="118"/>
      <c r="E125" s="230"/>
      <c r="F125" s="230"/>
      <c r="G125" s="230"/>
      <c r="H125" s="230"/>
      <c r="I125" s="230"/>
      <c r="J125" s="230"/>
      <c r="K125" s="230"/>
      <c r="L125" s="230"/>
      <c r="M125" s="230"/>
      <c r="N125" s="230"/>
      <c r="O125" s="230"/>
      <c r="P125" s="230"/>
      <c r="Q125" s="230"/>
      <c r="R125" s="230"/>
      <c r="S125" s="230"/>
      <c r="T125" s="230"/>
      <c r="U125" s="230"/>
      <c r="V125" s="230"/>
      <c r="W125" s="363"/>
      <c r="X125" s="45"/>
      <c r="Y125" s="45"/>
      <c r="Z125" s="45"/>
      <c r="AA125" s="508"/>
      <c r="AB125" s="17">
        <f>285+304+30</f>
        <v>619</v>
      </c>
    </row>
    <row r="126" spans="2:28" s="17" customFormat="1" ht="19.5" x14ac:dyDescent="0.25">
      <c r="B126" s="369"/>
      <c r="C126" s="266"/>
      <c r="D126" s="118"/>
      <c r="E126" s="230"/>
      <c r="F126" s="230"/>
      <c r="G126" s="230"/>
      <c r="H126" s="230"/>
      <c r="I126" s="230"/>
      <c r="J126" s="230"/>
      <c r="K126" s="230"/>
      <c r="L126" s="230"/>
      <c r="M126" s="230"/>
      <c r="N126" s="230"/>
      <c r="O126" s="230"/>
      <c r="P126" s="230"/>
      <c r="Q126" s="230"/>
      <c r="R126" s="230"/>
      <c r="S126" s="230"/>
      <c r="T126" s="230"/>
      <c r="U126" s="230"/>
      <c r="V126" s="230"/>
      <c r="W126" s="363"/>
      <c r="X126" s="45"/>
      <c r="Y126" s="45"/>
      <c r="Z126" s="45"/>
      <c r="AA126" s="508"/>
    </row>
    <row r="127" spans="2:28" s="17" customFormat="1" ht="19.5" x14ac:dyDescent="0.25">
      <c r="B127" s="369"/>
      <c r="C127" s="266"/>
      <c r="D127" s="118"/>
      <c r="E127" s="230"/>
      <c r="F127" s="230"/>
      <c r="G127" s="230"/>
      <c r="H127" s="230"/>
      <c r="I127" s="230"/>
      <c r="J127" s="230"/>
      <c r="K127" s="230"/>
      <c r="L127" s="230"/>
      <c r="M127" s="230"/>
      <c r="N127" s="230"/>
      <c r="O127" s="230"/>
      <c r="P127" s="230"/>
      <c r="Q127" s="230"/>
      <c r="R127" s="230"/>
      <c r="S127" s="230"/>
      <c r="T127" s="230"/>
      <c r="U127" s="230"/>
      <c r="V127" s="230"/>
      <c r="W127" s="363"/>
      <c r="X127" s="45"/>
      <c r="Y127" s="45"/>
      <c r="Z127" s="45"/>
      <c r="AA127" s="77" t="s">
        <v>350</v>
      </c>
    </row>
    <row r="128" spans="2:28" s="17" customFormat="1" ht="19.5" customHeight="1" x14ac:dyDescent="0.25">
      <c r="B128" s="369"/>
      <c r="C128" s="266"/>
      <c r="D128" s="118"/>
      <c r="E128" s="230"/>
      <c r="F128" s="230"/>
      <c r="G128" s="230"/>
      <c r="H128" s="230"/>
      <c r="I128" s="230"/>
      <c r="J128" s="230"/>
      <c r="K128" s="230"/>
      <c r="L128" s="230"/>
      <c r="M128" s="230"/>
      <c r="N128" s="230"/>
      <c r="O128" s="230"/>
      <c r="P128" s="230"/>
      <c r="Q128" s="230"/>
      <c r="R128" s="230"/>
      <c r="S128" s="230"/>
      <c r="T128" s="230"/>
      <c r="U128" s="230"/>
      <c r="V128" s="230"/>
      <c r="W128" s="363"/>
      <c r="X128" s="45"/>
      <c r="Y128" s="45"/>
      <c r="Z128" s="45"/>
      <c r="AA128" s="508" t="s">
        <v>351</v>
      </c>
    </row>
    <row r="129" spans="2:27" s="17" customFormat="1" ht="19.5" x14ac:dyDescent="0.25">
      <c r="B129" s="369"/>
      <c r="C129" s="266"/>
      <c r="D129" s="118"/>
      <c r="E129" s="230"/>
      <c r="F129" s="230"/>
      <c r="G129" s="230"/>
      <c r="H129" s="230"/>
      <c r="I129" s="230"/>
      <c r="J129" s="230"/>
      <c r="K129" s="230"/>
      <c r="L129" s="230"/>
      <c r="M129" s="230"/>
      <c r="N129" s="230"/>
      <c r="O129" s="230"/>
      <c r="P129" s="230"/>
      <c r="Q129" s="230"/>
      <c r="R129" s="230"/>
      <c r="S129" s="230"/>
      <c r="T129" s="230"/>
      <c r="U129" s="230"/>
      <c r="V129" s="230"/>
      <c r="W129" s="363"/>
      <c r="X129" s="45"/>
      <c r="Y129" s="45"/>
      <c r="Z129" s="45"/>
      <c r="AA129" s="508"/>
    </row>
    <row r="130" spans="2:27" s="17" customFormat="1" ht="19.5" x14ac:dyDescent="0.25">
      <c r="B130" s="369"/>
      <c r="C130" s="266"/>
      <c r="D130" s="118"/>
      <c r="E130" s="230"/>
      <c r="F130" s="230"/>
      <c r="G130" s="230"/>
      <c r="H130" s="230"/>
      <c r="I130" s="230"/>
      <c r="J130" s="230"/>
      <c r="K130" s="230"/>
      <c r="L130" s="230"/>
      <c r="M130" s="230"/>
      <c r="N130" s="230"/>
      <c r="O130" s="230"/>
      <c r="P130" s="230"/>
      <c r="Q130" s="230"/>
      <c r="R130" s="230"/>
      <c r="S130" s="230"/>
      <c r="T130" s="230"/>
      <c r="U130" s="230"/>
      <c r="V130" s="230"/>
      <c r="W130" s="363"/>
      <c r="X130" s="45"/>
      <c r="Y130" s="45"/>
      <c r="Z130" s="45"/>
      <c r="AA130" s="508"/>
    </row>
    <row r="131" spans="2:27" s="17" customFormat="1" ht="19.5" x14ac:dyDescent="0.25">
      <c r="B131" s="369"/>
      <c r="C131" s="266"/>
      <c r="D131" s="118"/>
      <c r="E131" s="230"/>
      <c r="F131" s="230"/>
      <c r="G131" s="230"/>
      <c r="H131" s="230"/>
      <c r="I131" s="230"/>
      <c r="J131" s="230"/>
      <c r="K131" s="230"/>
      <c r="L131" s="230"/>
      <c r="M131" s="230"/>
      <c r="N131" s="230"/>
      <c r="O131" s="230"/>
      <c r="P131" s="230"/>
      <c r="Q131" s="230"/>
      <c r="R131" s="230"/>
      <c r="S131" s="230"/>
      <c r="T131" s="230"/>
      <c r="U131" s="230"/>
      <c r="V131" s="230"/>
      <c r="W131" s="363"/>
      <c r="X131" s="45"/>
      <c r="Y131" s="45"/>
      <c r="Z131" s="45"/>
      <c r="AA131" s="508"/>
    </row>
    <row r="132" spans="2:27" s="17" customFormat="1" ht="19.5" customHeight="1" x14ac:dyDescent="0.25">
      <c r="B132" s="369"/>
      <c r="C132" s="266"/>
      <c r="D132" s="118"/>
      <c r="E132" s="230"/>
      <c r="F132" s="230"/>
      <c r="G132" s="230"/>
      <c r="H132" s="230"/>
      <c r="I132" s="230"/>
      <c r="J132" s="230"/>
      <c r="K132" s="230"/>
      <c r="L132" s="230"/>
      <c r="M132" s="230"/>
      <c r="N132" s="230"/>
      <c r="O132" s="230"/>
      <c r="P132" s="230"/>
      <c r="Q132" s="230"/>
      <c r="R132" s="230"/>
      <c r="S132" s="230"/>
      <c r="T132" s="230"/>
      <c r="U132" s="230"/>
      <c r="V132" s="230"/>
      <c r="W132" s="363"/>
      <c r="X132" s="45"/>
      <c r="Y132" s="45"/>
      <c r="Z132" s="45"/>
      <c r="AA132" s="508" t="s">
        <v>352</v>
      </c>
    </row>
    <row r="133" spans="2:27" s="17" customFormat="1" ht="19.5" x14ac:dyDescent="0.25">
      <c r="B133" s="369"/>
      <c r="C133" s="266"/>
      <c r="D133" s="118"/>
      <c r="E133" s="230"/>
      <c r="F133" s="230"/>
      <c r="G133" s="230"/>
      <c r="H133" s="230"/>
      <c r="I133" s="230"/>
      <c r="J133" s="230"/>
      <c r="K133" s="230"/>
      <c r="L133" s="230"/>
      <c r="M133" s="230"/>
      <c r="N133" s="230"/>
      <c r="O133" s="230"/>
      <c r="P133" s="230"/>
      <c r="Q133" s="230"/>
      <c r="R133" s="230"/>
      <c r="S133" s="230"/>
      <c r="T133" s="230"/>
      <c r="U133" s="230"/>
      <c r="V133" s="230"/>
      <c r="W133" s="363"/>
      <c r="X133" s="45"/>
      <c r="Y133" s="45"/>
      <c r="Z133" s="45"/>
      <c r="AA133" s="508"/>
    </row>
    <row r="134" spans="2:27" s="17" customFormat="1" ht="19.5" x14ac:dyDescent="0.25">
      <c r="B134" s="369"/>
      <c r="C134" s="266"/>
      <c r="D134" s="118"/>
      <c r="E134" s="230"/>
      <c r="F134" s="230"/>
      <c r="G134" s="230"/>
      <c r="H134" s="230"/>
      <c r="I134" s="230"/>
      <c r="J134" s="230"/>
      <c r="K134" s="230"/>
      <c r="L134" s="230"/>
      <c r="M134" s="230"/>
      <c r="N134" s="230"/>
      <c r="O134" s="230"/>
      <c r="P134" s="230"/>
      <c r="Q134" s="230"/>
      <c r="R134" s="230"/>
      <c r="S134" s="230"/>
      <c r="T134" s="230"/>
      <c r="U134" s="230"/>
      <c r="V134" s="230"/>
      <c r="W134" s="363"/>
      <c r="X134" s="45"/>
      <c r="Y134" s="45"/>
      <c r="Z134" s="45"/>
      <c r="AA134" s="508"/>
    </row>
    <row r="135" spans="2:27" s="17" customFormat="1" ht="19.5" x14ac:dyDescent="0.25">
      <c r="B135" s="369"/>
      <c r="C135" s="266"/>
      <c r="D135" s="118"/>
      <c r="E135" s="230"/>
      <c r="F135" s="230"/>
      <c r="G135" s="230"/>
      <c r="H135" s="230"/>
      <c r="I135" s="230"/>
      <c r="J135" s="230"/>
      <c r="K135" s="230"/>
      <c r="L135" s="230"/>
      <c r="M135" s="230"/>
      <c r="N135" s="230"/>
      <c r="O135" s="230"/>
      <c r="P135" s="230"/>
      <c r="Q135" s="230"/>
      <c r="R135" s="230"/>
      <c r="S135" s="230"/>
      <c r="T135" s="230"/>
      <c r="U135" s="230"/>
      <c r="V135" s="230"/>
      <c r="W135" s="363"/>
      <c r="X135" s="45"/>
      <c r="Y135" s="45"/>
      <c r="Z135" s="45"/>
      <c r="AA135" s="508"/>
    </row>
    <row r="136" spans="2:27" s="17" customFormat="1" ht="19.5" x14ac:dyDescent="0.25">
      <c r="B136" s="369"/>
      <c r="C136" s="266"/>
      <c r="D136" s="118"/>
      <c r="E136" s="230"/>
      <c r="F136" s="230"/>
      <c r="G136" s="230"/>
      <c r="H136" s="230"/>
      <c r="I136" s="230"/>
      <c r="J136" s="230"/>
      <c r="K136" s="230"/>
      <c r="L136" s="230"/>
      <c r="M136" s="230"/>
      <c r="N136" s="230"/>
      <c r="O136" s="230"/>
      <c r="P136" s="230"/>
      <c r="Q136" s="230"/>
      <c r="R136" s="230"/>
      <c r="S136" s="230"/>
      <c r="T136" s="230"/>
      <c r="U136" s="230"/>
      <c r="V136" s="230"/>
      <c r="W136" s="363"/>
      <c r="X136" s="45"/>
      <c r="Y136" s="45"/>
      <c r="Z136" s="45"/>
      <c r="AA136" s="76"/>
    </row>
    <row r="137" spans="2:27" s="16" customFormat="1" ht="19.5" x14ac:dyDescent="0.25">
      <c r="B137" s="392">
        <v>18</v>
      </c>
      <c r="C137" s="90" t="s">
        <v>42</v>
      </c>
      <c r="D137" s="266" t="s">
        <v>61</v>
      </c>
      <c r="E137" s="230" t="s">
        <v>55</v>
      </c>
      <c r="F137" s="230" t="s">
        <v>55</v>
      </c>
      <c r="G137" s="230" t="s">
        <v>55</v>
      </c>
      <c r="H137" s="230" t="s">
        <v>55</v>
      </c>
      <c r="I137" s="230">
        <v>0</v>
      </c>
      <c r="J137" s="230">
        <v>0</v>
      </c>
      <c r="K137" s="230" t="s">
        <v>55</v>
      </c>
      <c r="L137" s="230" t="s">
        <v>55</v>
      </c>
      <c r="M137" s="230" t="s">
        <v>55</v>
      </c>
      <c r="N137" s="230">
        <v>233</v>
      </c>
      <c r="O137" s="230"/>
      <c r="P137" s="230"/>
      <c r="Q137" s="230"/>
      <c r="R137" s="230"/>
      <c r="S137" s="230"/>
      <c r="T137" s="230"/>
      <c r="U137" s="230"/>
      <c r="V137" s="230"/>
      <c r="W137" s="390" t="s">
        <v>263</v>
      </c>
      <c r="X137" s="390">
        <f>500000*N137</f>
        <v>116500000</v>
      </c>
      <c r="Y137" s="390">
        <f>5%*X137</f>
        <v>5825000</v>
      </c>
      <c r="Z137" s="390">
        <f>X137+Y137</f>
        <v>122325000</v>
      </c>
      <c r="AA137" s="401" t="s">
        <v>281</v>
      </c>
    </row>
    <row r="138" spans="2:27" s="17" customFormat="1" ht="19.5" customHeight="1" x14ac:dyDescent="0.25">
      <c r="B138" s="369"/>
      <c r="C138" s="269">
        <v>43146</v>
      </c>
      <c r="D138" s="118" t="s">
        <v>280</v>
      </c>
      <c r="E138" s="230"/>
      <c r="F138" s="230"/>
      <c r="G138" s="230"/>
      <c r="H138" s="230"/>
      <c r="I138" s="230"/>
      <c r="J138" s="230"/>
      <c r="K138" s="230"/>
      <c r="L138" s="230"/>
      <c r="M138" s="230"/>
      <c r="N138" s="230"/>
      <c r="O138" s="230"/>
      <c r="P138" s="230"/>
      <c r="Q138" s="230"/>
      <c r="R138" s="230"/>
      <c r="S138" s="230"/>
      <c r="T138" s="230"/>
      <c r="U138" s="230"/>
      <c r="V138" s="230"/>
      <c r="W138" s="363"/>
      <c r="X138" s="45"/>
      <c r="Y138" s="45"/>
      <c r="Z138" s="45"/>
      <c r="AA138" s="77" t="s">
        <v>282</v>
      </c>
    </row>
    <row r="139" spans="2:27" s="17" customFormat="1" ht="19.5" customHeight="1" x14ac:dyDescent="0.25">
      <c r="B139" s="369"/>
      <c r="C139" s="269"/>
      <c r="D139" s="118" t="s">
        <v>139</v>
      </c>
      <c r="E139" s="230"/>
      <c r="F139" s="230"/>
      <c r="G139" s="230"/>
      <c r="H139" s="230"/>
      <c r="I139" s="230"/>
      <c r="J139" s="230"/>
      <c r="K139" s="230"/>
      <c r="L139" s="230"/>
      <c r="M139" s="230"/>
      <c r="N139" s="230"/>
      <c r="O139" s="230"/>
      <c r="P139" s="230"/>
      <c r="Q139" s="230"/>
      <c r="R139" s="230"/>
      <c r="S139" s="230"/>
      <c r="T139" s="230"/>
      <c r="U139" s="230"/>
      <c r="V139" s="230"/>
      <c r="W139" s="363"/>
      <c r="X139" s="45"/>
      <c r="Y139" s="45"/>
      <c r="Z139" s="45"/>
      <c r="AA139" s="370" t="s">
        <v>1287</v>
      </c>
    </row>
    <row r="140" spans="2:27" s="17" customFormat="1" ht="19.5" x14ac:dyDescent="0.25">
      <c r="B140" s="369"/>
      <c r="C140" s="266"/>
      <c r="D140" s="118"/>
      <c r="E140" s="230"/>
      <c r="F140" s="230"/>
      <c r="G140" s="230"/>
      <c r="H140" s="230"/>
      <c r="I140" s="230"/>
      <c r="J140" s="230"/>
      <c r="K140" s="230"/>
      <c r="L140" s="230"/>
      <c r="M140" s="230"/>
      <c r="N140" s="230"/>
      <c r="O140" s="230"/>
      <c r="P140" s="230"/>
      <c r="Q140" s="230"/>
      <c r="R140" s="230"/>
      <c r="S140" s="230"/>
      <c r="T140" s="230"/>
      <c r="U140" s="230"/>
      <c r="V140" s="230"/>
      <c r="W140" s="363"/>
      <c r="X140" s="45"/>
      <c r="Y140" s="45"/>
      <c r="Z140" s="45"/>
      <c r="AA140" s="76"/>
    </row>
    <row r="141" spans="2:27" s="16" customFormat="1" ht="19.5" x14ac:dyDescent="0.25">
      <c r="B141" s="392">
        <v>19</v>
      </c>
      <c r="C141" s="266" t="s">
        <v>38</v>
      </c>
      <c r="D141" s="90" t="s">
        <v>75</v>
      </c>
      <c r="E141" s="230"/>
      <c r="F141" s="230"/>
      <c r="G141" s="230"/>
      <c r="H141" s="230"/>
      <c r="I141" s="230"/>
      <c r="J141" s="230"/>
      <c r="K141" s="230"/>
      <c r="L141" s="230"/>
      <c r="M141" s="230"/>
      <c r="N141" s="230">
        <v>100</v>
      </c>
      <c r="O141" s="230"/>
      <c r="P141" s="230"/>
      <c r="Q141" s="230"/>
      <c r="R141" s="230"/>
      <c r="S141" s="230"/>
      <c r="T141" s="230"/>
      <c r="U141" s="230"/>
      <c r="V141" s="230"/>
      <c r="W141" s="390" t="s">
        <v>263</v>
      </c>
      <c r="X141" s="45">
        <v>50000000</v>
      </c>
      <c r="Y141" s="45">
        <f>5%*X141</f>
        <v>2500000</v>
      </c>
      <c r="Z141" s="45">
        <f>X141+Y141</f>
        <v>52500000</v>
      </c>
      <c r="AA141" s="400" t="s">
        <v>292</v>
      </c>
    </row>
    <row r="142" spans="2:27" s="17" customFormat="1" ht="19.5" x14ac:dyDescent="0.25">
      <c r="B142" s="369"/>
      <c r="C142" s="269">
        <v>43148</v>
      </c>
      <c r="D142" s="118" t="s">
        <v>298</v>
      </c>
      <c r="E142" s="230"/>
      <c r="F142" s="230"/>
      <c r="G142" s="230"/>
      <c r="H142" s="230"/>
      <c r="I142" s="230"/>
      <c r="J142" s="230"/>
      <c r="K142" s="230"/>
      <c r="L142" s="230"/>
      <c r="M142" s="230"/>
      <c r="N142" s="230"/>
      <c r="O142" s="230"/>
      <c r="P142" s="230"/>
      <c r="Q142" s="230"/>
      <c r="R142" s="230"/>
      <c r="S142" s="230"/>
      <c r="T142" s="230"/>
      <c r="U142" s="230"/>
      <c r="V142" s="230"/>
      <c r="W142" s="363"/>
      <c r="X142" s="45"/>
      <c r="Y142" s="45"/>
      <c r="Z142" s="45"/>
      <c r="AA142" s="508" t="s">
        <v>294</v>
      </c>
    </row>
    <row r="143" spans="2:27" s="17" customFormat="1" ht="19.5" x14ac:dyDescent="0.25">
      <c r="B143" s="369"/>
      <c r="C143" s="266"/>
      <c r="D143" s="118" t="s">
        <v>293</v>
      </c>
      <c r="E143" s="230"/>
      <c r="F143" s="230"/>
      <c r="G143" s="230"/>
      <c r="H143" s="230"/>
      <c r="I143" s="230"/>
      <c r="J143" s="230"/>
      <c r="K143" s="230"/>
      <c r="L143" s="230"/>
      <c r="M143" s="230"/>
      <c r="N143" s="230"/>
      <c r="O143" s="230"/>
      <c r="P143" s="230"/>
      <c r="Q143" s="230"/>
      <c r="R143" s="230"/>
      <c r="S143" s="230"/>
      <c r="T143" s="230"/>
      <c r="U143" s="230"/>
      <c r="V143" s="230"/>
      <c r="W143" s="363"/>
      <c r="X143" s="45"/>
      <c r="Y143" s="45"/>
      <c r="Z143" s="45"/>
      <c r="AA143" s="508"/>
    </row>
    <row r="144" spans="2:27" s="17" customFormat="1" ht="19.5" x14ac:dyDescent="0.25">
      <c r="B144" s="369"/>
      <c r="C144" s="266"/>
      <c r="D144" s="118"/>
      <c r="E144" s="230"/>
      <c r="F144" s="230"/>
      <c r="G144" s="230"/>
      <c r="H144" s="230"/>
      <c r="I144" s="230"/>
      <c r="J144" s="230"/>
      <c r="K144" s="230"/>
      <c r="L144" s="230"/>
      <c r="M144" s="230"/>
      <c r="N144" s="230"/>
      <c r="O144" s="230"/>
      <c r="P144" s="230"/>
      <c r="Q144" s="230"/>
      <c r="R144" s="230"/>
      <c r="S144" s="230"/>
      <c r="T144" s="230"/>
      <c r="U144" s="230"/>
      <c r="V144" s="230"/>
      <c r="W144" s="363"/>
      <c r="X144" s="45"/>
      <c r="Y144" s="45"/>
      <c r="Z144" s="45"/>
      <c r="AA144" s="508"/>
    </row>
    <row r="145" spans="2:27" s="17" customFormat="1" ht="19.5" x14ac:dyDescent="0.25">
      <c r="B145" s="369"/>
      <c r="C145" s="266"/>
      <c r="D145" s="118"/>
      <c r="E145" s="230"/>
      <c r="F145" s="230"/>
      <c r="G145" s="230"/>
      <c r="H145" s="230"/>
      <c r="I145" s="230"/>
      <c r="J145" s="230"/>
      <c r="K145" s="230"/>
      <c r="L145" s="230"/>
      <c r="M145" s="230"/>
      <c r="N145" s="230"/>
      <c r="O145" s="230"/>
      <c r="P145" s="230"/>
      <c r="Q145" s="230"/>
      <c r="R145" s="230"/>
      <c r="S145" s="230"/>
      <c r="T145" s="230"/>
      <c r="U145" s="230"/>
      <c r="V145" s="230"/>
      <c r="W145" s="363"/>
      <c r="X145" s="45"/>
      <c r="Y145" s="45"/>
      <c r="Z145" s="45"/>
      <c r="AA145" s="508"/>
    </row>
    <row r="146" spans="2:27" s="17" customFormat="1" ht="19.5" x14ac:dyDescent="0.25">
      <c r="B146" s="369"/>
      <c r="C146" s="266"/>
      <c r="D146" s="118"/>
      <c r="E146" s="230"/>
      <c r="F146" s="230"/>
      <c r="G146" s="230"/>
      <c r="H146" s="230"/>
      <c r="I146" s="230"/>
      <c r="J146" s="230"/>
      <c r="K146" s="230"/>
      <c r="L146" s="230"/>
      <c r="M146" s="230"/>
      <c r="N146" s="230"/>
      <c r="O146" s="230"/>
      <c r="P146" s="230"/>
      <c r="Q146" s="230"/>
      <c r="R146" s="230"/>
      <c r="S146" s="230"/>
      <c r="T146" s="230"/>
      <c r="U146" s="230"/>
      <c r="V146" s="230"/>
      <c r="W146" s="363"/>
      <c r="X146" s="45"/>
      <c r="Y146" s="45"/>
      <c r="Z146" s="45"/>
      <c r="AA146" s="77" t="s">
        <v>295</v>
      </c>
    </row>
    <row r="147" spans="2:27" s="17" customFormat="1" ht="19.5" x14ac:dyDescent="0.25">
      <c r="B147" s="369"/>
      <c r="C147" s="266"/>
      <c r="D147" s="118"/>
      <c r="E147" s="230"/>
      <c r="F147" s="230"/>
      <c r="G147" s="230"/>
      <c r="H147" s="230"/>
      <c r="I147" s="230"/>
      <c r="J147" s="230"/>
      <c r="K147" s="230"/>
      <c r="L147" s="230"/>
      <c r="M147" s="230"/>
      <c r="N147" s="230"/>
      <c r="O147" s="230"/>
      <c r="P147" s="230"/>
      <c r="Q147" s="230"/>
      <c r="R147" s="230"/>
      <c r="S147" s="230"/>
      <c r="T147" s="230"/>
      <c r="U147" s="230"/>
      <c r="V147" s="230"/>
      <c r="W147" s="363"/>
      <c r="X147" s="45"/>
      <c r="Y147" s="45"/>
      <c r="Z147" s="45"/>
      <c r="AA147" s="270" t="s">
        <v>296</v>
      </c>
    </row>
    <row r="148" spans="2:27" s="17" customFormat="1" ht="19.5" x14ac:dyDescent="0.25">
      <c r="B148" s="369"/>
      <c r="C148" s="266"/>
      <c r="D148" s="118"/>
      <c r="E148" s="230"/>
      <c r="F148" s="230"/>
      <c r="G148" s="230"/>
      <c r="H148" s="230"/>
      <c r="I148" s="230"/>
      <c r="J148" s="230"/>
      <c r="K148" s="230"/>
      <c r="L148" s="230"/>
      <c r="M148" s="230"/>
      <c r="N148" s="230"/>
      <c r="O148" s="230"/>
      <c r="P148" s="230"/>
      <c r="Q148" s="230"/>
      <c r="R148" s="230"/>
      <c r="S148" s="230"/>
      <c r="T148" s="230"/>
      <c r="U148" s="230"/>
      <c r="V148" s="230"/>
      <c r="W148" s="363"/>
      <c r="X148" s="45"/>
      <c r="Y148" s="45"/>
      <c r="Z148" s="45"/>
      <c r="AA148" s="77" t="s">
        <v>297</v>
      </c>
    </row>
    <row r="149" spans="2:27" s="17" customFormat="1" ht="19.5" x14ac:dyDescent="0.25">
      <c r="B149" s="369"/>
      <c r="C149" s="266"/>
      <c r="D149" s="118"/>
      <c r="E149" s="230"/>
      <c r="F149" s="230"/>
      <c r="G149" s="230"/>
      <c r="H149" s="230"/>
      <c r="I149" s="230"/>
      <c r="J149" s="230"/>
      <c r="K149" s="230"/>
      <c r="L149" s="230"/>
      <c r="M149" s="230"/>
      <c r="N149" s="230"/>
      <c r="O149" s="230"/>
      <c r="P149" s="230"/>
      <c r="Q149" s="230"/>
      <c r="R149" s="230"/>
      <c r="S149" s="230"/>
      <c r="T149" s="230"/>
      <c r="U149" s="230"/>
      <c r="V149" s="230"/>
      <c r="W149" s="363"/>
      <c r="X149" s="45"/>
      <c r="Y149" s="45"/>
      <c r="Z149" s="45"/>
      <c r="AA149" s="77"/>
    </row>
    <row r="150" spans="2:27" s="16" customFormat="1" ht="19.5" x14ac:dyDescent="0.25">
      <c r="B150" s="392">
        <v>20</v>
      </c>
      <c r="C150" s="266" t="s">
        <v>38</v>
      </c>
      <c r="D150" s="90" t="s">
        <v>302</v>
      </c>
      <c r="E150" s="230">
        <v>2</v>
      </c>
      <c r="F150" s="230"/>
      <c r="G150" s="230"/>
      <c r="H150" s="230"/>
      <c r="I150" s="230"/>
      <c r="J150" s="230"/>
      <c r="K150" s="230"/>
      <c r="L150" s="230"/>
      <c r="M150" s="230"/>
      <c r="N150" s="230"/>
      <c r="O150" s="230"/>
      <c r="P150" s="230"/>
      <c r="Q150" s="230"/>
      <c r="R150" s="230"/>
      <c r="S150" s="230"/>
      <c r="T150" s="230"/>
      <c r="U150" s="230"/>
      <c r="V150" s="230"/>
      <c r="W150" s="390" t="s">
        <v>70</v>
      </c>
      <c r="X150" s="45">
        <v>1300000000</v>
      </c>
      <c r="Y150" s="45">
        <f>5%*X150</f>
        <v>65000000</v>
      </c>
      <c r="Z150" s="45">
        <f>X150+Y150</f>
        <v>1365000000</v>
      </c>
      <c r="AA150" s="400" t="s">
        <v>303</v>
      </c>
    </row>
    <row r="151" spans="2:27" s="17" customFormat="1" ht="19.5" x14ac:dyDescent="0.25">
      <c r="B151" s="369"/>
      <c r="C151" s="269">
        <v>43148</v>
      </c>
      <c r="D151" s="118" t="s">
        <v>300</v>
      </c>
      <c r="E151" s="230"/>
      <c r="F151" s="230"/>
      <c r="G151" s="230"/>
      <c r="H151" s="230"/>
      <c r="I151" s="230"/>
      <c r="J151" s="230"/>
      <c r="K151" s="230"/>
      <c r="L151" s="230"/>
      <c r="M151" s="230"/>
      <c r="N151" s="230"/>
      <c r="O151" s="230"/>
      <c r="P151" s="230"/>
      <c r="Q151" s="230"/>
      <c r="R151" s="230"/>
      <c r="S151" s="230"/>
      <c r="T151" s="230"/>
      <c r="U151" s="230"/>
      <c r="V151" s="230"/>
      <c r="W151" s="363"/>
      <c r="X151" s="45"/>
      <c r="Y151" s="45"/>
      <c r="Z151" s="45"/>
      <c r="AA151" s="77" t="s">
        <v>304</v>
      </c>
    </row>
    <row r="152" spans="2:27" s="17" customFormat="1" ht="19.5" x14ac:dyDescent="0.25">
      <c r="B152" s="369"/>
      <c r="C152" s="266" t="s">
        <v>299</v>
      </c>
      <c r="D152" s="118" t="s">
        <v>301</v>
      </c>
      <c r="E152" s="230"/>
      <c r="F152" s="230"/>
      <c r="G152" s="230"/>
      <c r="H152" s="230"/>
      <c r="I152" s="230"/>
      <c r="J152" s="230"/>
      <c r="K152" s="230"/>
      <c r="L152" s="230"/>
      <c r="M152" s="230"/>
      <c r="N152" s="230"/>
      <c r="O152" s="230"/>
      <c r="P152" s="230"/>
      <c r="Q152" s="230"/>
      <c r="R152" s="230"/>
      <c r="S152" s="230"/>
      <c r="T152" s="230"/>
      <c r="U152" s="230"/>
      <c r="V152" s="230"/>
      <c r="W152" s="363"/>
      <c r="X152" s="45"/>
      <c r="Y152" s="45"/>
      <c r="Z152" s="45"/>
      <c r="AA152" s="77" t="s">
        <v>305</v>
      </c>
    </row>
    <row r="153" spans="2:27" s="17" customFormat="1" ht="19.5" x14ac:dyDescent="0.25">
      <c r="B153" s="369"/>
      <c r="C153" s="266"/>
      <c r="D153" s="118"/>
      <c r="E153" s="230"/>
      <c r="F153" s="230"/>
      <c r="G153" s="230"/>
      <c r="H153" s="230"/>
      <c r="I153" s="230"/>
      <c r="J153" s="230"/>
      <c r="K153" s="230"/>
      <c r="L153" s="230"/>
      <c r="M153" s="230"/>
      <c r="N153" s="230"/>
      <c r="O153" s="230"/>
      <c r="P153" s="230"/>
      <c r="Q153" s="230"/>
      <c r="R153" s="230"/>
      <c r="S153" s="230"/>
      <c r="T153" s="230"/>
      <c r="U153" s="230"/>
      <c r="V153" s="230"/>
      <c r="W153" s="363"/>
      <c r="X153" s="45"/>
      <c r="Y153" s="45"/>
      <c r="Z153" s="45"/>
      <c r="AA153" s="77" t="s">
        <v>306</v>
      </c>
    </row>
    <row r="154" spans="2:27" s="17" customFormat="1" ht="19.5" x14ac:dyDescent="0.25">
      <c r="B154" s="369"/>
      <c r="C154" s="266"/>
      <c r="D154" s="118"/>
      <c r="E154" s="230"/>
      <c r="F154" s="230"/>
      <c r="G154" s="230"/>
      <c r="H154" s="230"/>
      <c r="I154" s="230"/>
      <c r="J154" s="230"/>
      <c r="K154" s="230"/>
      <c r="L154" s="230"/>
      <c r="M154" s="230"/>
      <c r="N154" s="230"/>
      <c r="O154" s="230"/>
      <c r="P154" s="230"/>
      <c r="Q154" s="230"/>
      <c r="R154" s="230"/>
      <c r="S154" s="230"/>
      <c r="T154" s="230"/>
      <c r="U154" s="230"/>
      <c r="V154" s="230"/>
      <c r="W154" s="363"/>
      <c r="X154" s="45"/>
      <c r="Y154" s="45"/>
      <c r="Z154" s="45"/>
      <c r="AA154" s="77" t="s">
        <v>307</v>
      </c>
    </row>
    <row r="155" spans="2:27" s="17" customFormat="1" ht="19.5" x14ac:dyDescent="0.25">
      <c r="B155" s="369"/>
      <c r="C155" s="266"/>
      <c r="D155" s="118"/>
      <c r="E155" s="230"/>
      <c r="F155" s="230"/>
      <c r="G155" s="230"/>
      <c r="H155" s="230"/>
      <c r="I155" s="230"/>
      <c r="J155" s="230"/>
      <c r="K155" s="230"/>
      <c r="L155" s="230"/>
      <c r="M155" s="230"/>
      <c r="N155" s="230"/>
      <c r="O155" s="230"/>
      <c r="P155" s="230"/>
      <c r="Q155" s="230"/>
      <c r="R155" s="230"/>
      <c r="S155" s="230"/>
      <c r="T155" s="230"/>
      <c r="U155" s="230"/>
      <c r="V155" s="230"/>
      <c r="W155" s="363"/>
      <c r="X155" s="45"/>
      <c r="Y155" s="45"/>
      <c r="Z155" s="45"/>
      <c r="AA155" s="77" t="s">
        <v>308</v>
      </c>
    </row>
    <row r="156" spans="2:27" s="17" customFormat="1" ht="19.5" x14ac:dyDescent="0.25">
      <c r="B156" s="369"/>
      <c r="C156" s="266"/>
      <c r="D156" s="118"/>
      <c r="E156" s="230"/>
      <c r="F156" s="230"/>
      <c r="G156" s="230"/>
      <c r="H156" s="230"/>
      <c r="I156" s="230"/>
      <c r="J156" s="230"/>
      <c r="K156" s="230"/>
      <c r="L156" s="230"/>
      <c r="M156" s="230"/>
      <c r="N156" s="230"/>
      <c r="O156" s="230"/>
      <c r="P156" s="230"/>
      <c r="Q156" s="230"/>
      <c r="R156" s="230"/>
      <c r="S156" s="230"/>
      <c r="T156" s="230"/>
      <c r="U156" s="230"/>
      <c r="V156" s="230"/>
      <c r="W156" s="363"/>
      <c r="X156" s="45"/>
      <c r="Y156" s="45"/>
      <c r="Z156" s="45"/>
      <c r="AA156" s="77"/>
    </row>
    <row r="157" spans="2:27" s="16" customFormat="1" ht="19.5" x14ac:dyDescent="0.25">
      <c r="B157" s="392">
        <v>21</v>
      </c>
      <c r="C157" s="266" t="s">
        <v>39</v>
      </c>
      <c r="D157" s="90" t="s">
        <v>344</v>
      </c>
      <c r="E157" s="230"/>
      <c r="F157" s="230"/>
      <c r="G157" s="230"/>
      <c r="H157" s="230"/>
      <c r="I157" s="230"/>
      <c r="J157" s="230"/>
      <c r="K157" s="230"/>
      <c r="L157" s="230"/>
      <c r="M157" s="230"/>
      <c r="N157" s="230">
        <v>3</v>
      </c>
      <c r="O157" s="230">
        <v>16</v>
      </c>
      <c r="P157" s="230">
        <v>3</v>
      </c>
      <c r="Q157" s="230">
        <v>7</v>
      </c>
      <c r="R157" s="230">
        <v>6</v>
      </c>
      <c r="S157" s="230"/>
      <c r="T157" s="230"/>
      <c r="U157" s="230"/>
      <c r="V157" s="230">
        <v>16</v>
      </c>
      <c r="W157" s="390" t="s">
        <v>134</v>
      </c>
      <c r="X157" s="45">
        <f>2000000*3</f>
        <v>6000000</v>
      </c>
      <c r="Y157" s="45">
        <f>5%*X157</f>
        <v>300000</v>
      </c>
      <c r="Z157" s="45">
        <f>X157+Y157</f>
        <v>6300000</v>
      </c>
      <c r="AA157" s="536" t="s">
        <v>356</v>
      </c>
    </row>
    <row r="158" spans="2:27" s="17" customFormat="1" ht="19.5" x14ac:dyDescent="0.25">
      <c r="B158" s="369"/>
      <c r="C158" s="269">
        <v>43152</v>
      </c>
      <c r="D158" s="118" t="s">
        <v>354</v>
      </c>
      <c r="E158" s="230"/>
      <c r="F158" s="230"/>
      <c r="G158" s="230"/>
      <c r="H158" s="230"/>
      <c r="I158" s="230"/>
      <c r="J158" s="230"/>
      <c r="K158" s="230"/>
      <c r="L158" s="230"/>
      <c r="M158" s="230"/>
      <c r="N158" s="230"/>
      <c r="O158" s="230"/>
      <c r="P158" s="230"/>
      <c r="Q158" s="230"/>
      <c r="R158" s="230"/>
      <c r="S158" s="230"/>
      <c r="T158" s="230"/>
      <c r="U158" s="230"/>
      <c r="V158" s="230"/>
      <c r="W158" s="363"/>
      <c r="X158" s="45"/>
      <c r="Y158" s="45"/>
      <c r="Z158" s="45"/>
      <c r="AA158" s="536"/>
    </row>
    <row r="159" spans="2:27" s="17" customFormat="1" ht="19.5" x14ac:dyDescent="0.25">
      <c r="B159" s="369"/>
      <c r="C159" s="266" t="s">
        <v>355</v>
      </c>
      <c r="D159" s="118" t="s">
        <v>115</v>
      </c>
      <c r="E159" s="230"/>
      <c r="F159" s="230"/>
      <c r="G159" s="230"/>
      <c r="H159" s="230"/>
      <c r="I159" s="230"/>
      <c r="J159" s="230"/>
      <c r="K159" s="230"/>
      <c r="L159" s="230"/>
      <c r="M159" s="230"/>
      <c r="N159" s="230"/>
      <c r="O159" s="230"/>
      <c r="P159" s="230"/>
      <c r="Q159" s="230"/>
      <c r="R159" s="230"/>
      <c r="S159" s="230"/>
      <c r="T159" s="230"/>
      <c r="U159" s="230"/>
      <c r="V159" s="230"/>
      <c r="W159" s="363"/>
      <c r="X159" s="45"/>
      <c r="Y159" s="45"/>
      <c r="Z159" s="45"/>
      <c r="AA159" s="508" t="s">
        <v>357</v>
      </c>
    </row>
    <row r="160" spans="2:27" s="17" customFormat="1" ht="19.5" x14ac:dyDescent="0.25">
      <c r="B160" s="369"/>
      <c r="C160" s="266"/>
      <c r="D160" s="118"/>
      <c r="E160" s="230"/>
      <c r="F160" s="230"/>
      <c r="G160" s="230"/>
      <c r="H160" s="230"/>
      <c r="I160" s="230"/>
      <c r="J160" s="230"/>
      <c r="K160" s="230"/>
      <c r="L160" s="230"/>
      <c r="M160" s="230"/>
      <c r="N160" s="230"/>
      <c r="O160" s="230"/>
      <c r="P160" s="230"/>
      <c r="Q160" s="230"/>
      <c r="R160" s="230"/>
      <c r="S160" s="230"/>
      <c r="T160" s="230"/>
      <c r="U160" s="230"/>
      <c r="V160" s="230"/>
      <c r="W160" s="363"/>
      <c r="X160" s="45"/>
      <c r="Y160" s="45"/>
      <c r="Z160" s="45"/>
      <c r="AA160" s="508"/>
    </row>
    <row r="161" spans="2:29" s="17" customFormat="1" ht="19.5" x14ac:dyDescent="0.25">
      <c r="B161" s="369"/>
      <c r="C161" s="266"/>
      <c r="D161" s="118"/>
      <c r="E161" s="230"/>
      <c r="F161" s="230"/>
      <c r="G161" s="230"/>
      <c r="H161" s="230"/>
      <c r="I161" s="230"/>
      <c r="J161" s="230"/>
      <c r="K161" s="230"/>
      <c r="L161" s="230"/>
      <c r="M161" s="230"/>
      <c r="N161" s="230"/>
      <c r="O161" s="230"/>
      <c r="P161" s="230"/>
      <c r="Q161" s="230"/>
      <c r="R161" s="230"/>
      <c r="S161" s="230"/>
      <c r="T161" s="230"/>
      <c r="U161" s="230"/>
      <c r="V161" s="230"/>
      <c r="W161" s="363"/>
      <c r="X161" s="45"/>
      <c r="Y161" s="45"/>
      <c r="Z161" s="45"/>
      <c r="AA161" s="77"/>
    </row>
    <row r="162" spans="2:29" s="16" customFormat="1" ht="19.5" x14ac:dyDescent="0.25">
      <c r="B162" s="392">
        <v>22</v>
      </c>
      <c r="C162" s="266" t="s">
        <v>42</v>
      </c>
      <c r="D162" s="90" t="s">
        <v>314</v>
      </c>
      <c r="E162" s="230"/>
      <c r="F162" s="230"/>
      <c r="G162" s="230"/>
      <c r="H162" s="230"/>
      <c r="I162" s="230"/>
      <c r="J162" s="230"/>
      <c r="K162" s="230"/>
      <c r="L162" s="230"/>
      <c r="M162" s="230"/>
      <c r="N162" s="230">
        <v>647</v>
      </c>
      <c r="O162" s="230"/>
      <c r="P162" s="230"/>
      <c r="Q162" s="230"/>
      <c r="R162" s="230"/>
      <c r="S162" s="230"/>
      <c r="T162" s="230"/>
      <c r="U162" s="230"/>
      <c r="V162" s="230"/>
      <c r="W162" s="390" t="s">
        <v>263</v>
      </c>
      <c r="X162" s="45">
        <f>500000*N162</f>
        <v>323500000</v>
      </c>
      <c r="Y162" s="45">
        <f>5%*X162</f>
        <v>16175000</v>
      </c>
      <c r="Z162" s="45">
        <f>X162+Y162</f>
        <v>339675000</v>
      </c>
      <c r="AA162" s="400" t="s">
        <v>317</v>
      </c>
    </row>
    <row r="163" spans="2:29" s="17" customFormat="1" ht="19.5" x14ac:dyDescent="0.25">
      <c r="B163" s="369"/>
      <c r="C163" s="269">
        <v>43153</v>
      </c>
      <c r="D163" s="118" t="s">
        <v>316</v>
      </c>
      <c r="E163" s="230"/>
      <c r="F163" s="230"/>
      <c r="G163" s="230"/>
      <c r="H163" s="230"/>
      <c r="I163" s="230"/>
      <c r="J163" s="230"/>
      <c r="K163" s="230"/>
      <c r="L163" s="230"/>
      <c r="M163" s="230"/>
      <c r="N163" s="230"/>
      <c r="O163" s="230"/>
      <c r="P163" s="230"/>
      <c r="Q163" s="230"/>
      <c r="R163" s="230"/>
      <c r="S163" s="230"/>
      <c r="T163" s="230"/>
      <c r="U163" s="230"/>
      <c r="V163" s="230"/>
      <c r="W163" s="363"/>
      <c r="X163" s="45"/>
      <c r="Y163" s="45"/>
      <c r="Z163" s="45"/>
      <c r="AA163" s="508" t="s">
        <v>318</v>
      </c>
    </row>
    <row r="164" spans="2:29" s="17" customFormat="1" ht="19.5" x14ac:dyDescent="0.25">
      <c r="B164" s="369"/>
      <c r="C164" s="266" t="s">
        <v>315</v>
      </c>
      <c r="D164" s="274" t="s">
        <v>293</v>
      </c>
      <c r="E164" s="230"/>
      <c r="F164" s="230"/>
      <c r="G164" s="230"/>
      <c r="H164" s="230"/>
      <c r="I164" s="230"/>
      <c r="J164" s="230"/>
      <c r="K164" s="230"/>
      <c r="L164" s="230"/>
      <c r="M164" s="230"/>
      <c r="N164" s="230"/>
      <c r="O164" s="230"/>
      <c r="P164" s="230"/>
      <c r="Q164" s="230"/>
      <c r="R164" s="230"/>
      <c r="S164" s="230"/>
      <c r="T164" s="230"/>
      <c r="U164" s="230"/>
      <c r="V164" s="230"/>
      <c r="W164" s="363"/>
      <c r="X164" s="45"/>
      <c r="Y164" s="45"/>
      <c r="Z164" s="45"/>
      <c r="AA164" s="508"/>
    </row>
    <row r="165" spans="2:29" s="17" customFormat="1" ht="19.5" x14ac:dyDescent="0.25">
      <c r="B165" s="369"/>
      <c r="C165" s="266"/>
      <c r="D165" s="118"/>
      <c r="E165" s="230"/>
      <c r="F165" s="230"/>
      <c r="G165" s="230"/>
      <c r="H165" s="230"/>
      <c r="I165" s="230"/>
      <c r="J165" s="230"/>
      <c r="K165" s="230"/>
      <c r="L165" s="230"/>
      <c r="M165" s="230"/>
      <c r="N165" s="230"/>
      <c r="O165" s="230"/>
      <c r="P165" s="230"/>
      <c r="Q165" s="230"/>
      <c r="R165" s="230"/>
      <c r="S165" s="230"/>
      <c r="T165" s="230"/>
      <c r="U165" s="230"/>
      <c r="V165" s="230"/>
      <c r="W165" s="363"/>
      <c r="X165" s="45"/>
      <c r="Y165" s="45"/>
      <c r="Z165" s="45"/>
      <c r="AA165" s="508" t="s">
        <v>320</v>
      </c>
      <c r="AC165" s="272"/>
    </row>
    <row r="166" spans="2:29" s="17" customFormat="1" ht="19.5" x14ac:dyDescent="0.25">
      <c r="B166" s="369"/>
      <c r="C166" s="266"/>
      <c r="D166" s="118"/>
      <c r="E166" s="230"/>
      <c r="F166" s="230"/>
      <c r="G166" s="230"/>
      <c r="H166" s="230"/>
      <c r="I166" s="230"/>
      <c r="J166" s="230"/>
      <c r="K166" s="230"/>
      <c r="L166" s="230"/>
      <c r="M166" s="230"/>
      <c r="N166" s="230"/>
      <c r="O166" s="230"/>
      <c r="P166" s="230"/>
      <c r="Q166" s="230"/>
      <c r="R166" s="230"/>
      <c r="S166" s="230"/>
      <c r="T166" s="230"/>
      <c r="U166" s="230"/>
      <c r="V166" s="230"/>
      <c r="W166" s="363"/>
      <c r="X166" s="45"/>
      <c r="Y166" s="45"/>
      <c r="Z166" s="45"/>
      <c r="AA166" s="508"/>
    </row>
    <row r="167" spans="2:29" s="17" customFormat="1" ht="19.5" x14ac:dyDescent="0.25">
      <c r="B167" s="369"/>
      <c r="C167" s="266"/>
      <c r="D167" s="118"/>
      <c r="E167" s="230"/>
      <c r="F167" s="230"/>
      <c r="G167" s="230"/>
      <c r="H167" s="230"/>
      <c r="I167" s="230"/>
      <c r="J167" s="230"/>
      <c r="K167" s="230"/>
      <c r="L167" s="230"/>
      <c r="M167" s="230"/>
      <c r="N167" s="230"/>
      <c r="O167" s="230"/>
      <c r="P167" s="230"/>
      <c r="Q167" s="230"/>
      <c r="R167" s="230"/>
      <c r="S167" s="230"/>
      <c r="T167" s="230"/>
      <c r="U167" s="230"/>
      <c r="V167" s="230"/>
      <c r="W167" s="363"/>
      <c r="X167" s="45"/>
      <c r="Y167" s="45"/>
      <c r="Z167" s="45"/>
      <c r="AA167" s="508"/>
    </row>
    <row r="168" spans="2:29" s="17" customFormat="1" ht="19.5" x14ac:dyDescent="0.25">
      <c r="B168" s="369"/>
      <c r="C168" s="266"/>
      <c r="D168" s="118"/>
      <c r="E168" s="230"/>
      <c r="F168" s="230"/>
      <c r="G168" s="230"/>
      <c r="H168" s="230"/>
      <c r="I168" s="230"/>
      <c r="J168" s="230"/>
      <c r="K168" s="230"/>
      <c r="L168" s="230"/>
      <c r="M168" s="230"/>
      <c r="N168" s="230"/>
      <c r="O168" s="230"/>
      <c r="P168" s="230"/>
      <c r="Q168" s="230"/>
      <c r="R168" s="230"/>
      <c r="S168" s="230"/>
      <c r="T168" s="230"/>
      <c r="U168" s="230"/>
      <c r="V168" s="230"/>
      <c r="W168" s="363"/>
      <c r="X168" s="45"/>
      <c r="Y168" s="45"/>
      <c r="Z168" s="45"/>
      <c r="AA168" s="508"/>
    </row>
    <row r="169" spans="2:29" s="17" customFormat="1" ht="19.5" x14ac:dyDescent="0.25">
      <c r="B169" s="369"/>
      <c r="C169" s="266"/>
      <c r="D169" s="118"/>
      <c r="E169" s="230"/>
      <c r="F169" s="230"/>
      <c r="G169" s="230"/>
      <c r="H169" s="230"/>
      <c r="I169" s="230"/>
      <c r="J169" s="230"/>
      <c r="K169" s="230"/>
      <c r="L169" s="230"/>
      <c r="M169" s="230"/>
      <c r="N169" s="230"/>
      <c r="O169" s="230"/>
      <c r="P169" s="230"/>
      <c r="Q169" s="230"/>
      <c r="R169" s="230"/>
      <c r="S169" s="230"/>
      <c r="T169" s="230"/>
      <c r="U169" s="230"/>
      <c r="V169" s="230"/>
      <c r="W169" s="363"/>
      <c r="X169" s="45"/>
      <c r="Y169" s="45"/>
      <c r="Z169" s="45"/>
      <c r="AA169" s="508"/>
    </row>
    <row r="170" spans="2:29" s="17" customFormat="1" ht="19.5" customHeight="1" x14ac:dyDescent="0.25">
      <c r="B170" s="369"/>
      <c r="C170" s="266"/>
      <c r="D170" s="118"/>
      <c r="E170" s="230"/>
      <c r="F170" s="230"/>
      <c r="G170" s="230"/>
      <c r="H170" s="230"/>
      <c r="I170" s="230"/>
      <c r="J170" s="230"/>
      <c r="K170" s="230"/>
      <c r="L170" s="230"/>
      <c r="M170" s="230"/>
      <c r="N170" s="230"/>
      <c r="O170" s="230"/>
      <c r="P170" s="230"/>
      <c r="Q170" s="230"/>
      <c r="R170" s="230"/>
      <c r="S170" s="230"/>
      <c r="T170" s="230"/>
      <c r="U170" s="230"/>
      <c r="V170" s="230"/>
      <c r="W170" s="363"/>
      <c r="X170" s="45"/>
      <c r="Y170" s="45"/>
      <c r="Z170" s="45"/>
      <c r="AA170" s="508" t="s">
        <v>319</v>
      </c>
    </row>
    <row r="171" spans="2:29" s="17" customFormat="1" ht="19.5" x14ac:dyDescent="0.25">
      <c r="B171" s="369"/>
      <c r="C171" s="266"/>
      <c r="D171" s="118"/>
      <c r="E171" s="230"/>
      <c r="F171" s="230"/>
      <c r="G171" s="230"/>
      <c r="H171" s="230"/>
      <c r="I171" s="230"/>
      <c r="J171" s="230"/>
      <c r="K171" s="230"/>
      <c r="L171" s="230"/>
      <c r="M171" s="230"/>
      <c r="N171" s="230"/>
      <c r="O171" s="230"/>
      <c r="P171" s="230"/>
      <c r="Q171" s="230"/>
      <c r="R171" s="230"/>
      <c r="S171" s="230"/>
      <c r="T171" s="230"/>
      <c r="U171" s="230"/>
      <c r="V171" s="230"/>
      <c r="W171" s="363"/>
      <c r="X171" s="45"/>
      <c r="Y171" s="45"/>
      <c r="Z171" s="45"/>
      <c r="AA171" s="508"/>
    </row>
    <row r="172" spans="2:29" s="17" customFormat="1" ht="19.5" x14ac:dyDescent="0.25">
      <c r="B172" s="369"/>
      <c r="C172" s="266"/>
      <c r="D172" s="118"/>
      <c r="E172" s="230"/>
      <c r="F172" s="230"/>
      <c r="G172" s="230"/>
      <c r="H172" s="230"/>
      <c r="I172" s="230"/>
      <c r="J172" s="230"/>
      <c r="K172" s="230"/>
      <c r="L172" s="230"/>
      <c r="M172" s="230"/>
      <c r="N172" s="230"/>
      <c r="O172" s="230"/>
      <c r="P172" s="230"/>
      <c r="Q172" s="230"/>
      <c r="R172" s="230"/>
      <c r="S172" s="230"/>
      <c r="T172" s="230"/>
      <c r="U172" s="230"/>
      <c r="V172" s="230"/>
      <c r="W172" s="363"/>
      <c r="X172" s="45"/>
      <c r="Y172" s="45"/>
      <c r="Z172" s="45"/>
      <c r="AA172" s="508"/>
    </row>
    <row r="173" spans="2:29" s="17" customFormat="1" ht="19.5" x14ac:dyDescent="0.25">
      <c r="B173" s="369"/>
      <c r="C173" s="266"/>
      <c r="D173" s="118"/>
      <c r="E173" s="230"/>
      <c r="F173" s="230"/>
      <c r="G173" s="230"/>
      <c r="H173" s="230"/>
      <c r="I173" s="230"/>
      <c r="J173" s="230"/>
      <c r="K173" s="230"/>
      <c r="L173" s="230"/>
      <c r="M173" s="230"/>
      <c r="N173" s="230"/>
      <c r="O173" s="230"/>
      <c r="P173" s="230"/>
      <c r="Q173" s="230"/>
      <c r="R173" s="230"/>
      <c r="S173" s="230"/>
      <c r="T173" s="230"/>
      <c r="U173" s="230"/>
      <c r="V173" s="230"/>
      <c r="W173" s="363"/>
      <c r="X173" s="45"/>
      <c r="Y173" s="45"/>
      <c r="Z173" s="45"/>
      <c r="AA173" s="508" t="s">
        <v>321</v>
      </c>
    </row>
    <row r="174" spans="2:29" s="17" customFormat="1" ht="19.5" x14ac:dyDescent="0.25">
      <c r="B174" s="369"/>
      <c r="C174" s="266"/>
      <c r="D174" s="118"/>
      <c r="E174" s="230"/>
      <c r="F174" s="230"/>
      <c r="G174" s="230"/>
      <c r="H174" s="230"/>
      <c r="I174" s="230"/>
      <c r="J174" s="230"/>
      <c r="K174" s="230"/>
      <c r="L174" s="230"/>
      <c r="M174" s="230"/>
      <c r="N174" s="230"/>
      <c r="O174" s="230"/>
      <c r="P174" s="230"/>
      <c r="Q174" s="230"/>
      <c r="R174" s="230"/>
      <c r="S174" s="230"/>
      <c r="T174" s="230"/>
      <c r="U174" s="230"/>
      <c r="V174" s="230"/>
      <c r="W174" s="363"/>
      <c r="X174" s="45"/>
      <c r="Y174" s="45"/>
      <c r="Z174" s="45"/>
      <c r="AA174" s="508"/>
    </row>
    <row r="175" spans="2:29" s="17" customFormat="1" ht="19.5" x14ac:dyDescent="0.25">
      <c r="B175" s="369"/>
      <c r="C175" s="266"/>
      <c r="D175" s="118"/>
      <c r="E175" s="230"/>
      <c r="F175" s="230"/>
      <c r="G175" s="230"/>
      <c r="H175" s="230"/>
      <c r="I175" s="230"/>
      <c r="J175" s="230"/>
      <c r="K175" s="230"/>
      <c r="L175" s="230"/>
      <c r="M175" s="230"/>
      <c r="N175" s="230"/>
      <c r="O175" s="230"/>
      <c r="P175" s="230"/>
      <c r="Q175" s="230"/>
      <c r="R175" s="230"/>
      <c r="S175" s="230"/>
      <c r="T175" s="230"/>
      <c r="U175" s="230"/>
      <c r="V175" s="230"/>
      <c r="W175" s="363"/>
      <c r="X175" s="45"/>
      <c r="Y175" s="45"/>
      <c r="Z175" s="45"/>
      <c r="AA175" s="77"/>
    </row>
    <row r="176" spans="2:29" s="16" customFormat="1" ht="19.5" x14ac:dyDescent="0.25">
      <c r="B176" s="392">
        <v>23</v>
      </c>
      <c r="C176" s="266" t="s">
        <v>42</v>
      </c>
      <c r="D176" s="90" t="s">
        <v>75</v>
      </c>
      <c r="E176" s="230">
        <v>0</v>
      </c>
      <c r="F176" s="230">
        <v>0</v>
      </c>
      <c r="G176" s="230">
        <v>0</v>
      </c>
      <c r="H176" s="230">
        <v>0</v>
      </c>
      <c r="I176" s="230">
        <v>0</v>
      </c>
      <c r="J176" s="230">
        <v>0</v>
      </c>
      <c r="K176" s="230">
        <v>0</v>
      </c>
      <c r="L176" s="230">
        <v>0</v>
      </c>
      <c r="M176" s="230">
        <v>0</v>
      </c>
      <c r="N176" s="230">
        <v>30</v>
      </c>
      <c r="O176" s="230"/>
      <c r="P176" s="230"/>
      <c r="Q176" s="230"/>
      <c r="R176" s="230"/>
      <c r="S176" s="230"/>
      <c r="T176" s="230"/>
      <c r="U176" s="230"/>
      <c r="V176" s="230"/>
      <c r="W176" s="541" t="s">
        <v>335</v>
      </c>
      <c r="X176" s="45">
        <f>500000*N176</f>
        <v>15000000</v>
      </c>
      <c r="Y176" s="45">
        <f>5%*X176</f>
        <v>750000</v>
      </c>
      <c r="Z176" s="45">
        <f>X176+Y176</f>
        <v>15750000</v>
      </c>
      <c r="AA176" s="400" t="s">
        <v>330</v>
      </c>
    </row>
    <row r="177" spans="2:27" s="17" customFormat="1" ht="19.5" customHeight="1" x14ac:dyDescent="0.25">
      <c r="B177" s="369"/>
      <c r="C177" s="269">
        <v>43153</v>
      </c>
      <c r="D177" s="118" t="s">
        <v>1302</v>
      </c>
      <c r="E177" s="230"/>
      <c r="F177" s="230"/>
      <c r="G177" s="230"/>
      <c r="H177" s="230"/>
      <c r="I177" s="230"/>
      <c r="J177" s="230"/>
      <c r="K177" s="230"/>
      <c r="L177" s="230"/>
      <c r="M177" s="230"/>
      <c r="N177" s="230"/>
      <c r="O177" s="230"/>
      <c r="P177" s="230"/>
      <c r="Q177" s="230"/>
      <c r="R177" s="230"/>
      <c r="S177" s="230"/>
      <c r="T177" s="230"/>
      <c r="U177" s="230"/>
      <c r="V177" s="230"/>
      <c r="W177" s="541"/>
      <c r="X177" s="45"/>
      <c r="Y177" s="45"/>
      <c r="Z177" s="45"/>
      <c r="AA177" s="508" t="s">
        <v>331</v>
      </c>
    </row>
    <row r="178" spans="2:27" s="17" customFormat="1" ht="19.5" x14ac:dyDescent="0.25">
      <c r="B178" s="369"/>
      <c r="C178" s="266" t="s">
        <v>328</v>
      </c>
      <c r="D178" s="118" t="s">
        <v>54</v>
      </c>
      <c r="E178" s="230"/>
      <c r="F178" s="230"/>
      <c r="G178" s="230"/>
      <c r="H178" s="230"/>
      <c r="I178" s="230"/>
      <c r="J178" s="230"/>
      <c r="K178" s="230"/>
      <c r="L178" s="230"/>
      <c r="M178" s="230"/>
      <c r="N178" s="230"/>
      <c r="O178" s="230"/>
      <c r="P178" s="230"/>
      <c r="Q178" s="230"/>
      <c r="R178" s="230"/>
      <c r="S178" s="230"/>
      <c r="T178" s="230"/>
      <c r="U178" s="230"/>
      <c r="V178" s="230"/>
      <c r="W178" s="363"/>
      <c r="X178" s="45"/>
      <c r="Y178" s="45"/>
      <c r="Z178" s="45"/>
      <c r="AA178" s="508"/>
    </row>
    <row r="179" spans="2:27" s="17" customFormat="1" ht="19.5" x14ac:dyDescent="0.25">
      <c r="B179" s="369"/>
      <c r="C179" s="266"/>
      <c r="D179" s="118"/>
      <c r="E179" s="230"/>
      <c r="F179" s="230"/>
      <c r="G179" s="230"/>
      <c r="H179" s="230"/>
      <c r="I179" s="230"/>
      <c r="J179" s="230"/>
      <c r="K179" s="230"/>
      <c r="L179" s="230"/>
      <c r="M179" s="230"/>
      <c r="N179" s="230"/>
      <c r="O179" s="230"/>
      <c r="P179" s="230"/>
      <c r="Q179" s="230"/>
      <c r="R179" s="230"/>
      <c r="S179" s="230"/>
      <c r="T179" s="230"/>
      <c r="U179" s="230"/>
      <c r="V179" s="230"/>
      <c r="W179" s="363"/>
      <c r="X179" s="45"/>
      <c r="Y179" s="45"/>
      <c r="Z179" s="45"/>
      <c r="AA179" s="508"/>
    </row>
    <row r="180" spans="2:27" s="17" customFormat="1" ht="19.5" x14ac:dyDescent="0.25">
      <c r="B180" s="369"/>
      <c r="C180" s="266"/>
      <c r="D180" s="118"/>
      <c r="E180" s="230"/>
      <c r="F180" s="230"/>
      <c r="G180" s="230"/>
      <c r="H180" s="230"/>
      <c r="I180" s="230"/>
      <c r="J180" s="230"/>
      <c r="K180" s="230"/>
      <c r="L180" s="230"/>
      <c r="M180" s="230"/>
      <c r="N180" s="230"/>
      <c r="O180" s="230"/>
      <c r="P180" s="230"/>
      <c r="Q180" s="230"/>
      <c r="R180" s="230"/>
      <c r="S180" s="230"/>
      <c r="T180" s="230"/>
      <c r="U180" s="230"/>
      <c r="V180" s="230"/>
      <c r="W180" s="363"/>
      <c r="X180" s="45"/>
      <c r="Y180" s="45"/>
      <c r="Z180" s="45"/>
      <c r="AA180" s="508" t="s">
        <v>332</v>
      </c>
    </row>
    <row r="181" spans="2:27" s="17" customFormat="1" ht="19.5" x14ac:dyDescent="0.25">
      <c r="B181" s="369"/>
      <c r="C181" s="266"/>
      <c r="D181" s="118"/>
      <c r="E181" s="230"/>
      <c r="F181" s="230"/>
      <c r="G181" s="230"/>
      <c r="H181" s="230"/>
      <c r="I181" s="230"/>
      <c r="J181" s="230"/>
      <c r="K181" s="230"/>
      <c r="L181" s="230"/>
      <c r="M181" s="230"/>
      <c r="N181" s="230"/>
      <c r="O181" s="230"/>
      <c r="P181" s="230"/>
      <c r="Q181" s="230"/>
      <c r="R181" s="230"/>
      <c r="S181" s="230"/>
      <c r="T181" s="230"/>
      <c r="U181" s="230"/>
      <c r="V181" s="230"/>
      <c r="W181" s="363"/>
      <c r="X181" s="45"/>
      <c r="Y181" s="45"/>
      <c r="Z181" s="45"/>
      <c r="AA181" s="508"/>
    </row>
    <row r="182" spans="2:27" s="17" customFormat="1" ht="19.5" x14ac:dyDescent="0.25">
      <c r="B182" s="369"/>
      <c r="C182" s="266"/>
      <c r="D182" s="118"/>
      <c r="E182" s="230"/>
      <c r="F182" s="230"/>
      <c r="G182" s="230"/>
      <c r="H182" s="230"/>
      <c r="I182" s="230"/>
      <c r="J182" s="230"/>
      <c r="K182" s="230"/>
      <c r="L182" s="230"/>
      <c r="M182" s="230"/>
      <c r="N182" s="230"/>
      <c r="O182" s="230"/>
      <c r="P182" s="230"/>
      <c r="Q182" s="230"/>
      <c r="R182" s="230"/>
      <c r="S182" s="230"/>
      <c r="T182" s="230"/>
      <c r="U182" s="230"/>
      <c r="V182" s="230"/>
      <c r="W182" s="363"/>
      <c r="X182" s="45"/>
      <c r="Y182" s="45"/>
      <c r="Z182" s="45"/>
      <c r="AA182" s="508"/>
    </row>
    <row r="183" spans="2:27" s="17" customFormat="1" ht="19.5" x14ac:dyDescent="0.25">
      <c r="B183" s="369"/>
      <c r="C183" s="266"/>
      <c r="D183" s="118"/>
      <c r="E183" s="230"/>
      <c r="F183" s="230"/>
      <c r="G183" s="230"/>
      <c r="H183" s="230"/>
      <c r="I183" s="230"/>
      <c r="J183" s="230"/>
      <c r="K183" s="230"/>
      <c r="L183" s="230"/>
      <c r="M183" s="230"/>
      <c r="N183" s="230"/>
      <c r="O183" s="230"/>
      <c r="P183" s="230"/>
      <c r="Q183" s="230"/>
      <c r="R183" s="230"/>
      <c r="S183" s="230"/>
      <c r="T183" s="230"/>
      <c r="U183" s="230"/>
      <c r="V183" s="230"/>
      <c r="W183" s="363"/>
      <c r="X183" s="45"/>
      <c r="Y183" s="45"/>
      <c r="Z183" s="45"/>
      <c r="AA183" s="508" t="s">
        <v>333</v>
      </c>
    </row>
    <row r="184" spans="2:27" s="17" customFormat="1" ht="19.5" x14ac:dyDescent="0.25">
      <c r="B184" s="369"/>
      <c r="C184" s="266"/>
      <c r="D184" s="118"/>
      <c r="E184" s="230"/>
      <c r="F184" s="230"/>
      <c r="G184" s="230"/>
      <c r="H184" s="230"/>
      <c r="I184" s="230"/>
      <c r="J184" s="230"/>
      <c r="K184" s="230"/>
      <c r="L184" s="230"/>
      <c r="M184" s="230"/>
      <c r="N184" s="230"/>
      <c r="O184" s="230"/>
      <c r="P184" s="230"/>
      <c r="Q184" s="230"/>
      <c r="R184" s="230"/>
      <c r="S184" s="230"/>
      <c r="T184" s="230"/>
      <c r="U184" s="230"/>
      <c r="V184" s="230"/>
      <c r="W184" s="363"/>
      <c r="X184" s="45"/>
      <c r="Y184" s="45"/>
      <c r="Z184" s="45"/>
      <c r="AA184" s="508"/>
    </row>
    <row r="185" spans="2:27" s="17" customFormat="1" ht="19.5" x14ac:dyDescent="0.25">
      <c r="B185" s="369"/>
      <c r="C185" s="266"/>
      <c r="D185" s="118"/>
      <c r="E185" s="230"/>
      <c r="F185" s="230"/>
      <c r="G185" s="230"/>
      <c r="H185" s="230"/>
      <c r="I185" s="230"/>
      <c r="J185" s="230"/>
      <c r="K185" s="230"/>
      <c r="L185" s="230"/>
      <c r="M185" s="230"/>
      <c r="N185" s="230"/>
      <c r="O185" s="230"/>
      <c r="P185" s="230"/>
      <c r="Q185" s="230"/>
      <c r="R185" s="230"/>
      <c r="S185" s="230"/>
      <c r="T185" s="230"/>
      <c r="U185" s="230"/>
      <c r="V185" s="230"/>
      <c r="W185" s="363"/>
      <c r="X185" s="45"/>
      <c r="Y185" s="45"/>
      <c r="Z185" s="45"/>
      <c r="AA185" s="508" t="s">
        <v>334</v>
      </c>
    </row>
    <row r="186" spans="2:27" s="17" customFormat="1" ht="19.5" x14ac:dyDescent="0.25">
      <c r="B186" s="369"/>
      <c r="C186" s="266"/>
      <c r="D186" s="118"/>
      <c r="E186" s="230"/>
      <c r="F186" s="230"/>
      <c r="G186" s="230"/>
      <c r="H186" s="230"/>
      <c r="I186" s="230"/>
      <c r="J186" s="230"/>
      <c r="K186" s="230"/>
      <c r="L186" s="230"/>
      <c r="M186" s="230"/>
      <c r="N186" s="230"/>
      <c r="O186" s="230"/>
      <c r="P186" s="230"/>
      <c r="Q186" s="230"/>
      <c r="R186" s="230"/>
      <c r="S186" s="230"/>
      <c r="T186" s="230"/>
      <c r="U186" s="230"/>
      <c r="V186" s="230"/>
      <c r="W186" s="363"/>
      <c r="X186" s="45"/>
      <c r="Y186" s="45"/>
      <c r="Z186" s="45"/>
      <c r="AA186" s="508"/>
    </row>
    <row r="187" spans="2:27" s="17" customFormat="1" ht="19.5" x14ac:dyDescent="0.25">
      <c r="B187" s="369"/>
      <c r="C187" s="266"/>
      <c r="D187" s="118"/>
      <c r="E187" s="230"/>
      <c r="F187" s="230"/>
      <c r="G187" s="230"/>
      <c r="H187" s="230"/>
      <c r="I187" s="230"/>
      <c r="J187" s="230"/>
      <c r="K187" s="230"/>
      <c r="L187" s="230"/>
      <c r="M187" s="230"/>
      <c r="N187" s="230"/>
      <c r="O187" s="230"/>
      <c r="P187" s="230"/>
      <c r="Q187" s="230"/>
      <c r="R187" s="230"/>
      <c r="S187" s="230"/>
      <c r="T187" s="230"/>
      <c r="U187" s="230"/>
      <c r="V187" s="230"/>
      <c r="W187" s="363"/>
      <c r="X187" s="45"/>
      <c r="Y187" s="45"/>
      <c r="Z187" s="45"/>
      <c r="AA187" s="370" t="s">
        <v>1287</v>
      </c>
    </row>
    <row r="188" spans="2:27" s="17" customFormat="1" ht="19.5" x14ac:dyDescent="0.25">
      <c r="B188" s="369"/>
      <c r="C188" s="266"/>
      <c r="D188" s="118"/>
      <c r="E188" s="230"/>
      <c r="F188" s="230"/>
      <c r="G188" s="230"/>
      <c r="H188" s="230"/>
      <c r="I188" s="230"/>
      <c r="J188" s="230"/>
      <c r="K188" s="230"/>
      <c r="L188" s="230"/>
      <c r="M188" s="230"/>
      <c r="N188" s="230"/>
      <c r="O188" s="230"/>
      <c r="P188" s="230"/>
      <c r="Q188" s="230"/>
      <c r="R188" s="230"/>
      <c r="S188" s="230"/>
      <c r="T188" s="230"/>
      <c r="U188" s="230"/>
      <c r="V188" s="230"/>
      <c r="W188" s="363"/>
      <c r="X188" s="45"/>
      <c r="Y188" s="45"/>
      <c r="Z188" s="45"/>
      <c r="AA188" s="77"/>
    </row>
    <row r="189" spans="2:27" s="16" customFormat="1" ht="19.5" x14ac:dyDescent="0.25">
      <c r="B189" s="392">
        <v>24</v>
      </c>
      <c r="C189" s="266" t="s">
        <v>42</v>
      </c>
      <c r="D189" s="90" t="s">
        <v>75</v>
      </c>
      <c r="E189" s="230">
        <v>0</v>
      </c>
      <c r="F189" s="230">
        <v>0</v>
      </c>
      <c r="G189" s="230">
        <v>0</v>
      </c>
      <c r="H189" s="230">
        <v>0</v>
      </c>
      <c r="I189" s="230">
        <v>0</v>
      </c>
      <c r="J189" s="230">
        <v>0</v>
      </c>
      <c r="K189" s="230">
        <v>0</v>
      </c>
      <c r="L189" s="230">
        <v>0</v>
      </c>
      <c r="M189" s="230">
        <v>0</v>
      </c>
      <c r="N189" s="230">
        <v>400</v>
      </c>
      <c r="O189" s="230"/>
      <c r="P189" s="230"/>
      <c r="Q189" s="230"/>
      <c r="R189" s="230"/>
      <c r="S189" s="230"/>
      <c r="T189" s="230"/>
      <c r="U189" s="230"/>
      <c r="V189" s="230"/>
      <c r="W189" s="390"/>
      <c r="X189" s="45">
        <f>500000*N189</f>
        <v>200000000</v>
      </c>
      <c r="Y189" s="45">
        <f>5%*X189</f>
        <v>10000000</v>
      </c>
      <c r="Z189" s="45">
        <f>X189+Y189</f>
        <v>210000000</v>
      </c>
      <c r="AA189" s="400" t="s">
        <v>1303</v>
      </c>
    </row>
    <row r="190" spans="2:27" s="17" customFormat="1" ht="19.5" x14ac:dyDescent="0.25">
      <c r="B190" s="369"/>
      <c r="C190" s="269">
        <v>43153</v>
      </c>
      <c r="D190" s="118" t="s">
        <v>1301</v>
      </c>
      <c r="E190" s="230"/>
      <c r="F190" s="230"/>
      <c r="G190" s="230"/>
      <c r="H190" s="230"/>
      <c r="I190" s="230"/>
      <c r="J190" s="230"/>
      <c r="K190" s="230"/>
      <c r="L190" s="230"/>
      <c r="M190" s="230"/>
      <c r="N190" s="230"/>
      <c r="O190" s="230"/>
      <c r="P190" s="230"/>
      <c r="Q190" s="230"/>
      <c r="R190" s="230"/>
      <c r="S190" s="230"/>
      <c r="T190" s="230"/>
      <c r="U190" s="230"/>
      <c r="V190" s="230"/>
      <c r="W190" s="363"/>
      <c r="X190" s="45"/>
      <c r="Y190" s="45"/>
      <c r="Z190" s="45"/>
      <c r="AA190" s="77" t="s">
        <v>1304</v>
      </c>
    </row>
    <row r="191" spans="2:27" s="17" customFormat="1" ht="19.5" x14ac:dyDescent="0.25">
      <c r="B191" s="369"/>
      <c r="C191" s="266"/>
      <c r="D191" s="118" t="s">
        <v>60</v>
      </c>
      <c r="E191" s="230"/>
      <c r="F191" s="230"/>
      <c r="G191" s="230"/>
      <c r="H191" s="230"/>
      <c r="I191" s="230"/>
      <c r="J191" s="230"/>
      <c r="K191" s="230"/>
      <c r="L191" s="230"/>
      <c r="M191" s="230"/>
      <c r="N191" s="230"/>
      <c r="O191" s="230"/>
      <c r="P191" s="230"/>
      <c r="Q191" s="230"/>
      <c r="R191" s="230"/>
      <c r="S191" s="230"/>
      <c r="T191" s="230"/>
      <c r="U191" s="230"/>
      <c r="V191" s="230"/>
      <c r="W191" s="363"/>
      <c r="X191" s="45"/>
      <c r="Y191" s="45"/>
      <c r="Z191" s="45"/>
      <c r="AA191" s="77" t="s">
        <v>1305</v>
      </c>
    </row>
    <row r="192" spans="2:27" s="17" customFormat="1" ht="19.5" x14ac:dyDescent="0.25">
      <c r="B192" s="369"/>
      <c r="C192" s="266"/>
      <c r="D192" s="118"/>
      <c r="E192" s="230"/>
      <c r="F192" s="230"/>
      <c r="G192" s="230"/>
      <c r="H192" s="230"/>
      <c r="I192" s="230"/>
      <c r="J192" s="230"/>
      <c r="K192" s="230"/>
      <c r="L192" s="230"/>
      <c r="M192" s="230"/>
      <c r="N192" s="230"/>
      <c r="O192" s="230"/>
      <c r="P192" s="230"/>
      <c r="Q192" s="230"/>
      <c r="R192" s="230"/>
      <c r="S192" s="230"/>
      <c r="T192" s="230"/>
      <c r="U192" s="230"/>
      <c r="V192" s="230"/>
      <c r="W192" s="363"/>
      <c r="X192" s="45"/>
      <c r="Y192" s="45"/>
      <c r="Z192" s="45"/>
      <c r="AA192" s="508" t="s">
        <v>1306</v>
      </c>
    </row>
    <row r="193" spans="2:28" s="17" customFormat="1" ht="19.5" x14ac:dyDescent="0.25">
      <c r="B193" s="369"/>
      <c r="C193" s="266"/>
      <c r="D193" s="118"/>
      <c r="E193" s="230"/>
      <c r="F193" s="230"/>
      <c r="G193" s="230"/>
      <c r="H193" s="230"/>
      <c r="I193" s="230"/>
      <c r="J193" s="230"/>
      <c r="K193" s="230"/>
      <c r="L193" s="230"/>
      <c r="M193" s="230"/>
      <c r="N193" s="230"/>
      <c r="O193" s="230"/>
      <c r="P193" s="230"/>
      <c r="Q193" s="230"/>
      <c r="R193" s="230"/>
      <c r="S193" s="230"/>
      <c r="T193" s="230"/>
      <c r="U193" s="230"/>
      <c r="V193" s="230"/>
      <c r="W193" s="363"/>
      <c r="X193" s="45"/>
      <c r="Y193" s="45"/>
      <c r="Z193" s="45"/>
      <c r="AA193" s="508"/>
    </row>
    <row r="194" spans="2:28" s="17" customFormat="1" ht="19.5" x14ac:dyDescent="0.25">
      <c r="B194" s="369"/>
      <c r="C194" s="266"/>
      <c r="D194" s="118"/>
      <c r="E194" s="230"/>
      <c r="F194" s="230"/>
      <c r="G194" s="230"/>
      <c r="H194" s="230"/>
      <c r="I194" s="230"/>
      <c r="J194" s="230"/>
      <c r="K194" s="230"/>
      <c r="L194" s="230"/>
      <c r="M194" s="230"/>
      <c r="N194" s="230"/>
      <c r="O194" s="230"/>
      <c r="P194" s="230"/>
      <c r="Q194" s="230"/>
      <c r="R194" s="230"/>
      <c r="S194" s="230"/>
      <c r="T194" s="230"/>
      <c r="U194" s="230"/>
      <c r="V194" s="230"/>
      <c r="W194" s="363"/>
      <c r="X194" s="45"/>
      <c r="Y194" s="45"/>
      <c r="Z194" s="45"/>
      <c r="AA194" s="370" t="s">
        <v>1287</v>
      </c>
    </row>
    <row r="195" spans="2:28" s="17" customFormat="1" ht="19.5" x14ac:dyDescent="0.25">
      <c r="B195" s="369"/>
      <c r="C195" s="266"/>
      <c r="D195" s="118"/>
      <c r="E195" s="230"/>
      <c r="F195" s="230"/>
      <c r="G195" s="230"/>
      <c r="H195" s="230"/>
      <c r="I195" s="230"/>
      <c r="J195" s="230"/>
      <c r="K195" s="230"/>
      <c r="L195" s="230"/>
      <c r="M195" s="230"/>
      <c r="N195" s="230"/>
      <c r="O195" s="230"/>
      <c r="P195" s="230"/>
      <c r="Q195" s="230"/>
      <c r="R195" s="230"/>
      <c r="S195" s="230"/>
      <c r="T195" s="230"/>
      <c r="U195" s="230"/>
      <c r="V195" s="230"/>
      <c r="W195" s="363"/>
      <c r="X195" s="45"/>
      <c r="Y195" s="45"/>
      <c r="Z195" s="45"/>
      <c r="AA195" s="77"/>
    </row>
    <row r="196" spans="2:28" s="17" customFormat="1" ht="19.5" x14ac:dyDescent="0.25">
      <c r="B196" s="369"/>
      <c r="C196" s="266"/>
      <c r="D196" s="118"/>
      <c r="E196" s="230"/>
      <c r="F196" s="230"/>
      <c r="G196" s="230"/>
      <c r="H196" s="230"/>
      <c r="I196" s="230"/>
      <c r="J196" s="230"/>
      <c r="K196" s="230"/>
      <c r="L196" s="230"/>
      <c r="M196" s="230"/>
      <c r="N196" s="230"/>
      <c r="O196" s="230"/>
      <c r="P196" s="230"/>
      <c r="Q196" s="230"/>
      <c r="R196" s="230"/>
      <c r="S196" s="230"/>
      <c r="T196" s="230"/>
      <c r="U196" s="230"/>
      <c r="V196" s="230"/>
      <c r="W196" s="363"/>
      <c r="X196" s="45"/>
      <c r="Y196" s="45"/>
      <c r="Z196" s="45"/>
      <c r="AA196" s="77"/>
    </row>
    <row r="197" spans="2:28" s="16" customFormat="1" ht="19.5" x14ac:dyDescent="0.25">
      <c r="B197" s="392">
        <v>25</v>
      </c>
      <c r="C197" s="266" t="s">
        <v>42</v>
      </c>
      <c r="D197" s="90" t="s">
        <v>61</v>
      </c>
      <c r="E197" s="230">
        <v>0</v>
      </c>
      <c r="F197" s="230">
        <v>0</v>
      </c>
      <c r="G197" s="230">
        <v>0</v>
      </c>
      <c r="H197" s="230">
        <v>0</v>
      </c>
      <c r="I197" s="230">
        <v>0</v>
      </c>
      <c r="J197" s="230">
        <v>0</v>
      </c>
      <c r="K197" s="230">
        <v>0</v>
      </c>
      <c r="L197" s="230">
        <v>0</v>
      </c>
      <c r="M197" s="230">
        <v>0</v>
      </c>
      <c r="N197" s="230">
        <v>80</v>
      </c>
      <c r="O197" s="230"/>
      <c r="P197" s="230"/>
      <c r="Q197" s="230"/>
      <c r="R197" s="230"/>
      <c r="S197" s="230"/>
      <c r="T197" s="230"/>
      <c r="U197" s="230"/>
      <c r="V197" s="230"/>
      <c r="W197" s="390"/>
      <c r="X197" s="45">
        <f>500000*N197</f>
        <v>40000000</v>
      </c>
      <c r="Y197" s="45">
        <f>5%*X197</f>
        <v>2000000</v>
      </c>
      <c r="Z197" s="45">
        <f>X197+Y197</f>
        <v>42000000</v>
      </c>
      <c r="AA197" s="400" t="s">
        <v>1308</v>
      </c>
    </row>
    <row r="198" spans="2:28" s="17" customFormat="1" ht="19.5" x14ac:dyDescent="0.25">
      <c r="B198" s="369"/>
      <c r="C198" s="269">
        <v>43153</v>
      </c>
      <c r="D198" s="118" t="s">
        <v>1307</v>
      </c>
      <c r="E198" s="230"/>
      <c r="F198" s="230"/>
      <c r="G198" s="230"/>
      <c r="H198" s="230"/>
      <c r="I198" s="230"/>
      <c r="J198" s="230"/>
      <c r="K198" s="230"/>
      <c r="L198" s="230"/>
      <c r="M198" s="230"/>
      <c r="N198" s="230"/>
      <c r="O198" s="230"/>
      <c r="P198" s="230"/>
      <c r="Q198" s="230"/>
      <c r="R198" s="230"/>
      <c r="S198" s="230"/>
      <c r="T198" s="230"/>
      <c r="U198" s="230"/>
      <c r="V198" s="230"/>
      <c r="W198" s="363"/>
      <c r="X198" s="45"/>
      <c r="Y198" s="45"/>
      <c r="Z198" s="45"/>
      <c r="AA198" s="508" t="s">
        <v>1309</v>
      </c>
    </row>
    <row r="199" spans="2:28" s="17" customFormat="1" ht="19.5" x14ac:dyDescent="0.25">
      <c r="B199" s="369"/>
      <c r="C199" s="266"/>
      <c r="D199" s="118"/>
      <c r="E199" s="230"/>
      <c r="F199" s="230"/>
      <c r="G199" s="230"/>
      <c r="H199" s="230"/>
      <c r="I199" s="230"/>
      <c r="J199" s="230"/>
      <c r="K199" s="230"/>
      <c r="L199" s="230"/>
      <c r="M199" s="230"/>
      <c r="N199" s="230"/>
      <c r="O199" s="230"/>
      <c r="P199" s="230"/>
      <c r="Q199" s="230"/>
      <c r="R199" s="230"/>
      <c r="S199" s="230"/>
      <c r="T199" s="230"/>
      <c r="U199" s="230"/>
      <c r="V199" s="230"/>
      <c r="W199" s="363"/>
      <c r="X199" s="45"/>
      <c r="Y199" s="45"/>
      <c r="Z199" s="45"/>
      <c r="AA199" s="508"/>
    </row>
    <row r="200" spans="2:28" s="17" customFormat="1" ht="19.5" x14ac:dyDescent="0.25">
      <c r="B200" s="369"/>
      <c r="C200" s="266"/>
      <c r="D200" s="118"/>
      <c r="E200" s="230"/>
      <c r="F200" s="230"/>
      <c r="G200" s="230"/>
      <c r="H200" s="230"/>
      <c r="I200" s="230"/>
      <c r="J200" s="230"/>
      <c r="K200" s="230"/>
      <c r="L200" s="230"/>
      <c r="M200" s="230"/>
      <c r="N200" s="230"/>
      <c r="O200" s="230"/>
      <c r="P200" s="230"/>
      <c r="Q200" s="230"/>
      <c r="R200" s="230"/>
      <c r="S200" s="230"/>
      <c r="T200" s="230"/>
      <c r="U200" s="230"/>
      <c r="V200" s="230"/>
      <c r="W200" s="363"/>
      <c r="X200" s="45"/>
      <c r="Y200" s="45"/>
      <c r="Z200" s="45"/>
      <c r="AA200" s="370" t="s">
        <v>1287</v>
      </c>
    </row>
    <row r="201" spans="2:28" s="17" customFormat="1" ht="19.5" x14ac:dyDescent="0.25">
      <c r="B201" s="369"/>
      <c r="C201" s="266"/>
      <c r="D201" s="118"/>
      <c r="E201" s="230"/>
      <c r="F201" s="230"/>
      <c r="G201" s="230"/>
      <c r="H201" s="230"/>
      <c r="I201" s="230"/>
      <c r="J201" s="230"/>
      <c r="K201" s="230"/>
      <c r="L201" s="230"/>
      <c r="M201" s="230"/>
      <c r="N201" s="230"/>
      <c r="O201" s="230"/>
      <c r="P201" s="230"/>
      <c r="Q201" s="230"/>
      <c r="R201" s="230"/>
      <c r="S201" s="230"/>
      <c r="T201" s="230"/>
      <c r="U201" s="230"/>
      <c r="V201" s="230"/>
      <c r="W201" s="363"/>
      <c r="X201" s="45"/>
      <c r="Y201" s="45"/>
      <c r="Z201" s="45"/>
      <c r="AA201" s="77"/>
    </row>
    <row r="202" spans="2:28" s="16" customFormat="1" ht="19.5" x14ac:dyDescent="0.25">
      <c r="B202" s="392">
        <v>26</v>
      </c>
      <c r="C202" s="266" t="s">
        <v>42</v>
      </c>
      <c r="D202" s="90" t="s">
        <v>75</v>
      </c>
      <c r="E202" s="230"/>
      <c r="F202" s="230"/>
      <c r="G202" s="230"/>
      <c r="H202" s="230"/>
      <c r="I202" s="230"/>
      <c r="J202" s="230"/>
      <c r="K202" s="230"/>
      <c r="L202" s="230"/>
      <c r="M202" s="230"/>
      <c r="N202" s="230">
        <v>687</v>
      </c>
      <c r="O202" s="230"/>
      <c r="P202" s="230"/>
      <c r="Q202" s="230"/>
      <c r="R202" s="230"/>
      <c r="S202" s="230"/>
      <c r="T202" s="230"/>
      <c r="U202" s="230"/>
      <c r="V202" s="230"/>
      <c r="W202" s="541" t="s">
        <v>327</v>
      </c>
      <c r="X202" s="45">
        <f>500000*687</f>
        <v>343500000</v>
      </c>
      <c r="Y202" s="45">
        <f>5%*X202</f>
        <v>17175000</v>
      </c>
      <c r="Z202" s="45">
        <f>X202+Y202</f>
        <v>360675000</v>
      </c>
      <c r="AA202" s="536" t="s">
        <v>323</v>
      </c>
      <c r="AB202" s="442"/>
    </row>
    <row r="203" spans="2:28" s="17" customFormat="1" ht="19.5" x14ac:dyDescent="0.25">
      <c r="B203" s="369"/>
      <c r="C203" s="269">
        <v>43153</v>
      </c>
      <c r="D203" s="118" t="s">
        <v>322</v>
      </c>
      <c r="E203" s="230"/>
      <c r="F203" s="230"/>
      <c r="G203" s="230"/>
      <c r="H203" s="230"/>
      <c r="I203" s="230"/>
      <c r="J203" s="230"/>
      <c r="K203" s="230"/>
      <c r="L203" s="230"/>
      <c r="M203" s="230"/>
      <c r="N203" s="230"/>
      <c r="O203" s="230"/>
      <c r="P203" s="230"/>
      <c r="Q203" s="230"/>
      <c r="R203" s="230"/>
      <c r="S203" s="230"/>
      <c r="T203" s="230"/>
      <c r="U203" s="230"/>
      <c r="V203" s="230"/>
      <c r="W203" s="541"/>
      <c r="X203" s="45"/>
      <c r="Y203" s="45"/>
      <c r="Z203" s="45"/>
      <c r="AA203" s="536"/>
    </row>
    <row r="204" spans="2:28" s="17" customFormat="1" ht="19.5" x14ac:dyDescent="0.25">
      <c r="B204" s="369"/>
      <c r="C204" s="266" t="s">
        <v>64</v>
      </c>
      <c r="D204" s="118" t="s">
        <v>54</v>
      </c>
      <c r="E204" s="230"/>
      <c r="F204" s="230"/>
      <c r="G204" s="230"/>
      <c r="H204" s="230"/>
      <c r="I204" s="230"/>
      <c r="J204" s="230"/>
      <c r="K204" s="230"/>
      <c r="L204" s="230"/>
      <c r="M204" s="230"/>
      <c r="N204" s="230"/>
      <c r="O204" s="230"/>
      <c r="P204" s="230"/>
      <c r="Q204" s="230"/>
      <c r="R204" s="230"/>
      <c r="S204" s="230"/>
      <c r="T204" s="230"/>
      <c r="U204" s="230"/>
      <c r="V204" s="230"/>
      <c r="W204" s="363"/>
      <c r="X204" s="45"/>
      <c r="Y204" s="45"/>
      <c r="Z204" s="45"/>
      <c r="AA204" s="508" t="s">
        <v>324</v>
      </c>
    </row>
    <row r="205" spans="2:28" s="17" customFormat="1" ht="19.5" x14ac:dyDescent="0.25">
      <c r="B205" s="369"/>
      <c r="C205" s="266"/>
      <c r="D205" s="118"/>
      <c r="E205" s="230"/>
      <c r="F205" s="230"/>
      <c r="G205" s="230"/>
      <c r="H205" s="230"/>
      <c r="I205" s="230"/>
      <c r="J205" s="230"/>
      <c r="K205" s="230"/>
      <c r="L205" s="230"/>
      <c r="M205" s="230"/>
      <c r="N205" s="230"/>
      <c r="O205" s="230"/>
      <c r="P205" s="230"/>
      <c r="Q205" s="230"/>
      <c r="R205" s="230"/>
      <c r="S205" s="230"/>
      <c r="T205" s="230"/>
      <c r="U205" s="230"/>
      <c r="V205" s="230"/>
      <c r="W205" s="363"/>
      <c r="X205" s="45"/>
      <c r="Y205" s="45"/>
      <c r="Z205" s="45"/>
      <c r="AA205" s="508"/>
    </row>
    <row r="206" spans="2:28" s="17" customFormat="1" ht="19.5" x14ac:dyDescent="0.25">
      <c r="B206" s="369"/>
      <c r="C206" s="266"/>
      <c r="D206" s="118"/>
      <c r="E206" s="230"/>
      <c r="F206" s="230"/>
      <c r="G206" s="230"/>
      <c r="H206" s="230"/>
      <c r="I206" s="230"/>
      <c r="J206" s="230"/>
      <c r="K206" s="230"/>
      <c r="L206" s="230"/>
      <c r="M206" s="230"/>
      <c r="N206" s="230"/>
      <c r="O206" s="230"/>
      <c r="P206" s="230"/>
      <c r="Q206" s="230"/>
      <c r="R206" s="230"/>
      <c r="S206" s="230"/>
      <c r="T206" s="230"/>
      <c r="U206" s="230"/>
      <c r="V206" s="230"/>
      <c r="W206" s="363"/>
      <c r="X206" s="45"/>
      <c r="Y206" s="45"/>
      <c r="Z206" s="45"/>
      <c r="AA206" s="508"/>
    </row>
    <row r="207" spans="2:28" s="17" customFormat="1" ht="19.5" x14ac:dyDescent="0.25">
      <c r="B207" s="369"/>
      <c r="C207" s="266"/>
      <c r="D207" s="118"/>
      <c r="E207" s="230"/>
      <c r="F207" s="230"/>
      <c r="G207" s="230"/>
      <c r="H207" s="230"/>
      <c r="I207" s="230"/>
      <c r="J207" s="230"/>
      <c r="K207" s="230"/>
      <c r="L207" s="230"/>
      <c r="M207" s="230"/>
      <c r="N207" s="230"/>
      <c r="O207" s="230"/>
      <c r="P207" s="230"/>
      <c r="Q207" s="230"/>
      <c r="R207" s="230"/>
      <c r="S207" s="230"/>
      <c r="T207" s="230"/>
      <c r="U207" s="230"/>
      <c r="V207" s="230"/>
      <c r="W207" s="363"/>
      <c r="X207" s="45"/>
      <c r="Y207" s="45"/>
      <c r="Z207" s="45"/>
      <c r="AA207" s="508" t="s">
        <v>325</v>
      </c>
    </row>
    <row r="208" spans="2:28" s="17" customFormat="1" ht="19.5" x14ac:dyDescent="0.25">
      <c r="B208" s="369"/>
      <c r="C208" s="266"/>
      <c r="D208" s="118"/>
      <c r="E208" s="230"/>
      <c r="F208" s="230"/>
      <c r="G208" s="230"/>
      <c r="H208" s="230"/>
      <c r="I208" s="230"/>
      <c r="J208" s="230"/>
      <c r="K208" s="230"/>
      <c r="L208" s="230"/>
      <c r="M208" s="230"/>
      <c r="N208" s="230"/>
      <c r="O208" s="230"/>
      <c r="P208" s="230"/>
      <c r="Q208" s="230"/>
      <c r="R208" s="230"/>
      <c r="S208" s="230"/>
      <c r="T208" s="230"/>
      <c r="U208" s="230"/>
      <c r="V208" s="230"/>
      <c r="W208" s="363"/>
      <c r="X208" s="45"/>
      <c r="Y208" s="45"/>
      <c r="Z208" s="45"/>
      <c r="AA208" s="508"/>
    </row>
    <row r="209" spans="2:27" s="17" customFormat="1" ht="19.5" x14ac:dyDescent="0.25">
      <c r="B209" s="369"/>
      <c r="C209" s="266"/>
      <c r="D209" s="118"/>
      <c r="E209" s="230"/>
      <c r="F209" s="230"/>
      <c r="G209" s="230"/>
      <c r="H209" s="230"/>
      <c r="I209" s="230"/>
      <c r="J209" s="230"/>
      <c r="K209" s="230"/>
      <c r="L209" s="230"/>
      <c r="M209" s="230"/>
      <c r="N209" s="230"/>
      <c r="O209" s="230"/>
      <c r="P209" s="230"/>
      <c r="Q209" s="230"/>
      <c r="R209" s="230"/>
      <c r="S209" s="230"/>
      <c r="T209" s="230"/>
      <c r="U209" s="230"/>
      <c r="V209" s="230"/>
      <c r="W209" s="363"/>
      <c r="X209" s="45"/>
      <c r="Y209" s="45"/>
      <c r="Z209" s="45"/>
      <c r="AA209" s="508"/>
    </row>
    <row r="210" spans="2:27" s="17" customFormat="1" ht="19.5" customHeight="1" x14ac:dyDescent="0.25">
      <c r="B210" s="369"/>
      <c r="C210" s="266"/>
      <c r="D210" s="118"/>
      <c r="E210" s="230"/>
      <c r="F210" s="230"/>
      <c r="G210" s="230"/>
      <c r="H210" s="230"/>
      <c r="I210" s="230"/>
      <c r="J210" s="230"/>
      <c r="K210" s="230"/>
      <c r="L210" s="230"/>
      <c r="M210" s="230"/>
      <c r="N210" s="230"/>
      <c r="O210" s="230"/>
      <c r="P210" s="230"/>
      <c r="Q210" s="230"/>
      <c r="R210" s="230"/>
      <c r="S210" s="230"/>
      <c r="T210" s="230"/>
      <c r="U210" s="230"/>
      <c r="V210" s="230"/>
      <c r="W210" s="363"/>
      <c r="X210" s="45"/>
      <c r="Y210" s="45"/>
      <c r="Z210" s="45"/>
      <c r="AA210" s="508" t="s">
        <v>326</v>
      </c>
    </row>
    <row r="211" spans="2:27" s="17" customFormat="1" ht="19.5" x14ac:dyDescent="0.25">
      <c r="B211" s="369"/>
      <c r="C211" s="266"/>
      <c r="D211" s="118"/>
      <c r="E211" s="230"/>
      <c r="F211" s="230"/>
      <c r="G211" s="230"/>
      <c r="H211" s="230"/>
      <c r="I211" s="230"/>
      <c r="J211" s="230"/>
      <c r="K211" s="230"/>
      <c r="L211" s="230"/>
      <c r="M211" s="230"/>
      <c r="N211" s="230"/>
      <c r="O211" s="230"/>
      <c r="P211" s="230"/>
      <c r="Q211" s="230"/>
      <c r="R211" s="230"/>
      <c r="S211" s="230"/>
      <c r="T211" s="230"/>
      <c r="U211" s="230"/>
      <c r="V211" s="230"/>
      <c r="W211" s="363"/>
      <c r="X211" s="45"/>
      <c r="Y211" s="45"/>
      <c r="Z211" s="45"/>
      <c r="AA211" s="508"/>
    </row>
    <row r="212" spans="2:27" s="17" customFormat="1" ht="19.5" x14ac:dyDescent="0.25">
      <c r="B212" s="369"/>
      <c r="C212" s="266"/>
      <c r="D212" s="118"/>
      <c r="E212" s="230"/>
      <c r="F212" s="230"/>
      <c r="G212" s="230"/>
      <c r="H212" s="230"/>
      <c r="I212" s="230"/>
      <c r="J212" s="230"/>
      <c r="K212" s="230"/>
      <c r="L212" s="230"/>
      <c r="M212" s="230"/>
      <c r="N212" s="230"/>
      <c r="O212" s="230"/>
      <c r="P212" s="230"/>
      <c r="Q212" s="230"/>
      <c r="R212" s="230"/>
      <c r="S212" s="230"/>
      <c r="T212" s="230"/>
      <c r="U212" s="230"/>
      <c r="V212" s="230"/>
      <c r="W212" s="363"/>
      <c r="X212" s="45"/>
      <c r="Y212" s="45"/>
      <c r="Z212" s="45"/>
      <c r="AA212" s="370" t="s">
        <v>1287</v>
      </c>
    </row>
    <row r="213" spans="2:27" s="17" customFormat="1" ht="19.5" x14ac:dyDescent="0.25">
      <c r="B213" s="369"/>
      <c r="C213" s="266"/>
      <c r="D213" s="118"/>
      <c r="E213" s="230"/>
      <c r="F213" s="230"/>
      <c r="G213" s="230"/>
      <c r="H213" s="230"/>
      <c r="I213" s="230"/>
      <c r="J213" s="230"/>
      <c r="K213" s="230"/>
      <c r="L213" s="230"/>
      <c r="M213" s="230"/>
      <c r="N213" s="230"/>
      <c r="O213" s="230"/>
      <c r="P213" s="230"/>
      <c r="Q213" s="230"/>
      <c r="R213" s="230"/>
      <c r="S213" s="230"/>
      <c r="T213" s="230"/>
      <c r="U213" s="230"/>
      <c r="V213" s="230"/>
      <c r="W213" s="363"/>
      <c r="X213" s="45"/>
      <c r="Y213" s="45"/>
      <c r="Z213" s="45"/>
      <c r="AA213" s="76"/>
    </row>
    <row r="214" spans="2:27" s="17" customFormat="1" ht="19.5" x14ac:dyDescent="0.25">
      <c r="B214" s="369">
        <v>27</v>
      </c>
      <c r="C214" s="266" t="s">
        <v>44</v>
      </c>
      <c r="D214" s="90" t="s">
        <v>58</v>
      </c>
      <c r="E214" s="230">
        <v>1</v>
      </c>
      <c r="F214" s="230">
        <v>0</v>
      </c>
      <c r="G214" s="230">
        <v>0</v>
      </c>
      <c r="H214" s="230">
        <v>0</v>
      </c>
      <c r="I214" s="230">
        <v>0</v>
      </c>
      <c r="J214" s="230">
        <v>0</v>
      </c>
      <c r="K214" s="230">
        <v>0</v>
      </c>
      <c r="L214" s="230">
        <v>0</v>
      </c>
      <c r="M214" s="230">
        <v>0</v>
      </c>
      <c r="N214" s="230">
        <v>1</v>
      </c>
      <c r="O214" s="230">
        <v>2</v>
      </c>
      <c r="P214" s="230">
        <v>1</v>
      </c>
      <c r="Q214" s="230">
        <v>1</v>
      </c>
      <c r="R214" s="230">
        <v>0</v>
      </c>
      <c r="S214" s="230">
        <v>0</v>
      </c>
      <c r="T214" s="230">
        <v>0</v>
      </c>
      <c r="U214" s="230">
        <v>2</v>
      </c>
      <c r="V214" s="230">
        <v>0</v>
      </c>
      <c r="W214" s="363" t="s">
        <v>68</v>
      </c>
      <c r="X214" s="45">
        <v>75000000</v>
      </c>
      <c r="Y214" s="45">
        <f>5%*X214</f>
        <v>3750000</v>
      </c>
      <c r="Z214" s="45">
        <f>X214+Y214</f>
        <v>78750000</v>
      </c>
      <c r="AA214" s="119" t="s">
        <v>102</v>
      </c>
    </row>
    <row r="215" spans="2:27" s="17" customFormat="1" ht="19.5" x14ac:dyDescent="0.25">
      <c r="B215" s="369"/>
      <c r="C215" s="269">
        <v>43158</v>
      </c>
      <c r="D215" s="118" t="s">
        <v>77</v>
      </c>
      <c r="E215" s="230"/>
      <c r="F215" s="230"/>
      <c r="G215" s="230"/>
      <c r="H215" s="230"/>
      <c r="I215" s="230"/>
      <c r="J215" s="230"/>
      <c r="K215" s="230"/>
      <c r="L215" s="230"/>
      <c r="M215" s="230"/>
      <c r="N215" s="230"/>
      <c r="O215" s="230"/>
      <c r="P215" s="230"/>
      <c r="Q215" s="230"/>
      <c r="R215" s="230"/>
      <c r="S215" s="230"/>
      <c r="T215" s="230"/>
      <c r="U215" s="230"/>
      <c r="V215" s="230"/>
      <c r="W215" s="363"/>
      <c r="X215" s="45"/>
      <c r="Y215" s="45"/>
      <c r="Z215" s="45"/>
      <c r="AA215" s="77" t="s">
        <v>338</v>
      </c>
    </row>
    <row r="216" spans="2:27" s="17" customFormat="1" ht="19.5" x14ac:dyDescent="0.25">
      <c r="B216" s="369"/>
      <c r="C216" s="266" t="s">
        <v>336</v>
      </c>
      <c r="D216" s="118" t="s">
        <v>337</v>
      </c>
      <c r="E216" s="230"/>
      <c r="F216" s="230"/>
      <c r="G216" s="230"/>
      <c r="H216" s="230"/>
      <c r="I216" s="230"/>
      <c r="J216" s="230"/>
      <c r="K216" s="230"/>
      <c r="L216" s="230"/>
      <c r="M216" s="230"/>
      <c r="N216" s="230"/>
      <c r="O216" s="230"/>
      <c r="P216" s="230"/>
      <c r="Q216" s="230"/>
      <c r="R216" s="230"/>
      <c r="S216" s="230"/>
      <c r="T216" s="230"/>
      <c r="U216" s="230"/>
      <c r="V216" s="230"/>
      <c r="W216" s="363"/>
      <c r="X216" s="45"/>
      <c r="Y216" s="45"/>
      <c r="Z216" s="45"/>
      <c r="AA216" s="77" t="s">
        <v>339</v>
      </c>
    </row>
    <row r="217" spans="2:27" s="17" customFormat="1" ht="19.5" customHeight="1" x14ac:dyDescent="0.25">
      <c r="B217" s="369"/>
      <c r="C217" s="266"/>
      <c r="D217" s="118" t="s">
        <v>108</v>
      </c>
      <c r="E217" s="230"/>
      <c r="F217" s="230"/>
      <c r="G217" s="230"/>
      <c r="H217" s="230"/>
      <c r="I217" s="230"/>
      <c r="J217" s="230"/>
      <c r="K217" s="230"/>
      <c r="L217" s="230"/>
      <c r="M217" s="230"/>
      <c r="N217" s="230"/>
      <c r="O217" s="230"/>
      <c r="P217" s="230"/>
      <c r="Q217" s="230"/>
      <c r="R217" s="230"/>
      <c r="S217" s="230"/>
      <c r="T217" s="230"/>
      <c r="U217" s="230"/>
      <c r="V217" s="230"/>
      <c r="W217" s="363"/>
      <c r="X217" s="45"/>
      <c r="Y217" s="45"/>
      <c r="Z217" s="45"/>
      <c r="AA217" s="508" t="s">
        <v>340</v>
      </c>
    </row>
    <row r="218" spans="2:27" s="17" customFormat="1" ht="19.5" x14ac:dyDescent="0.25">
      <c r="B218" s="369"/>
      <c r="C218" s="266"/>
      <c r="D218" s="118"/>
      <c r="E218" s="230"/>
      <c r="F218" s="230"/>
      <c r="G218" s="230"/>
      <c r="H218" s="230"/>
      <c r="I218" s="230"/>
      <c r="J218" s="230"/>
      <c r="K218" s="230"/>
      <c r="L218" s="230"/>
      <c r="M218" s="230"/>
      <c r="N218" s="230"/>
      <c r="O218" s="230"/>
      <c r="P218" s="230"/>
      <c r="Q218" s="230"/>
      <c r="R218" s="230"/>
      <c r="S218" s="230"/>
      <c r="T218" s="230"/>
      <c r="U218" s="230"/>
      <c r="V218" s="230"/>
      <c r="W218" s="363"/>
      <c r="X218" s="45"/>
      <c r="Y218" s="45"/>
      <c r="Z218" s="45"/>
      <c r="AA218" s="508"/>
    </row>
    <row r="219" spans="2:27" s="17" customFormat="1" ht="19.5" x14ac:dyDescent="0.25">
      <c r="B219" s="369"/>
      <c r="C219" s="266"/>
      <c r="D219" s="118"/>
      <c r="E219" s="230"/>
      <c r="F219" s="230"/>
      <c r="G219" s="230"/>
      <c r="H219" s="230"/>
      <c r="I219" s="230"/>
      <c r="J219" s="230"/>
      <c r="K219" s="230"/>
      <c r="L219" s="230"/>
      <c r="M219" s="230"/>
      <c r="N219" s="230"/>
      <c r="O219" s="230"/>
      <c r="P219" s="230"/>
      <c r="Q219" s="230"/>
      <c r="R219" s="230"/>
      <c r="S219" s="230"/>
      <c r="T219" s="230"/>
      <c r="U219" s="230"/>
      <c r="V219" s="230"/>
      <c r="W219" s="363"/>
      <c r="X219" s="45"/>
      <c r="Y219" s="45"/>
      <c r="Z219" s="45"/>
      <c r="AA219" s="508"/>
    </row>
    <row r="220" spans="2:27" s="17" customFormat="1" ht="19.5" x14ac:dyDescent="0.25">
      <c r="B220" s="369"/>
      <c r="C220" s="266"/>
      <c r="D220" s="118"/>
      <c r="E220" s="230"/>
      <c r="F220" s="230"/>
      <c r="G220" s="230"/>
      <c r="H220" s="230"/>
      <c r="I220" s="230"/>
      <c r="J220" s="230"/>
      <c r="K220" s="230"/>
      <c r="L220" s="230"/>
      <c r="M220" s="230"/>
      <c r="N220" s="230"/>
      <c r="O220" s="230"/>
      <c r="P220" s="230"/>
      <c r="Q220" s="230"/>
      <c r="R220" s="230"/>
      <c r="S220" s="230"/>
      <c r="T220" s="230"/>
      <c r="U220" s="230"/>
      <c r="V220" s="230"/>
      <c r="W220" s="363"/>
      <c r="X220" s="45"/>
      <c r="Y220" s="45"/>
      <c r="Z220" s="45"/>
      <c r="AA220" s="508"/>
    </row>
    <row r="221" spans="2:27" s="17" customFormat="1" ht="19.5" x14ac:dyDescent="0.25">
      <c r="B221" s="369"/>
      <c r="C221" s="266"/>
      <c r="D221" s="118"/>
      <c r="E221" s="230"/>
      <c r="F221" s="230"/>
      <c r="G221" s="230"/>
      <c r="H221" s="230"/>
      <c r="I221" s="230"/>
      <c r="J221" s="230"/>
      <c r="K221" s="230"/>
      <c r="L221" s="230"/>
      <c r="M221" s="230"/>
      <c r="N221" s="230"/>
      <c r="O221" s="230"/>
      <c r="P221" s="230"/>
      <c r="Q221" s="230"/>
      <c r="R221" s="230"/>
      <c r="S221" s="230"/>
      <c r="T221" s="230"/>
      <c r="U221" s="230"/>
      <c r="V221" s="230"/>
      <c r="W221" s="363"/>
      <c r="X221" s="45"/>
      <c r="Y221" s="45"/>
      <c r="Z221" s="45"/>
      <c r="AA221" s="77"/>
    </row>
    <row r="222" spans="2:27" s="17" customFormat="1" ht="19.5" x14ac:dyDescent="0.25">
      <c r="B222" s="369">
        <v>28</v>
      </c>
      <c r="C222" s="266" t="s">
        <v>44</v>
      </c>
      <c r="D222" s="90" t="s">
        <v>59</v>
      </c>
      <c r="E222" s="230">
        <v>0</v>
      </c>
      <c r="F222" s="230">
        <v>0</v>
      </c>
      <c r="G222" s="230">
        <v>0</v>
      </c>
      <c r="H222" s="230">
        <v>0</v>
      </c>
      <c r="I222" s="230">
        <v>0</v>
      </c>
      <c r="J222" s="230">
        <v>0</v>
      </c>
      <c r="K222" s="230">
        <v>1</v>
      </c>
      <c r="L222" s="230">
        <v>0</v>
      </c>
      <c r="M222" s="230">
        <v>0</v>
      </c>
      <c r="N222" s="230">
        <v>0</v>
      </c>
      <c r="O222" s="230">
        <v>0</v>
      </c>
      <c r="P222" s="230">
        <v>0</v>
      </c>
      <c r="Q222" s="230">
        <v>0</v>
      </c>
      <c r="R222" s="230">
        <v>0</v>
      </c>
      <c r="S222" s="230">
        <v>0</v>
      </c>
      <c r="T222" s="230">
        <v>0</v>
      </c>
      <c r="U222" s="230">
        <v>0</v>
      </c>
      <c r="V222" s="230">
        <v>0</v>
      </c>
      <c r="W222" s="363" t="s">
        <v>56</v>
      </c>
      <c r="X222" s="363">
        <v>0</v>
      </c>
      <c r="Y222" s="363">
        <v>0</v>
      </c>
      <c r="Z222" s="363">
        <v>0</v>
      </c>
      <c r="AA222" s="119" t="s">
        <v>33</v>
      </c>
    </row>
    <row r="223" spans="2:27" s="17" customFormat="1" ht="19.5" customHeight="1" x14ac:dyDescent="0.25">
      <c r="B223" s="369"/>
      <c r="C223" s="269">
        <v>43158</v>
      </c>
      <c r="D223" s="118" t="s">
        <v>341</v>
      </c>
      <c r="E223" s="230"/>
      <c r="F223" s="230"/>
      <c r="G223" s="230"/>
      <c r="H223" s="230"/>
      <c r="I223" s="230"/>
      <c r="J223" s="230"/>
      <c r="K223" s="230"/>
      <c r="L223" s="230"/>
      <c r="M223" s="230"/>
      <c r="N223" s="230"/>
      <c r="O223" s="230"/>
      <c r="P223" s="230"/>
      <c r="Q223" s="230"/>
      <c r="R223" s="230"/>
      <c r="S223" s="230"/>
      <c r="T223" s="230"/>
      <c r="U223" s="230"/>
      <c r="V223" s="230"/>
      <c r="W223" s="363"/>
      <c r="X223" s="45"/>
      <c r="Y223" s="45"/>
      <c r="Z223" s="45"/>
      <c r="AA223" s="508" t="s">
        <v>343</v>
      </c>
    </row>
    <row r="224" spans="2:27" s="17" customFormat="1" ht="19.5" x14ac:dyDescent="0.25">
      <c r="B224" s="369"/>
      <c r="C224" s="266" t="s">
        <v>78</v>
      </c>
      <c r="D224" s="118" t="s">
        <v>342</v>
      </c>
      <c r="E224" s="230"/>
      <c r="F224" s="230"/>
      <c r="G224" s="230"/>
      <c r="H224" s="230"/>
      <c r="I224" s="230"/>
      <c r="J224" s="230"/>
      <c r="K224" s="230"/>
      <c r="L224" s="230"/>
      <c r="M224" s="230"/>
      <c r="N224" s="230"/>
      <c r="O224" s="230"/>
      <c r="P224" s="230"/>
      <c r="Q224" s="230"/>
      <c r="R224" s="230"/>
      <c r="S224" s="230"/>
      <c r="T224" s="230"/>
      <c r="U224" s="230"/>
      <c r="V224" s="230"/>
      <c r="W224" s="363"/>
      <c r="X224" s="45"/>
      <c r="Y224" s="45"/>
      <c r="Z224" s="45"/>
      <c r="AA224" s="508"/>
    </row>
    <row r="225" spans="1:28" s="17" customFormat="1" ht="19.5" x14ac:dyDescent="0.25">
      <c r="B225" s="369"/>
      <c r="C225" s="266"/>
      <c r="D225" s="118" t="s">
        <v>54</v>
      </c>
      <c r="E225" s="230"/>
      <c r="F225" s="230"/>
      <c r="G225" s="230"/>
      <c r="H225" s="230"/>
      <c r="I225" s="230"/>
      <c r="J225" s="230"/>
      <c r="K225" s="230"/>
      <c r="L225" s="230"/>
      <c r="M225" s="230"/>
      <c r="N225" s="230"/>
      <c r="O225" s="230"/>
      <c r="P225" s="230"/>
      <c r="Q225" s="230"/>
      <c r="R225" s="230"/>
      <c r="S225" s="230"/>
      <c r="T225" s="230"/>
      <c r="U225" s="230"/>
      <c r="V225" s="230"/>
      <c r="W225" s="363"/>
      <c r="X225" s="45"/>
      <c r="Y225" s="45"/>
      <c r="Z225" s="45"/>
      <c r="AA225" s="508"/>
    </row>
    <row r="226" spans="1:28" s="17" customFormat="1" ht="19.5" x14ac:dyDescent="0.25">
      <c r="B226" s="369"/>
      <c r="C226" s="266"/>
      <c r="D226" s="118"/>
      <c r="E226" s="230"/>
      <c r="F226" s="230"/>
      <c r="G226" s="230"/>
      <c r="H226" s="230"/>
      <c r="I226" s="230"/>
      <c r="J226" s="230"/>
      <c r="K226" s="230"/>
      <c r="L226" s="230"/>
      <c r="M226" s="230"/>
      <c r="N226" s="230"/>
      <c r="O226" s="230"/>
      <c r="P226" s="230"/>
      <c r="Q226" s="230"/>
      <c r="R226" s="230"/>
      <c r="S226" s="230"/>
      <c r="T226" s="230"/>
      <c r="U226" s="230"/>
      <c r="V226" s="230"/>
      <c r="W226" s="363"/>
      <c r="X226" s="45"/>
      <c r="Y226" s="45"/>
      <c r="Z226" s="45"/>
      <c r="AA226" s="508"/>
    </row>
    <row r="227" spans="1:28" s="17" customFormat="1" ht="19.5" x14ac:dyDescent="0.25">
      <c r="B227" s="369"/>
      <c r="C227" s="266"/>
      <c r="D227" s="118"/>
      <c r="E227" s="230"/>
      <c r="F227" s="230"/>
      <c r="G227" s="230"/>
      <c r="H227" s="230"/>
      <c r="I227" s="230"/>
      <c r="J227" s="230"/>
      <c r="K227" s="230"/>
      <c r="L227" s="230"/>
      <c r="M227" s="230"/>
      <c r="N227" s="230"/>
      <c r="O227" s="230"/>
      <c r="P227" s="230"/>
      <c r="Q227" s="230"/>
      <c r="R227" s="230"/>
      <c r="S227" s="230"/>
      <c r="T227" s="230"/>
      <c r="U227" s="230"/>
      <c r="V227" s="230"/>
      <c r="W227" s="363"/>
      <c r="X227" s="45"/>
      <c r="Y227" s="45"/>
      <c r="Z227" s="45"/>
      <c r="AA227" s="508"/>
    </row>
    <row r="228" spans="1:28" s="17" customFormat="1" ht="19.5" x14ac:dyDescent="0.25">
      <c r="B228" s="369"/>
      <c r="C228" s="266"/>
      <c r="D228" s="118"/>
      <c r="E228" s="230"/>
      <c r="F228" s="230"/>
      <c r="G228" s="230"/>
      <c r="H228" s="230"/>
      <c r="I228" s="230"/>
      <c r="J228" s="230"/>
      <c r="K228" s="230"/>
      <c r="L228" s="230"/>
      <c r="M228" s="230"/>
      <c r="N228" s="230"/>
      <c r="O228" s="230"/>
      <c r="P228" s="230"/>
      <c r="Q228" s="230"/>
      <c r="R228" s="230"/>
      <c r="S228" s="230"/>
      <c r="T228" s="230"/>
      <c r="U228" s="230"/>
      <c r="V228" s="230"/>
      <c r="W228" s="363"/>
      <c r="X228" s="45"/>
      <c r="Y228" s="45"/>
      <c r="Z228" s="45"/>
      <c r="AA228" s="508"/>
    </row>
    <row r="229" spans="1:28" s="17" customFormat="1" ht="19.5" x14ac:dyDescent="0.25">
      <c r="B229" s="369"/>
      <c r="C229" s="266"/>
      <c r="D229" s="118"/>
      <c r="E229" s="230"/>
      <c r="F229" s="230"/>
      <c r="G229" s="230"/>
      <c r="H229" s="230"/>
      <c r="I229" s="230"/>
      <c r="J229" s="230"/>
      <c r="K229" s="230"/>
      <c r="L229" s="230"/>
      <c r="M229" s="230"/>
      <c r="N229" s="230"/>
      <c r="O229" s="230"/>
      <c r="P229" s="230"/>
      <c r="Q229" s="230"/>
      <c r="R229" s="230"/>
      <c r="S229" s="230"/>
      <c r="T229" s="230"/>
      <c r="U229" s="230"/>
      <c r="V229" s="230"/>
      <c r="W229" s="363"/>
      <c r="X229" s="45"/>
      <c r="Y229" s="45"/>
      <c r="Z229" s="45"/>
      <c r="AA229" s="77"/>
    </row>
    <row r="230" spans="1:28" s="17" customFormat="1" ht="19.5" customHeight="1" x14ac:dyDescent="0.25">
      <c r="B230" s="369"/>
      <c r="C230" s="266"/>
      <c r="D230" s="118"/>
      <c r="E230" s="230"/>
      <c r="F230" s="230"/>
      <c r="G230" s="230"/>
      <c r="H230" s="230"/>
      <c r="I230" s="230"/>
      <c r="J230" s="230"/>
      <c r="K230" s="230"/>
      <c r="L230" s="230"/>
      <c r="M230" s="230"/>
      <c r="N230" s="230"/>
      <c r="O230" s="230"/>
      <c r="P230" s="230"/>
      <c r="Q230" s="230"/>
      <c r="R230" s="230"/>
      <c r="S230" s="230"/>
      <c r="T230" s="230"/>
      <c r="U230" s="230"/>
      <c r="V230" s="230"/>
      <c r="W230" s="363"/>
      <c r="X230" s="45"/>
      <c r="Y230" s="45"/>
      <c r="Z230" s="45"/>
      <c r="AA230" s="76"/>
    </row>
    <row r="231" spans="1:28" s="8" customFormat="1" ht="2.1" customHeight="1" thickBot="1" x14ac:dyDescent="0.3">
      <c r="B231" s="19"/>
      <c r="C231" s="20"/>
      <c r="D231" s="19"/>
      <c r="E231" s="107"/>
      <c r="F231" s="107"/>
      <c r="G231" s="107"/>
      <c r="H231" s="107"/>
      <c r="I231" s="107"/>
      <c r="J231" s="107"/>
      <c r="K231" s="107"/>
      <c r="L231" s="107"/>
      <c r="M231" s="107"/>
      <c r="N231" s="108"/>
      <c r="O231" s="108"/>
      <c r="P231" s="108"/>
      <c r="Q231" s="108"/>
      <c r="R231" s="108"/>
      <c r="S231" s="108"/>
      <c r="T231" s="108"/>
      <c r="U231" s="108"/>
      <c r="V231" s="108"/>
      <c r="W231" s="109"/>
      <c r="X231" s="109"/>
      <c r="Y231" s="20"/>
      <c r="Z231" s="20"/>
      <c r="AA231" s="20"/>
    </row>
    <row r="232" spans="1:28" s="22" customFormat="1" ht="17.25" customHeight="1" x14ac:dyDescent="0.25">
      <c r="B232" s="509" t="s">
        <v>17</v>
      </c>
      <c r="C232" s="509"/>
      <c r="D232" s="511" t="s">
        <v>1339</v>
      </c>
      <c r="E232" s="505">
        <f t="shared" ref="E232:V232" si="0">SUM(E13:E231)</f>
        <v>4</v>
      </c>
      <c r="F232" s="505">
        <f t="shared" si="0"/>
        <v>1</v>
      </c>
      <c r="G232" s="505">
        <f t="shared" si="0"/>
        <v>0</v>
      </c>
      <c r="H232" s="505">
        <f t="shared" si="0"/>
        <v>0</v>
      </c>
      <c r="I232" s="505">
        <f t="shared" si="0"/>
        <v>3</v>
      </c>
      <c r="J232" s="505">
        <f t="shared" si="0"/>
        <v>1</v>
      </c>
      <c r="K232" s="505">
        <f t="shared" si="0"/>
        <v>2</v>
      </c>
      <c r="L232" s="505">
        <f t="shared" si="0"/>
        <v>0</v>
      </c>
      <c r="M232" s="505">
        <f t="shared" si="0"/>
        <v>1</v>
      </c>
      <c r="N232" s="505">
        <f t="shared" si="0"/>
        <v>12904</v>
      </c>
      <c r="O232" s="505">
        <f t="shared" si="0"/>
        <v>32929</v>
      </c>
      <c r="P232" s="505">
        <f t="shared" si="0"/>
        <v>4</v>
      </c>
      <c r="Q232" s="505">
        <f t="shared" si="0"/>
        <v>9</v>
      </c>
      <c r="R232" s="505">
        <f t="shared" si="0"/>
        <v>7</v>
      </c>
      <c r="S232" s="505">
        <f t="shared" si="0"/>
        <v>1</v>
      </c>
      <c r="T232" s="505">
        <f t="shared" si="0"/>
        <v>0</v>
      </c>
      <c r="U232" s="505">
        <f t="shared" si="0"/>
        <v>5</v>
      </c>
      <c r="V232" s="505">
        <f t="shared" si="0"/>
        <v>16</v>
      </c>
      <c r="W232" s="497"/>
      <c r="X232" s="499">
        <f>SUM(X15:X230)</f>
        <v>7967000000</v>
      </c>
      <c r="Y232" s="499">
        <f>SUM(Y15:Y230)</f>
        <v>398350000</v>
      </c>
      <c r="Z232" s="499">
        <f>SUM(Z15:Z230)</f>
        <v>8365350000</v>
      </c>
      <c r="AA232" s="501"/>
    </row>
    <row r="233" spans="1:28" s="22" customFormat="1" ht="24.75" customHeight="1" thickBot="1" x14ac:dyDescent="0.3">
      <c r="B233" s="510"/>
      <c r="C233" s="510"/>
      <c r="D233" s="512"/>
      <c r="E233" s="506"/>
      <c r="F233" s="506"/>
      <c r="G233" s="506"/>
      <c r="H233" s="506"/>
      <c r="I233" s="506"/>
      <c r="J233" s="506"/>
      <c r="K233" s="506"/>
      <c r="L233" s="506"/>
      <c r="M233" s="506"/>
      <c r="N233" s="506"/>
      <c r="O233" s="506"/>
      <c r="P233" s="506"/>
      <c r="Q233" s="506"/>
      <c r="R233" s="506"/>
      <c r="S233" s="506"/>
      <c r="T233" s="506"/>
      <c r="U233" s="506"/>
      <c r="V233" s="506"/>
      <c r="W233" s="498"/>
      <c r="X233" s="500"/>
      <c r="Y233" s="500"/>
      <c r="Z233" s="500"/>
      <c r="AA233" s="502"/>
    </row>
    <row r="234" spans="1:28" s="443" customFormat="1" ht="23.25" x14ac:dyDescent="0.25">
      <c r="B234" s="444"/>
      <c r="C234" s="444"/>
      <c r="D234" s="445"/>
      <c r="E234" s="446"/>
      <c r="F234" s="446"/>
      <c r="G234" s="446"/>
      <c r="H234" s="446"/>
      <c r="I234" s="446"/>
      <c r="J234" s="446"/>
      <c r="K234" s="446"/>
      <c r="L234" s="446"/>
      <c r="M234" s="446"/>
      <c r="N234" s="446"/>
      <c r="O234" s="446"/>
      <c r="P234" s="446"/>
      <c r="Q234" s="446"/>
      <c r="R234" s="446"/>
      <c r="S234" s="446"/>
      <c r="T234" s="446"/>
      <c r="U234" s="446"/>
      <c r="V234" s="446"/>
      <c r="W234" s="447"/>
      <c r="X234" s="448"/>
      <c r="Y234" s="448"/>
      <c r="Z234" s="448"/>
    </row>
    <row r="235" spans="1:28" s="21" customFormat="1" ht="11.25" customHeight="1" x14ac:dyDescent="0.25">
      <c r="B235" s="503" t="s">
        <v>85</v>
      </c>
      <c r="C235" s="503"/>
      <c r="D235" s="503"/>
      <c r="E235" s="51"/>
      <c r="F235" s="51"/>
      <c r="G235" s="51"/>
      <c r="H235" s="51"/>
      <c r="I235" s="504" t="s">
        <v>86</v>
      </c>
      <c r="J235" s="504"/>
      <c r="K235" s="504"/>
      <c r="L235" s="504"/>
      <c r="M235" s="504"/>
      <c r="N235" s="93"/>
      <c r="O235" s="93"/>
      <c r="P235" s="93"/>
      <c r="Q235" s="93"/>
      <c r="R235" s="93"/>
    </row>
    <row r="236" spans="1:28" s="21" customFormat="1" ht="17.25" customHeight="1" x14ac:dyDescent="0.25">
      <c r="B236" s="503"/>
      <c r="C236" s="503"/>
      <c r="D236" s="503"/>
      <c r="E236" s="51"/>
      <c r="F236" s="51"/>
      <c r="G236" s="51"/>
      <c r="H236" s="51"/>
      <c r="I236" s="504"/>
      <c r="J236" s="504"/>
      <c r="K236" s="504"/>
      <c r="L236" s="504"/>
      <c r="M236" s="504"/>
      <c r="N236" s="93"/>
      <c r="O236" s="93"/>
      <c r="P236" s="93"/>
      <c r="Q236" s="93"/>
      <c r="R236" s="93"/>
    </row>
    <row r="237" spans="1:28" s="21" customFormat="1" ht="17.25" customHeight="1" x14ac:dyDescent="0.25">
      <c r="B237" s="503"/>
      <c r="C237" s="503"/>
      <c r="D237" s="503"/>
      <c r="E237" s="51"/>
      <c r="F237" s="51"/>
      <c r="G237" s="51"/>
      <c r="H237" s="51"/>
      <c r="I237" s="504"/>
      <c r="J237" s="504"/>
      <c r="K237" s="504"/>
      <c r="L237" s="504"/>
      <c r="M237" s="504"/>
      <c r="N237" s="93"/>
      <c r="O237" s="93"/>
      <c r="P237" s="93"/>
      <c r="Q237" s="93"/>
      <c r="R237" s="93"/>
    </row>
    <row r="238" spans="1:28" s="21" customFormat="1" ht="17.25" customHeight="1" x14ac:dyDescent="0.25">
      <c r="B238" s="51">
        <v>1</v>
      </c>
      <c r="C238" s="32" t="s">
        <v>40</v>
      </c>
      <c r="D238" s="91"/>
      <c r="E238" s="51" t="s">
        <v>25</v>
      </c>
      <c r="F238" s="92">
        <v>13</v>
      </c>
      <c r="G238" s="91" t="s">
        <v>26</v>
      </c>
      <c r="H238" s="91"/>
      <c r="I238" s="51">
        <v>1</v>
      </c>
      <c r="J238" s="32" t="s">
        <v>40</v>
      </c>
      <c r="K238" s="93"/>
      <c r="L238" s="93"/>
      <c r="M238" s="93"/>
      <c r="N238" s="94"/>
      <c r="O238" s="95" t="s">
        <v>1334</v>
      </c>
      <c r="P238" s="93"/>
      <c r="Q238" s="93"/>
      <c r="R238" s="93"/>
    </row>
    <row r="239" spans="1:28" s="26" customFormat="1" ht="23.25" x14ac:dyDescent="0.25">
      <c r="A239" s="21"/>
      <c r="B239" s="51"/>
      <c r="C239" s="91" t="s">
        <v>1333</v>
      </c>
      <c r="D239" s="91"/>
      <c r="E239" s="51"/>
      <c r="F239" s="92"/>
      <c r="G239" s="91"/>
      <c r="H239" s="91"/>
      <c r="I239" s="51"/>
      <c r="J239" s="91" t="s">
        <v>144</v>
      </c>
      <c r="K239" s="93"/>
      <c r="L239" s="93"/>
      <c r="M239" s="93"/>
      <c r="N239" s="94"/>
      <c r="O239" s="94"/>
      <c r="P239" s="93"/>
      <c r="Q239" s="93"/>
      <c r="R239" s="93"/>
      <c r="S239" s="21"/>
      <c r="T239" s="21"/>
      <c r="U239" s="21"/>
      <c r="V239" s="21"/>
      <c r="Y239" s="104" t="s">
        <v>358</v>
      </c>
      <c r="Z239" s="21"/>
      <c r="AA239" s="21"/>
      <c r="AB239" s="21"/>
    </row>
    <row r="240" spans="1:28" s="26" customFormat="1" ht="23.25" x14ac:dyDescent="0.25">
      <c r="A240" s="21"/>
      <c r="B240" s="51"/>
      <c r="C240" s="91" t="s">
        <v>128</v>
      </c>
      <c r="D240" s="91"/>
      <c r="E240" s="51"/>
      <c r="F240" s="92"/>
      <c r="G240" s="91"/>
      <c r="H240" s="91"/>
      <c r="I240" s="51"/>
      <c r="J240" s="93"/>
      <c r="K240" s="93"/>
      <c r="L240" s="93"/>
      <c r="M240" s="93"/>
      <c r="N240" s="94"/>
      <c r="O240" s="94"/>
      <c r="P240" s="93"/>
      <c r="Q240" s="93"/>
      <c r="R240" s="93"/>
      <c r="S240" s="21"/>
      <c r="T240" s="21"/>
      <c r="U240" s="21"/>
      <c r="V240" s="21"/>
      <c r="Y240" s="104"/>
      <c r="Z240" s="21"/>
      <c r="AA240" s="21"/>
      <c r="AB240" s="21"/>
    </row>
    <row r="241" spans="1:28" s="26" customFormat="1" ht="23.25" x14ac:dyDescent="0.25">
      <c r="A241" s="21"/>
      <c r="B241" s="51">
        <v>2</v>
      </c>
      <c r="C241" s="32" t="s">
        <v>34</v>
      </c>
      <c r="D241" s="91"/>
      <c r="E241" s="51" t="s">
        <v>25</v>
      </c>
      <c r="F241" s="92">
        <v>5</v>
      </c>
      <c r="G241" s="91" t="s">
        <v>26</v>
      </c>
      <c r="H241" s="91"/>
      <c r="I241" s="51">
        <v>2</v>
      </c>
      <c r="J241" s="32" t="s">
        <v>34</v>
      </c>
      <c r="K241" s="93"/>
      <c r="L241" s="93"/>
      <c r="M241" s="93"/>
      <c r="N241" s="94"/>
      <c r="O241" s="95" t="s">
        <v>1058</v>
      </c>
      <c r="P241" s="93"/>
      <c r="Q241" s="93"/>
      <c r="R241" s="93"/>
      <c r="S241" s="21"/>
      <c r="T241" s="21"/>
      <c r="U241" s="21"/>
      <c r="V241" s="21"/>
      <c r="Y241" s="104" t="s">
        <v>30</v>
      </c>
      <c r="Z241" s="21"/>
      <c r="AA241" s="21"/>
      <c r="AB241" s="21"/>
    </row>
    <row r="242" spans="1:28" s="26" customFormat="1" ht="23.25" x14ac:dyDescent="0.25">
      <c r="A242" s="21"/>
      <c r="B242" s="51"/>
      <c r="C242" s="91" t="s">
        <v>156</v>
      </c>
      <c r="D242" s="91"/>
      <c r="E242" s="51"/>
      <c r="F242" s="92"/>
      <c r="G242" s="91"/>
      <c r="H242" s="91"/>
      <c r="I242" s="51"/>
      <c r="J242" s="91" t="s">
        <v>127</v>
      </c>
      <c r="K242" s="93"/>
      <c r="L242" s="93"/>
      <c r="M242" s="93"/>
      <c r="N242" s="94"/>
      <c r="O242" s="94" t="s">
        <v>1116</v>
      </c>
      <c r="P242" s="93"/>
      <c r="Q242" s="93"/>
      <c r="R242" s="93"/>
      <c r="S242" s="21"/>
      <c r="T242" s="21"/>
      <c r="U242" s="21"/>
      <c r="V242" s="21"/>
      <c r="Y242" s="104" t="s">
        <v>31</v>
      </c>
      <c r="Z242" s="21"/>
      <c r="AA242" s="21"/>
      <c r="AB242" s="21"/>
    </row>
    <row r="243" spans="1:28" s="26" customFormat="1" ht="23.25" x14ac:dyDescent="0.35">
      <c r="A243" s="21"/>
      <c r="B243" s="51"/>
      <c r="C243" s="91" t="s">
        <v>1054</v>
      </c>
      <c r="D243" s="91"/>
      <c r="E243" s="51"/>
      <c r="F243" s="92"/>
      <c r="G243" s="91"/>
      <c r="H243" s="91"/>
      <c r="I243" s="51"/>
      <c r="J243" s="91" t="s">
        <v>152</v>
      </c>
      <c r="K243" s="93"/>
      <c r="L243" s="93"/>
      <c r="M243" s="93"/>
      <c r="N243" s="94"/>
      <c r="O243" s="94" t="s">
        <v>1335</v>
      </c>
      <c r="P243" s="93"/>
      <c r="Q243" s="93"/>
      <c r="R243" s="93"/>
      <c r="S243" s="21"/>
      <c r="T243" s="21"/>
      <c r="U243" s="21"/>
      <c r="V243" s="21"/>
      <c r="Y243" s="105"/>
      <c r="Z243"/>
      <c r="AA243" s="21"/>
      <c r="AB243" s="21"/>
    </row>
    <row r="244" spans="1:28" s="26" customFormat="1" ht="23.25" x14ac:dyDescent="0.25">
      <c r="A244" s="21"/>
      <c r="B244" s="51"/>
      <c r="C244" s="91" t="s">
        <v>91</v>
      </c>
      <c r="D244" s="91"/>
      <c r="E244" s="102"/>
      <c r="F244" s="102"/>
      <c r="G244" s="102"/>
      <c r="H244" s="91"/>
      <c r="I244" s="51"/>
      <c r="J244" s="91" t="s">
        <v>92</v>
      </c>
      <c r="K244" s="93"/>
      <c r="L244" s="93"/>
      <c r="M244" s="93"/>
      <c r="N244" s="94"/>
      <c r="O244" s="94" t="s">
        <v>174</v>
      </c>
      <c r="P244" s="93"/>
      <c r="Q244" s="93"/>
      <c r="R244" s="93"/>
      <c r="S244" s="21"/>
      <c r="T244" s="21"/>
      <c r="U244" s="21"/>
      <c r="V244" s="21"/>
      <c r="Y244" s="104"/>
      <c r="Z244" s="21"/>
      <c r="AA244" s="21"/>
      <c r="AB244" s="21"/>
    </row>
    <row r="245" spans="1:28" s="26" customFormat="1" ht="23.25" x14ac:dyDescent="0.25">
      <c r="A245" s="21"/>
      <c r="B245" s="51">
        <v>3</v>
      </c>
      <c r="C245" s="32" t="s">
        <v>79</v>
      </c>
      <c r="D245" s="91"/>
      <c r="E245" s="51" t="s">
        <v>25</v>
      </c>
      <c r="F245" s="92">
        <v>3</v>
      </c>
      <c r="G245" s="91" t="s">
        <v>26</v>
      </c>
      <c r="H245" s="91"/>
      <c r="I245" s="51"/>
      <c r="J245" s="91"/>
      <c r="K245" s="93"/>
      <c r="L245" s="93"/>
      <c r="M245" s="93"/>
      <c r="N245" s="93"/>
      <c r="O245" s="93"/>
      <c r="P245" s="93"/>
      <c r="Q245" s="93"/>
      <c r="R245" s="93"/>
      <c r="S245" s="21"/>
      <c r="T245" s="21"/>
      <c r="U245" s="21"/>
      <c r="V245" s="21"/>
      <c r="Y245" s="104"/>
      <c r="Z245" s="21"/>
      <c r="AA245" s="21"/>
      <c r="AB245" s="21"/>
    </row>
    <row r="246" spans="1:28" s="26" customFormat="1" ht="23.25" x14ac:dyDescent="0.25">
      <c r="A246" s="21"/>
      <c r="B246" s="51"/>
      <c r="C246" s="91" t="s">
        <v>133</v>
      </c>
      <c r="D246" s="91"/>
      <c r="E246" s="51"/>
      <c r="F246" s="92"/>
      <c r="G246" s="91"/>
      <c r="H246" s="91"/>
      <c r="I246" s="51">
        <v>3</v>
      </c>
      <c r="J246" s="32" t="s">
        <v>1059</v>
      </c>
      <c r="K246" s="91"/>
      <c r="L246" s="93"/>
      <c r="M246" s="93"/>
      <c r="N246" s="93"/>
      <c r="O246" s="95" t="s">
        <v>93</v>
      </c>
      <c r="P246" s="93"/>
      <c r="Q246" s="93"/>
      <c r="R246" s="93"/>
      <c r="S246" s="21"/>
      <c r="T246" s="21"/>
      <c r="U246" s="21"/>
      <c r="V246" s="21"/>
      <c r="Y246" s="106" t="s">
        <v>32</v>
      </c>
      <c r="Z246" s="30"/>
      <c r="AA246" s="21"/>
      <c r="AB246" s="21"/>
    </row>
    <row r="247" spans="1:28" s="26" customFormat="1" ht="23.25" x14ac:dyDescent="0.25">
      <c r="A247" s="21"/>
      <c r="B247" s="51"/>
      <c r="C247" s="91" t="s">
        <v>1052</v>
      </c>
      <c r="D247" s="91"/>
      <c r="E247" s="51"/>
      <c r="F247" s="92"/>
      <c r="G247" s="91"/>
      <c r="H247" s="91"/>
      <c r="I247" s="51"/>
      <c r="J247" s="94" t="s">
        <v>82</v>
      </c>
      <c r="K247" s="93"/>
      <c r="L247" s="93"/>
      <c r="M247" s="93"/>
      <c r="N247" s="94"/>
      <c r="O247" s="94" t="s">
        <v>1060</v>
      </c>
      <c r="P247" s="93"/>
      <c r="Q247" s="93"/>
      <c r="R247" s="93"/>
      <c r="S247" s="21"/>
      <c r="T247" s="21"/>
      <c r="U247" s="21"/>
      <c r="V247" s="21"/>
      <c r="Y247" s="104" t="s">
        <v>14</v>
      </c>
      <c r="Z247" s="21"/>
      <c r="AA247" s="21"/>
      <c r="AB247" s="21"/>
    </row>
    <row r="248" spans="1:28" s="26" customFormat="1" ht="19.5" x14ac:dyDescent="0.25">
      <c r="A248" s="21"/>
      <c r="B248" s="51">
        <v>4</v>
      </c>
      <c r="C248" s="32" t="s">
        <v>1051</v>
      </c>
      <c r="D248" s="91"/>
      <c r="E248" s="51" t="s">
        <v>25</v>
      </c>
      <c r="F248" s="92">
        <v>5</v>
      </c>
      <c r="G248" s="91" t="s">
        <v>26</v>
      </c>
      <c r="H248" s="91"/>
      <c r="I248" s="51"/>
      <c r="J248" s="94" t="s">
        <v>83</v>
      </c>
      <c r="K248" s="93"/>
      <c r="L248" s="93"/>
      <c r="M248" s="93"/>
      <c r="N248" s="94"/>
      <c r="O248" s="94" t="s">
        <v>1061</v>
      </c>
      <c r="P248" s="93"/>
      <c r="Q248" s="93"/>
      <c r="R248" s="93"/>
      <c r="S248" s="21"/>
      <c r="T248" s="21"/>
      <c r="U248" s="21"/>
      <c r="V248" s="21"/>
      <c r="AA248" s="21"/>
      <c r="AB248" s="21"/>
    </row>
    <row r="249" spans="1:28" s="26" customFormat="1" ht="19.5" x14ac:dyDescent="0.25">
      <c r="A249" s="21"/>
      <c r="B249" s="51">
        <v>5</v>
      </c>
      <c r="C249" s="32" t="s">
        <v>46</v>
      </c>
      <c r="D249" s="91"/>
      <c r="E249" s="51" t="s">
        <v>25</v>
      </c>
      <c r="F249" s="92">
        <v>1</v>
      </c>
      <c r="G249" s="91" t="s">
        <v>26</v>
      </c>
      <c r="H249" s="91"/>
      <c r="I249" s="51"/>
      <c r="J249" s="94"/>
      <c r="K249" s="93"/>
      <c r="L249" s="93"/>
      <c r="M249" s="93"/>
      <c r="N249" s="94"/>
      <c r="O249" s="94"/>
      <c r="P249" s="93"/>
      <c r="Q249" s="93"/>
      <c r="R249" s="93"/>
      <c r="S249" s="21"/>
      <c r="T249" s="21"/>
      <c r="U249" s="21"/>
      <c r="V249" s="21"/>
      <c r="AA249" s="21"/>
      <c r="AB249" s="21"/>
    </row>
    <row r="250" spans="1:28" s="26" customFormat="1" ht="19.5" x14ac:dyDescent="0.25">
      <c r="A250" s="21"/>
      <c r="B250" s="51">
        <v>6</v>
      </c>
      <c r="C250" s="32" t="s">
        <v>36</v>
      </c>
      <c r="D250" s="103"/>
      <c r="E250" s="51" t="s">
        <v>25</v>
      </c>
      <c r="F250" s="92">
        <v>1</v>
      </c>
      <c r="G250" s="91" t="s">
        <v>26</v>
      </c>
      <c r="H250" s="91"/>
      <c r="I250" s="51">
        <v>4</v>
      </c>
      <c r="J250" s="32" t="s">
        <v>1062</v>
      </c>
      <c r="K250" s="93"/>
      <c r="L250" s="93"/>
      <c r="M250" s="93"/>
      <c r="N250" s="94"/>
      <c r="O250" s="95" t="s">
        <v>96</v>
      </c>
      <c r="P250" s="93"/>
      <c r="Q250" s="93"/>
      <c r="R250" s="93"/>
      <c r="S250" s="21"/>
      <c r="T250" s="21"/>
      <c r="U250" s="21"/>
      <c r="V250" s="21"/>
      <c r="AA250" s="21"/>
      <c r="AB250" s="21"/>
    </row>
    <row r="251" spans="1:28" s="26" customFormat="1" ht="22.5" x14ac:dyDescent="0.25">
      <c r="A251" s="21"/>
      <c r="B251" s="23"/>
      <c r="C251" s="33"/>
      <c r="D251" s="28"/>
      <c r="E251" s="23"/>
      <c r="F251" s="43"/>
      <c r="G251" s="24"/>
      <c r="H251" s="91"/>
      <c r="I251" s="51"/>
      <c r="J251" s="93"/>
      <c r="K251" s="93"/>
      <c r="L251" s="93"/>
      <c r="M251" s="93"/>
      <c r="N251" s="93"/>
      <c r="O251" s="99"/>
      <c r="P251" s="120"/>
      <c r="Q251" s="120"/>
      <c r="R251" s="93"/>
      <c r="S251" s="21"/>
      <c r="T251" s="21"/>
      <c r="U251" s="21"/>
      <c r="V251" s="21"/>
      <c r="Y251" s="21"/>
      <c r="Z251" s="21"/>
      <c r="AA251" s="21"/>
      <c r="AB251" s="21"/>
    </row>
    <row r="252" spans="1:28" s="26" customFormat="1" ht="23.25" x14ac:dyDescent="0.25">
      <c r="A252" s="21"/>
      <c r="B252" s="111"/>
      <c r="C252" s="112"/>
      <c r="D252" s="113"/>
      <c r="E252" s="114"/>
      <c r="F252" s="202"/>
      <c r="G252" s="111"/>
      <c r="H252" s="32"/>
      <c r="I252" s="51">
        <v>5</v>
      </c>
      <c r="J252" s="95" t="s">
        <v>88</v>
      </c>
      <c r="K252" s="120"/>
      <c r="L252" s="120"/>
      <c r="M252" s="120"/>
      <c r="N252" s="120"/>
      <c r="O252" s="94" t="s">
        <v>90</v>
      </c>
      <c r="P252" s="99"/>
      <c r="Q252" s="99"/>
      <c r="R252" s="120"/>
      <c r="S252" s="21"/>
      <c r="T252" s="21"/>
      <c r="U252" s="21"/>
      <c r="V252" s="21"/>
      <c r="AA252" s="21"/>
      <c r="AB252" s="21"/>
    </row>
    <row r="253" spans="1:28" s="29" customFormat="1" ht="19.5" x14ac:dyDescent="0.2">
      <c r="A253" s="27"/>
      <c r="B253" s="2"/>
      <c r="C253" s="10"/>
      <c r="D253" s="5"/>
      <c r="E253" s="5"/>
      <c r="F253" s="5"/>
      <c r="G253" s="5"/>
      <c r="H253" s="32"/>
      <c r="I253" s="51">
        <v>6</v>
      </c>
      <c r="J253" s="95" t="s">
        <v>89</v>
      </c>
      <c r="K253" s="99"/>
      <c r="L253" s="99"/>
      <c r="M253" s="99"/>
      <c r="N253" s="99"/>
      <c r="O253" s="94" t="s">
        <v>90</v>
      </c>
      <c r="P253" s="93"/>
      <c r="Q253" s="93"/>
      <c r="R253" s="99"/>
      <c r="S253" s="21"/>
      <c r="T253" s="21"/>
      <c r="U253" s="21"/>
      <c r="V253" s="27"/>
      <c r="AA253" s="27"/>
      <c r="AB253" s="27"/>
    </row>
    <row r="254" spans="1:28" s="31" customFormat="1" ht="19.5" x14ac:dyDescent="0.2">
      <c r="A254" s="30"/>
      <c r="B254" s="2"/>
      <c r="C254" s="10"/>
      <c r="D254" s="5"/>
      <c r="E254" s="5"/>
      <c r="F254" s="5"/>
      <c r="G254" s="5"/>
      <c r="H254" s="23"/>
      <c r="I254" s="102">
        <v>7</v>
      </c>
      <c r="J254" s="95" t="s">
        <v>63</v>
      </c>
      <c r="K254" s="99"/>
      <c r="L254" s="99"/>
      <c r="M254" s="99"/>
      <c r="N254" s="99"/>
      <c r="O254" s="94" t="s">
        <v>90</v>
      </c>
      <c r="P254" s="93"/>
      <c r="Q254" s="93"/>
      <c r="R254" s="93"/>
      <c r="S254" s="27"/>
      <c r="T254" s="27"/>
      <c r="U254" s="27"/>
      <c r="V254" s="30"/>
      <c r="AA254" s="30"/>
      <c r="AB254" s="30"/>
    </row>
    <row r="255" spans="1:28" ht="23.25" x14ac:dyDescent="0.25">
      <c r="H255" s="116"/>
      <c r="I255" s="51"/>
      <c r="J255" s="95"/>
      <c r="K255" s="99"/>
      <c r="L255" s="99"/>
      <c r="M255" s="99"/>
      <c r="N255" s="99"/>
      <c r="O255" s="94"/>
      <c r="P255" s="93"/>
      <c r="Q255" s="93"/>
      <c r="R255" s="93"/>
      <c r="S255" s="30"/>
      <c r="T255" s="30"/>
      <c r="U255" s="30"/>
    </row>
    <row r="256" spans="1:28" s="200" customFormat="1" ht="23.25" x14ac:dyDescent="0.35">
      <c r="A256" s="198"/>
      <c r="B256" s="111" t="s">
        <v>1166</v>
      </c>
      <c r="C256" s="112"/>
      <c r="D256" s="113"/>
      <c r="E256" s="114" t="s">
        <v>25</v>
      </c>
      <c r="F256" s="202">
        <f>SUM(F238:F255)</f>
        <v>28</v>
      </c>
      <c r="G256" s="111" t="s">
        <v>27</v>
      </c>
      <c r="H256" s="32"/>
      <c r="I256" s="32"/>
      <c r="J256" s="21"/>
      <c r="K256" s="21"/>
      <c r="L256" s="21"/>
      <c r="M256" s="21"/>
      <c r="N256" s="21"/>
      <c r="O256" s="21"/>
      <c r="P256" s="5"/>
      <c r="Q256" s="21"/>
      <c r="R256" s="21"/>
      <c r="S256" s="5"/>
      <c r="T256" s="5"/>
      <c r="U256" s="5"/>
      <c r="V256" s="199"/>
      <c r="W256" s="199"/>
      <c r="X256" s="199"/>
      <c r="Y256" s="199"/>
      <c r="Z256" s="199"/>
      <c r="AA256" s="199"/>
      <c r="AB256" s="198"/>
    </row>
    <row r="257" spans="9:21" ht="23.25" x14ac:dyDescent="0.25">
      <c r="I257" s="199"/>
      <c r="J257" s="201"/>
      <c r="K257" s="201"/>
      <c r="L257" s="201"/>
      <c r="M257" s="201"/>
      <c r="N257" s="201"/>
      <c r="O257" s="201"/>
      <c r="P257" s="201"/>
      <c r="Q257" s="201"/>
      <c r="R257" s="201"/>
      <c r="S257" s="199"/>
      <c r="T257" s="199"/>
      <c r="U257" s="199"/>
    </row>
  </sheetData>
  <mergeCells count="120">
    <mergeCell ref="B235:D237"/>
    <mergeCell ref="I235:M237"/>
    <mergeCell ref="V232:V233"/>
    <mergeCell ref="W232:W233"/>
    <mergeCell ref="X232:X233"/>
    <mergeCell ref="Y232:Y233"/>
    <mergeCell ref="Z232:Z233"/>
    <mergeCell ref="AA232:AA233"/>
    <mergeCell ref="P232:P233"/>
    <mergeCell ref="Q232:Q233"/>
    <mergeCell ref="R232:R233"/>
    <mergeCell ref="S232:S233"/>
    <mergeCell ref="T232:T233"/>
    <mergeCell ref="U232:U233"/>
    <mergeCell ref="J232:J233"/>
    <mergeCell ref="K232:K233"/>
    <mergeCell ref="L232:L233"/>
    <mergeCell ref="M232:M233"/>
    <mergeCell ref="N232:N233"/>
    <mergeCell ref="O232:O233"/>
    <mergeCell ref="AA210:AA211"/>
    <mergeCell ref="AA217:AA220"/>
    <mergeCell ref="AA223:AA228"/>
    <mergeCell ref="B232:C233"/>
    <mergeCell ref="D232:D233"/>
    <mergeCell ref="E232:E233"/>
    <mergeCell ref="F232:F233"/>
    <mergeCell ref="G232:G233"/>
    <mergeCell ref="H232:H233"/>
    <mergeCell ref="I232:I233"/>
    <mergeCell ref="AA192:AA193"/>
    <mergeCell ref="AA198:AA199"/>
    <mergeCell ref="W202:W203"/>
    <mergeCell ref="AA202:AA203"/>
    <mergeCell ref="AA204:AA206"/>
    <mergeCell ref="AA207:AA209"/>
    <mergeCell ref="AA173:AA174"/>
    <mergeCell ref="W176:W177"/>
    <mergeCell ref="AA177:AA179"/>
    <mergeCell ref="AA180:AA182"/>
    <mergeCell ref="AA183:AA184"/>
    <mergeCell ref="AA185:AA186"/>
    <mergeCell ref="AA157:AA158"/>
    <mergeCell ref="AA159:AA160"/>
    <mergeCell ref="AA163:AA164"/>
    <mergeCell ref="AA165:AA169"/>
    <mergeCell ref="AA170:AA172"/>
    <mergeCell ref="AA121:AA123"/>
    <mergeCell ref="AA124:AA126"/>
    <mergeCell ref="AA128:AA131"/>
    <mergeCell ref="AA132:AA135"/>
    <mergeCell ref="AA142:AA145"/>
    <mergeCell ref="AA96:AA97"/>
    <mergeCell ref="AA101:AA102"/>
    <mergeCell ref="AA106:AA107"/>
    <mergeCell ref="AA111:AA112"/>
    <mergeCell ref="AA113:AA115"/>
    <mergeCell ref="W117:W118"/>
    <mergeCell ref="AA118:AA120"/>
    <mergeCell ref="D76:D77"/>
    <mergeCell ref="AA76:AA77"/>
    <mergeCell ref="Z77:Z78"/>
    <mergeCell ref="AA78:AA82"/>
    <mergeCell ref="AA86:AA87"/>
    <mergeCell ref="AA91:AA92"/>
    <mergeCell ref="AA55:AA56"/>
    <mergeCell ref="AA59:AA66"/>
    <mergeCell ref="AA69:AA71"/>
    <mergeCell ref="W75:W76"/>
    <mergeCell ref="X75:X78"/>
    <mergeCell ref="Y75:Y78"/>
    <mergeCell ref="X38:X39"/>
    <mergeCell ref="Y38:Y39"/>
    <mergeCell ref="Z38:Z39"/>
    <mergeCell ref="AA39:AA40"/>
    <mergeCell ref="AA41:AA45"/>
    <mergeCell ref="X47:X50"/>
    <mergeCell ref="Y47:Y50"/>
    <mergeCell ref="Z47:Z50"/>
    <mergeCell ref="AA48:AA49"/>
    <mergeCell ref="AA17:AA19"/>
    <mergeCell ref="AA22:AA24"/>
    <mergeCell ref="D30:D31"/>
    <mergeCell ref="X33:X36"/>
    <mergeCell ref="Y33:Y36"/>
    <mergeCell ref="Z33:Z36"/>
    <mergeCell ref="AA34:AA35"/>
    <mergeCell ref="T10:T11"/>
    <mergeCell ref="U10:U11"/>
    <mergeCell ref="V10:V11"/>
    <mergeCell ref="W10:W11"/>
    <mergeCell ref="X10:X11"/>
    <mergeCell ref="Y10:Y11"/>
    <mergeCell ref="D10:D11"/>
    <mergeCell ref="K10:K11"/>
    <mergeCell ref="L10:L11"/>
    <mergeCell ref="M10:M11"/>
    <mergeCell ref="N10:N11"/>
    <mergeCell ref="O10:O11"/>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I9:J10"/>
    <mergeCell ref="P10:P11"/>
    <mergeCell ref="Q10:Q11"/>
    <mergeCell ref="R10:R11"/>
    <mergeCell ref="S10:S11"/>
    <mergeCell ref="Z10:Z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4" manualBreakCount="4">
    <brk id="66" max="26" man="1"/>
    <brk id="115" max="26" man="1"/>
    <brk id="174" max="26" man="1"/>
    <brk id="220" max="2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279"/>
  <sheetViews>
    <sheetView showGridLines="0" view="pageBreakPreview" topLeftCell="A230" zoomScale="66" zoomScaleNormal="40" zoomScaleSheetLayoutView="66" zoomScalePageLayoutView="96" workbookViewId="0">
      <selection activeCell="X110" sqref="X110"/>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7.42578125" style="5" customWidth="1"/>
    <col min="7" max="7" width="6.7109375" style="5" customWidth="1"/>
    <col min="8" max="8" width="7.85546875" style="5" customWidth="1"/>
    <col min="9" max="10" width="6.7109375" style="5" customWidth="1"/>
    <col min="11" max="13" width="6.7109375" style="11" customWidth="1"/>
    <col min="14" max="14" width="12" style="5" customWidth="1"/>
    <col min="15" max="15" width="11.5703125" style="5" customWidth="1"/>
    <col min="16" max="19" width="10.7109375" style="5" customWidth="1"/>
    <col min="20" max="20" width="12.5703125" style="5" customWidth="1"/>
    <col min="21" max="21" width="13.42578125" style="5" customWidth="1"/>
    <col min="22" max="22" width="17.855468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9.140625" style="7"/>
    <col min="30" max="30" width="15.7109375" style="7" bestFit="1" customWidth="1"/>
    <col min="31" max="32" width="9.140625" style="7"/>
    <col min="33" max="33" width="18" style="7" customWidth="1"/>
    <col min="34" max="34" width="9.140625" style="7"/>
    <col min="35" max="35" width="14.140625" style="7" bestFit="1" customWidth="1"/>
    <col min="36"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350"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229</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349"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348" t="s">
        <v>7</v>
      </c>
      <c r="F11" s="348" t="s">
        <v>8</v>
      </c>
      <c r="G11" s="348" t="s">
        <v>7</v>
      </c>
      <c r="H11" s="348" t="s">
        <v>8</v>
      </c>
      <c r="I11" s="348" t="s">
        <v>7</v>
      </c>
      <c r="J11" s="348"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357">
        <v>1</v>
      </c>
      <c r="C15" s="266" t="s">
        <v>38</v>
      </c>
      <c r="D15" s="72" t="s">
        <v>230</v>
      </c>
      <c r="E15" s="230" t="s">
        <v>55</v>
      </c>
      <c r="F15" s="230" t="s">
        <v>55</v>
      </c>
      <c r="G15" s="230" t="s">
        <v>55</v>
      </c>
      <c r="H15" s="230" t="s">
        <v>55</v>
      </c>
      <c r="I15" s="230" t="s">
        <v>55</v>
      </c>
      <c r="J15" s="230" t="s">
        <v>55</v>
      </c>
      <c r="K15" s="230">
        <v>0</v>
      </c>
      <c r="L15" s="230" t="s">
        <v>55</v>
      </c>
      <c r="M15" s="230" t="s">
        <v>55</v>
      </c>
      <c r="N15" s="230" t="s">
        <v>55</v>
      </c>
      <c r="O15" s="230" t="s">
        <v>55</v>
      </c>
      <c r="P15" s="230" t="s">
        <v>55</v>
      </c>
      <c r="Q15" s="230" t="s">
        <v>55</v>
      </c>
      <c r="R15" s="230" t="s">
        <v>55</v>
      </c>
      <c r="S15" s="230" t="s">
        <v>55</v>
      </c>
      <c r="T15" s="230" t="s">
        <v>55</v>
      </c>
      <c r="U15" s="230" t="s">
        <v>55</v>
      </c>
      <c r="V15" s="230" t="s">
        <v>55</v>
      </c>
      <c r="W15" s="358"/>
      <c r="X15" s="351">
        <v>0</v>
      </c>
      <c r="Y15" s="351">
        <f>5%*X15</f>
        <v>0</v>
      </c>
      <c r="Z15" s="174">
        <f>X15+Y15</f>
        <v>0</v>
      </c>
      <c r="AA15" s="73" t="s">
        <v>230</v>
      </c>
    </row>
    <row r="16" spans="1:28" s="17" customFormat="1" ht="19.5" customHeight="1" x14ac:dyDescent="0.25">
      <c r="B16" s="357"/>
      <c r="C16" s="261">
        <v>43134</v>
      </c>
      <c r="D16" s="75" t="s">
        <v>231</v>
      </c>
      <c r="E16" s="47"/>
      <c r="F16" s="47"/>
      <c r="G16" s="47"/>
      <c r="H16" s="47"/>
      <c r="I16" s="47"/>
      <c r="J16" s="47"/>
      <c r="K16" s="47"/>
      <c r="L16" s="47"/>
      <c r="M16" s="47"/>
      <c r="N16" s="47"/>
      <c r="O16" s="47"/>
      <c r="P16" s="47"/>
      <c r="Q16" s="47"/>
      <c r="R16" s="47"/>
      <c r="S16" s="47"/>
      <c r="T16" s="47"/>
      <c r="U16" s="47"/>
      <c r="V16" s="47"/>
      <c r="W16" s="121"/>
      <c r="X16" s="45"/>
      <c r="Y16" s="45"/>
      <c r="Z16" s="146"/>
      <c r="AA16" s="77" t="s">
        <v>233</v>
      </c>
    </row>
    <row r="17" spans="2:27" s="17" customFormat="1" ht="19.5" customHeight="1" x14ac:dyDescent="0.25">
      <c r="B17" s="357"/>
      <c r="C17" s="173" t="s">
        <v>232</v>
      </c>
      <c r="D17" s="75"/>
      <c r="E17" s="47"/>
      <c r="F17" s="47"/>
      <c r="G17" s="47"/>
      <c r="H17" s="47"/>
      <c r="I17" s="47"/>
      <c r="J17" s="47"/>
      <c r="K17" s="47"/>
      <c r="L17" s="47"/>
      <c r="M17" s="47"/>
      <c r="N17" s="47"/>
      <c r="O17" s="47"/>
      <c r="P17" s="47"/>
      <c r="Q17" s="47"/>
      <c r="R17" s="47"/>
      <c r="S17" s="47"/>
      <c r="T17" s="47"/>
      <c r="U17" s="47"/>
      <c r="V17" s="47"/>
      <c r="W17" s="121"/>
      <c r="X17" s="45"/>
      <c r="Y17" s="45"/>
      <c r="Z17" s="146"/>
      <c r="AA17" s="508" t="s">
        <v>234</v>
      </c>
    </row>
    <row r="18" spans="2:27" s="17" customFormat="1" ht="19.5" customHeight="1" x14ac:dyDescent="0.25">
      <c r="B18" s="357"/>
      <c r="C18" s="173"/>
      <c r="D18" s="354"/>
      <c r="E18" s="47"/>
      <c r="F18" s="47"/>
      <c r="G18" s="47"/>
      <c r="H18" s="47"/>
      <c r="I18" s="47"/>
      <c r="J18" s="47"/>
      <c r="K18" s="47"/>
      <c r="L18" s="47"/>
      <c r="M18" s="47"/>
      <c r="N18" s="47"/>
      <c r="O18" s="47"/>
      <c r="P18" s="47"/>
      <c r="Q18" s="47"/>
      <c r="R18" s="47"/>
      <c r="S18" s="47"/>
      <c r="T18" s="47"/>
      <c r="U18" s="47"/>
      <c r="V18" s="47"/>
      <c r="W18" s="121"/>
      <c r="X18" s="45"/>
      <c r="Y18" s="45"/>
      <c r="Z18" s="146"/>
      <c r="AA18" s="508"/>
    </row>
    <row r="19" spans="2:27" s="17" customFormat="1" ht="19.5" customHeight="1" x14ac:dyDescent="0.25">
      <c r="B19" s="357"/>
      <c r="C19" s="173"/>
      <c r="D19" s="356"/>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357"/>
      <c r="C20" s="173"/>
      <c r="D20" s="356"/>
      <c r="E20" s="47"/>
      <c r="F20" s="47"/>
      <c r="G20" s="47"/>
      <c r="H20" s="47"/>
      <c r="I20" s="47"/>
      <c r="J20" s="47"/>
      <c r="K20" s="47"/>
      <c r="L20" s="47"/>
      <c r="M20" s="47"/>
      <c r="N20" s="47"/>
      <c r="O20" s="47"/>
      <c r="P20" s="47"/>
      <c r="Q20" s="47"/>
      <c r="R20" s="47"/>
      <c r="S20" s="47"/>
      <c r="T20" s="47"/>
      <c r="U20" s="47"/>
      <c r="V20" s="47"/>
      <c r="W20" s="121"/>
      <c r="X20" s="45"/>
      <c r="Y20" s="45"/>
      <c r="Z20" s="146"/>
      <c r="AA20" s="77"/>
    </row>
    <row r="21" spans="2:27" s="17" customFormat="1" ht="19.5" customHeight="1" x14ac:dyDescent="0.25">
      <c r="B21" s="357">
        <v>2</v>
      </c>
      <c r="C21" s="266" t="s">
        <v>38</v>
      </c>
      <c r="D21" s="266" t="s">
        <v>37</v>
      </c>
      <c r="E21" s="230" t="s">
        <v>55</v>
      </c>
      <c r="F21" s="230" t="s">
        <v>55</v>
      </c>
      <c r="G21" s="230" t="s">
        <v>55</v>
      </c>
      <c r="H21" s="230" t="s">
        <v>55</v>
      </c>
      <c r="I21" s="230" t="s">
        <v>55</v>
      </c>
      <c r="J21" s="230" t="s">
        <v>55</v>
      </c>
      <c r="K21" s="230">
        <v>0</v>
      </c>
      <c r="L21" s="230" t="s">
        <v>55</v>
      </c>
      <c r="M21" s="230" t="s">
        <v>55</v>
      </c>
      <c r="N21" s="230" t="s">
        <v>55</v>
      </c>
      <c r="O21" s="230" t="s">
        <v>55</v>
      </c>
      <c r="P21" s="230" t="s">
        <v>55</v>
      </c>
      <c r="Q21" s="230" t="s">
        <v>55</v>
      </c>
      <c r="R21" s="230" t="s">
        <v>55</v>
      </c>
      <c r="S21" s="230" t="s">
        <v>55</v>
      </c>
      <c r="T21" s="230" t="s">
        <v>55</v>
      </c>
      <c r="U21" s="230" t="s">
        <v>55</v>
      </c>
      <c r="V21" s="230" t="s">
        <v>55</v>
      </c>
      <c r="W21" s="351" t="s">
        <v>238</v>
      </c>
      <c r="X21" s="351">
        <v>0</v>
      </c>
      <c r="Y21" s="187">
        <f>5%*X21</f>
        <v>0</v>
      </c>
      <c r="Z21" s="353">
        <f>X21+Y21</f>
        <v>0</v>
      </c>
      <c r="AA21" s="73" t="s">
        <v>57</v>
      </c>
    </row>
    <row r="22" spans="2:27" s="17" customFormat="1" ht="19.5" customHeight="1" x14ac:dyDescent="0.25">
      <c r="B22" s="357"/>
      <c r="C22" s="261">
        <v>43134</v>
      </c>
      <c r="D22" s="90" t="s">
        <v>142</v>
      </c>
      <c r="E22" s="47"/>
      <c r="F22" s="47"/>
      <c r="G22" s="47"/>
      <c r="H22" s="47"/>
      <c r="I22" s="47"/>
      <c r="J22" s="47"/>
      <c r="K22" s="47"/>
      <c r="L22" s="47"/>
      <c r="M22" s="47"/>
      <c r="N22" s="47"/>
      <c r="O22" s="47"/>
      <c r="P22" s="47"/>
      <c r="Q22" s="47"/>
      <c r="R22" s="47"/>
      <c r="S22" s="47"/>
      <c r="T22" s="47"/>
      <c r="U22" s="47"/>
      <c r="V22" s="47"/>
      <c r="W22" s="351"/>
      <c r="X22" s="351"/>
      <c r="Y22" s="48"/>
      <c r="Z22" s="44"/>
      <c r="AA22" s="508" t="s">
        <v>239</v>
      </c>
    </row>
    <row r="23" spans="2:27" s="17" customFormat="1" ht="19.5" x14ac:dyDescent="0.25">
      <c r="B23" s="357"/>
      <c r="C23" s="266" t="s">
        <v>235</v>
      </c>
      <c r="D23" s="75" t="s">
        <v>236</v>
      </c>
      <c r="E23" s="47"/>
      <c r="F23" s="47"/>
      <c r="G23" s="47"/>
      <c r="H23" s="47"/>
      <c r="I23" s="47"/>
      <c r="J23" s="47"/>
      <c r="K23" s="47"/>
      <c r="L23" s="47"/>
      <c r="M23" s="47"/>
      <c r="N23" s="47"/>
      <c r="O23" s="47"/>
      <c r="P23" s="47"/>
      <c r="Q23" s="47"/>
      <c r="R23" s="47"/>
      <c r="S23" s="47"/>
      <c r="T23" s="47"/>
      <c r="U23" s="47"/>
      <c r="V23" s="47"/>
      <c r="W23" s="351"/>
      <c r="X23" s="351"/>
      <c r="Y23" s="48"/>
      <c r="Z23" s="44"/>
      <c r="AA23" s="508"/>
    </row>
    <row r="24" spans="2:27" s="17" customFormat="1" ht="19.5" customHeight="1" x14ac:dyDescent="0.25">
      <c r="B24" s="357"/>
      <c r="C24" s="266"/>
      <c r="D24" s="75" t="s">
        <v>237</v>
      </c>
      <c r="E24" s="47"/>
      <c r="F24" s="47"/>
      <c r="G24" s="47"/>
      <c r="H24" s="47"/>
      <c r="I24" s="47"/>
      <c r="J24" s="47"/>
      <c r="K24" s="47"/>
      <c r="L24" s="47"/>
      <c r="M24" s="47"/>
      <c r="N24" s="47"/>
      <c r="O24" s="47"/>
      <c r="P24" s="47"/>
      <c r="Q24" s="47"/>
      <c r="R24" s="47"/>
      <c r="S24" s="47"/>
      <c r="T24" s="47"/>
      <c r="U24" s="47"/>
      <c r="V24" s="47"/>
      <c r="W24" s="351"/>
      <c r="X24" s="351"/>
      <c r="Y24" s="48"/>
      <c r="Z24" s="44"/>
      <c r="AA24" s="508"/>
    </row>
    <row r="25" spans="2:27" s="17" customFormat="1" ht="19.5" x14ac:dyDescent="0.25">
      <c r="B25" s="357"/>
      <c r="C25" s="266"/>
      <c r="D25" s="75" t="s">
        <v>218</v>
      </c>
      <c r="E25" s="47"/>
      <c r="F25" s="47"/>
      <c r="G25" s="47"/>
      <c r="H25" s="47"/>
      <c r="I25" s="47"/>
      <c r="J25" s="47"/>
      <c r="K25" s="47"/>
      <c r="L25" s="47"/>
      <c r="M25" s="47"/>
      <c r="N25" s="47"/>
      <c r="O25" s="47"/>
      <c r="P25" s="47"/>
      <c r="Q25" s="47"/>
      <c r="R25" s="47"/>
      <c r="S25" s="47"/>
      <c r="T25" s="47"/>
      <c r="U25" s="47"/>
      <c r="V25" s="47"/>
      <c r="W25" s="351"/>
      <c r="X25" s="351"/>
      <c r="Y25" s="48"/>
      <c r="Z25" s="44"/>
      <c r="AA25" s="77"/>
    </row>
    <row r="26" spans="2:27" s="17" customFormat="1" ht="19.5" x14ac:dyDescent="0.25">
      <c r="B26" s="357"/>
      <c r="C26" s="266"/>
      <c r="D26" s="75"/>
      <c r="E26" s="47"/>
      <c r="F26" s="47"/>
      <c r="G26" s="47"/>
      <c r="H26" s="47"/>
      <c r="I26" s="47"/>
      <c r="J26" s="47"/>
      <c r="K26" s="47"/>
      <c r="L26" s="47"/>
      <c r="M26" s="47"/>
      <c r="N26" s="47"/>
      <c r="O26" s="47"/>
      <c r="P26" s="47"/>
      <c r="Q26" s="47"/>
      <c r="R26" s="47"/>
      <c r="S26" s="47"/>
      <c r="T26" s="47"/>
      <c r="U26" s="47"/>
      <c r="V26" s="47"/>
      <c r="W26" s="351"/>
      <c r="X26" s="351"/>
      <c r="Y26" s="80"/>
      <c r="Z26" s="80"/>
      <c r="AA26" s="76"/>
    </row>
    <row r="27" spans="2:27" s="17" customFormat="1" ht="19.5" customHeight="1" x14ac:dyDescent="0.25">
      <c r="B27" s="357">
        <v>3</v>
      </c>
      <c r="C27" s="266" t="s">
        <v>43</v>
      </c>
      <c r="D27" s="266" t="s">
        <v>45</v>
      </c>
      <c r="E27" s="230">
        <v>1</v>
      </c>
      <c r="F27" s="230" t="s">
        <v>55</v>
      </c>
      <c r="G27" s="230" t="s">
        <v>55</v>
      </c>
      <c r="H27" s="230" t="s">
        <v>55</v>
      </c>
      <c r="I27" s="230" t="s">
        <v>55</v>
      </c>
      <c r="J27" s="230" t="s">
        <v>55</v>
      </c>
      <c r="K27" s="230" t="s">
        <v>55</v>
      </c>
      <c r="L27" s="230" t="s">
        <v>55</v>
      </c>
      <c r="M27" s="230" t="s">
        <v>55</v>
      </c>
      <c r="N27" s="230">
        <v>1</v>
      </c>
      <c r="O27" s="230">
        <v>4</v>
      </c>
      <c r="P27" s="230"/>
      <c r="Q27" s="230"/>
      <c r="R27" s="230">
        <v>1</v>
      </c>
      <c r="S27" s="230">
        <v>1</v>
      </c>
      <c r="T27" s="230"/>
      <c r="U27" s="230">
        <v>2</v>
      </c>
      <c r="V27" s="230"/>
      <c r="W27" s="351" t="s">
        <v>68</v>
      </c>
      <c r="X27" s="351">
        <v>10000000</v>
      </c>
      <c r="Y27" s="351">
        <f>5%*X27</f>
        <v>500000</v>
      </c>
      <c r="Z27" s="351">
        <f>X27+Y27</f>
        <v>10500000</v>
      </c>
      <c r="AA27" s="73" t="s">
        <v>71</v>
      </c>
    </row>
    <row r="28" spans="2:27" s="17" customFormat="1" ht="19.5" customHeight="1" x14ac:dyDescent="0.25">
      <c r="B28" s="357"/>
      <c r="C28" s="261">
        <v>43135</v>
      </c>
      <c r="D28" s="90" t="s">
        <v>142</v>
      </c>
      <c r="E28" s="47"/>
      <c r="F28" s="47"/>
      <c r="G28" s="47"/>
      <c r="H28" s="47"/>
      <c r="I28" s="47"/>
      <c r="J28" s="47"/>
      <c r="K28" s="47"/>
      <c r="L28" s="47"/>
      <c r="M28" s="47"/>
      <c r="N28" s="47"/>
      <c r="O28" s="47"/>
      <c r="P28" s="47"/>
      <c r="Q28" s="47"/>
      <c r="R28" s="47"/>
      <c r="S28" s="47"/>
      <c r="T28" s="47"/>
      <c r="U28" s="47"/>
      <c r="V28" s="47"/>
      <c r="W28" s="45"/>
      <c r="X28" s="45"/>
      <c r="Y28" s="45"/>
      <c r="Z28" s="45"/>
      <c r="AA28" s="77" t="s">
        <v>240</v>
      </c>
    </row>
    <row r="29" spans="2:27" s="17" customFormat="1" ht="19.5" customHeight="1" x14ac:dyDescent="0.25">
      <c r="B29" s="357"/>
      <c r="C29" s="266" t="s">
        <v>64</v>
      </c>
      <c r="D29" s="75" t="s">
        <v>107</v>
      </c>
      <c r="E29" s="47"/>
      <c r="F29" s="47"/>
      <c r="G29" s="47"/>
      <c r="H29" s="47"/>
      <c r="I29" s="47"/>
      <c r="J29" s="47"/>
      <c r="K29" s="47"/>
      <c r="L29" s="47"/>
      <c r="M29" s="47"/>
      <c r="N29" s="47"/>
      <c r="O29" s="47"/>
      <c r="P29" s="47"/>
      <c r="Q29" s="47"/>
      <c r="R29" s="47"/>
      <c r="S29" s="47"/>
      <c r="T29" s="47"/>
      <c r="U29" s="47"/>
      <c r="V29" s="47"/>
      <c r="W29" s="45"/>
      <c r="X29" s="45"/>
      <c r="Y29" s="45"/>
      <c r="Z29" s="45"/>
      <c r="AA29" s="77" t="s">
        <v>241</v>
      </c>
    </row>
    <row r="30" spans="2:27" s="17" customFormat="1" ht="19.5" customHeight="1" x14ac:dyDescent="0.25">
      <c r="B30" s="357"/>
      <c r="C30" s="266"/>
      <c r="D30" s="535" t="s">
        <v>1008</v>
      </c>
      <c r="E30" s="47"/>
      <c r="F30" s="47"/>
      <c r="G30" s="47"/>
      <c r="H30" s="47"/>
      <c r="I30" s="47"/>
      <c r="J30" s="47"/>
      <c r="K30" s="47"/>
      <c r="L30" s="47"/>
      <c r="M30" s="47"/>
      <c r="N30" s="47"/>
      <c r="O30" s="47"/>
      <c r="P30" s="47"/>
      <c r="Q30" s="47"/>
      <c r="R30" s="47"/>
      <c r="S30" s="47"/>
      <c r="T30" s="47"/>
      <c r="U30" s="47"/>
      <c r="V30" s="47"/>
      <c r="W30" s="45"/>
      <c r="X30" s="45"/>
      <c r="Y30" s="45"/>
      <c r="Z30" s="45"/>
      <c r="AA30" s="77"/>
    </row>
    <row r="31" spans="2:27" s="17" customFormat="1" ht="19.5" customHeight="1" x14ac:dyDescent="0.25">
      <c r="B31" s="357"/>
      <c r="C31" s="266"/>
      <c r="D31" s="535"/>
      <c r="E31" s="47"/>
      <c r="F31" s="47"/>
      <c r="G31" s="47"/>
      <c r="H31" s="47"/>
      <c r="I31" s="47"/>
      <c r="J31" s="47"/>
      <c r="K31" s="47"/>
      <c r="L31" s="47"/>
      <c r="M31" s="47"/>
      <c r="N31" s="47"/>
      <c r="O31" s="47"/>
      <c r="P31" s="47"/>
      <c r="Q31" s="47"/>
      <c r="R31" s="47"/>
      <c r="S31" s="47"/>
      <c r="T31" s="47"/>
      <c r="U31" s="47"/>
      <c r="V31" s="47"/>
      <c r="W31" s="45"/>
      <c r="X31" s="45"/>
      <c r="Y31" s="45"/>
      <c r="Z31" s="45"/>
      <c r="AA31" s="77"/>
    </row>
    <row r="32" spans="2:27" s="17" customFormat="1" ht="19.5" customHeight="1" x14ac:dyDescent="0.25">
      <c r="B32" s="357"/>
      <c r="C32" s="266"/>
      <c r="D32" s="75"/>
      <c r="E32" s="47"/>
      <c r="F32" s="47"/>
      <c r="G32" s="47"/>
      <c r="H32" s="47"/>
      <c r="I32" s="47"/>
      <c r="J32" s="47"/>
      <c r="K32" s="47"/>
      <c r="L32" s="47"/>
      <c r="M32" s="47"/>
      <c r="N32" s="47"/>
      <c r="O32" s="47"/>
      <c r="P32" s="47"/>
      <c r="Q32" s="47"/>
      <c r="R32" s="47"/>
      <c r="S32" s="47"/>
      <c r="T32" s="47"/>
      <c r="U32" s="47"/>
      <c r="V32" s="47"/>
      <c r="W32" s="45"/>
      <c r="X32" s="45"/>
      <c r="Y32" s="45"/>
      <c r="Z32" s="45"/>
      <c r="AA32" s="77"/>
    </row>
    <row r="33" spans="2:27" s="17" customFormat="1" ht="19.5" x14ac:dyDescent="0.25">
      <c r="B33" s="357">
        <v>4</v>
      </c>
      <c r="C33" s="266" t="s">
        <v>43</v>
      </c>
      <c r="D33" s="266" t="s">
        <v>45</v>
      </c>
      <c r="E33" s="230" t="s">
        <v>55</v>
      </c>
      <c r="F33" s="230">
        <v>1</v>
      </c>
      <c r="G33" s="230" t="s">
        <v>55</v>
      </c>
      <c r="H33" s="230" t="s">
        <v>55</v>
      </c>
      <c r="I33" s="230" t="s">
        <v>55</v>
      </c>
      <c r="J33" s="230" t="s">
        <v>55</v>
      </c>
      <c r="K33" s="230" t="s">
        <v>55</v>
      </c>
      <c r="L33" s="230" t="s">
        <v>55</v>
      </c>
      <c r="M33" s="230" t="s">
        <v>55</v>
      </c>
      <c r="N33" s="230"/>
      <c r="O33" s="230"/>
      <c r="P33" s="230"/>
      <c r="Q33" s="230"/>
      <c r="R33" s="230"/>
      <c r="S33" s="230"/>
      <c r="T33" s="230"/>
      <c r="U33" s="230"/>
      <c r="V33" s="230" t="s">
        <v>55</v>
      </c>
      <c r="W33" s="351" t="s">
        <v>68</v>
      </c>
      <c r="X33" s="507">
        <v>1500000</v>
      </c>
      <c r="Y33" s="507">
        <f>5%*X33</f>
        <v>75000</v>
      </c>
      <c r="Z33" s="507">
        <f>X33+Y33</f>
        <v>1575000</v>
      </c>
      <c r="AA33" s="73" t="s">
        <v>266</v>
      </c>
    </row>
    <row r="34" spans="2:27" s="17" customFormat="1" ht="19.5" customHeight="1" x14ac:dyDescent="0.25">
      <c r="B34" s="357"/>
      <c r="C34" s="261">
        <v>43135</v>
      </c>
      <c r="D34" s="90" t="s">
        <v>142</v>
      </c>
      <c r="E34" s="47"/>
      <c r="F34" s="47"/>
      <c r="G34" s="47"/>
      <c r="H34" s="47"/>
      <c r="I34" s="47"/>
      <c r="J34" s="47"/>
      <c r="K34" s="47"/>
      <c r="L34" s="47"/>
      <c r="M34" s="47"/>
      <c r="N34" s="47"/>
      <c r="O34" s="47"/>
      <c r="P34" s="47"/>
      <c r="Q34" s="47"/>
      <c r="R34" s="47"/>
      <c r="S34" s="47"/>
      <c r="T34" s="47"/>
      <c r="U34" s="47"/>
      <c r="V34" s="47"/>
      <c r="W34" s="351"/>
      <c r="X34" s="507"/>
      <c r="Y34" s="507"/>
      <c r="Z34" s="507"/>
      <c r="AA34" s="508" t="s">
        <v>150</v>
      </c>
    </row>
    <row r="35" spans="2:27" s="17" customFormat="1" ht="19.5" customHeight="1" x14ac:dyDescent="0.25">
      <c r="B35" s="357"/>
      <c r="C35" s="266" t="s">
        <v>184</v>
      </c>
      <c r="D35" s="357" t="s">
        <v>242</v>
      </c>
      <c r="E35" s="47"/>
      <c r="F35" s="47"/>
      <c r="G35" s="47"/>
      <c r="H35" s="47"/>
      <c r="I35" s="47"/>
      <c r="J35" s="47"/>
      <c r="K35" s="47"/>
      <c r="L35" s="47"/>
      <c r="M35" s="47"/>
      <c r="N35" s="47"/>
      <c r="O35" s="47"/>
      <c r="P35" s="47"/>
      <c r="Q35" s="47"/>
      <c r="R35" s="47"/>
      <c r="S35" s="47"/>
      <c r="T35" s="47"/>
      <c r="U35" s="47"/>
      <c r="V35" s="47"/>
      <c r="W35" s="351"/>
      <c r="X35" s="507"/>
      <c r="Y35" s="507"/>
      <c r="Z35" s="507"/>
      <c r="AA35" s="508"/>
    </row>
    <row r="36" spans="2:27" s="17" customFormat="1" ht="19.5" x14ac:dyDescent="0.25">
      <c r="B36" s="357"/>
      <c r="C36" s="81"/>
      <c r="D36" s="354" t="s">
        <v>106</v>
      </c>
      <c r="E36" s="47"/>
      <c r="F36" s="47"/>
      <c r="G36" s="47"/>
      <c r="H36" s="47"/>
      <c r="I36" s="47"/>
      <c r="J36" s="47"/>
      <c r="K36" s="47"/>
      <c r="L36" s="47"/>
      <c r="M36" s="47"/>
      <c r="N36" s="47"/>
      <c r="O36" s="47"/>
      <c r="P36" s="47"/>
      <c r="Q36" s="47"/>
      <c r="R36" s="47"/>
      <c r="S36" s="47"/>
      <c r="T36" s="47"/>
      <c r="U36" s="47"/>
      <c r="V36" s="47"/>
      <c r="W36" s="351"/>
      <c r="X36" s="507"/>
      <c r="Y36" s="507"/>
      <c r="Z36" s="507"/>
      <c r="AA36" s="77"/>
    </row>
    <row r="37" spans="2:27" s="17" customFormat="1" ht="19.5" x14ac:dyDescent="0.25">
      <c r="B37" s="357"/>
      <c r="C37" s="81"/>
      <c r="D37" s="354"/>
      <c r="E37" s="47"/>
      <c r="F37" s="47"/>
      <c r="G37" s="47"/>
      <c r="H37" s="47"/>
      <c r="I37" s="47"/>
      <c r="J37" s="47"/>
      <c r="K37" s="47"/>
      <c r="L37" s="47"/>
      <c r="M37" s="47"/>
      <c r="N37" s="47"/>
      <c r="O37" s="47"/>
      <c r="P37" s="47"/>
      <c r="Q37" s="47"/>
      <c r="R37" s="47"/>
      <c r="S37" s="47"/>
      <c r="T37" s="47"/>
      <c r="U37" s="47"/>
      <c r="V37" s="47"/>
      <c r="W37" s="351"/>
      <c r="X37" s="351"/>
      <c r="Y37" s="351"/>
      <c r="Z37" s="351"/>
      <c r="AA37" s="352"/>
    </row>
    <row r="38" spans="2:27" s="17" customFormat="1" ht="19.5" customHeight="1" x14ac:dyDescent="0.25">
      <c r="B38" s="357">
        <v>5</v>
      </c>
      <c r="C38" s="266" t="s">
        <v>16</v>
      </c>
      <c r="D38" s="266" t="s">
        <v>63</v>
      </c>
      <c r="E38" s="230" t="s">
        <v>55</v>
      </c>
      <c r="F38" s="230" t="s">
        <v>55</v>
      </c>
      <c r="G38" s="230" t="s">
        <v>55</v>
      </c>
      <c r="H38" s="230" t="s">
        <v>55</v>
      </c>
      <c r="I38" s="230" t="s">
        <v>55</v>
      </c>
      <c r="J38" s="230" t="s">
        <v>55</v>
      </c>
      <c r="K38" s="230">
        <v>1</v>
      </c>
      <c r="L38" s="230" t="s">
        <v>55</v>
      </c>
      <c r="M38" s="230" t="s">
        <v>55</v>
      </c>
      <c r="N38" s="230">
        <v>0</v>
      </c>
      <c r="O38" s="230">
        <v>1</v>
      </c>
      <c r="P38" s="230">
        <v>0</v>
      </c>
      <c r="Q38" s="230">
        <v>1</v>
      </c>
      <c r="R38" s="230">
        <v>0</v>
      </c>
      <c r="S38" s="230">
        <v>0</v>
      </c>
      <c r="T38" s="230">
        <v>0</v>
      </c>
      <c r="U38" s="230">
        <v>1</v>
      </c>
      <c r="V38" s="230">
        <v>0</v>
      </c>
      <c r="W38" s="351" t="s">
        <v>56</v>
      </c>
      <c r="X38" s="507">
        <v>0</v>
      </c>
      <c r="Y38" s="507">
        <f>5%*X38</f>
        <v>0</v>
      </c>
      <c r="Z38" s="507">
        <f>X38+Y38</f>
        <v>0</v>
      </c>
      <c r="AA38" s="73" t="s">
        <v>33</v>
      </c>
    </row>
    <row r="39" spans="2:27" s="17" customFormat="1" ht="19.5" customHeight="1" x14ac:dyDescent="0.25">
      <c r="B39" s="357"/>
      <c r="C39" s="261">
        <v>43136</v>
      </c>
      <c r="D39" s="357" t="s">
        <v>244</v>
      </c>
      <c r="E39" s="47"/>
      <c r="F39" s="47"/>
      <c r="G39" s="47"/>
      <c r="H39" s="47"/>
      <c r="I39" s="47"/>
      <c r="J39" s="47"/>
      <c r="K39" s="47"/>
      <c r="L39" s="47"/>
      <c r="M39" s="47"/>
      <c r="N39" s="47"/>
      <c r="O39" s="47"/>
      <c r="P39" s="47"/>
      <c r="Q39" s="47"/>
      <c r="R39" s="47"/>
      <c r="S39" s="47"/>
      <c r="T39" s="47"/>
      <c r="U39" s="47"/>
      <c r="V39" s="47"/>
      <c r="W39" s="351"/>
      <c r="X39" s="507"/>
      <c r="Y39" s="507"/>
      <c r="Z39" s="507"/>
      <c r="AA39" s="508" t="s">
        <v>245</v>
      </c>
    </row>
    <row r="40" spans="2:27" s="17" customFormat="1" ht="19.5" customHeight="1" x14ac:dyDescent="0.25">
      <c r="B40" s="357"/>
      <c r="C40" s="266" t="s">
        <v>243</v>
      </c>
      <c r="D40" s="118" t="s">
        <v>1011</v>
      </c>
      <c r="E40" s="47"/>
      <c r="F40" s="47"/>
      <c r="G40" s="47"/>
      <c r="H40" s="47"/>
      <c r="I40" s="47"/>
      <c r="J40" s="47"/>
      <c r="K40" s="47"/>
      <c r="L40" s="47"/>
      <c r="M40" s="47"/>
      <c r="N40" s="47"/>
      <c r="O40" s="47"/>
      <c r="P40" s="47"/>
      <c r="Q40" s="47"/>
      <c r="R40" s="47"/>
      <c r="S40" s="47"/>
      <c r="T40" s="47"/>
      <c r="U40" s="47"/>
      <c r="V40" s="47"/>
      <c r="W40" s="351"/>
      <c r="X40" s="351"/>
      <c r="Y40" s="351"/>
      <c r="Z40" s="351"/>
      <c r="AA40" s="508"/>
    </row>
    <row r="41" spans="2:27" s="17" customFormat="1" ht="19.5" customHeight="1" x14ac:dyDescent="0.25">
      <c r="B41" s="357"/>
      <c r="C41" s="266"/>
      <c r="D41" s="118" t="s">
        <v>54</v>
      </c>
      <c r="E41" s="47"/>
      <c r="F41" s="47"/>
      <c r="G41" s="47"/>
      <c r="H41" s="47"/>
      <c r="I41" s="47"/>
      <c r="J41" s="47"/>
      <c r="K41" s="47"/>
      <c r="L41" s="47"/>
      <c r="M41" s="47"/>
      <c r="N41" s="47"/>
      <c r="O41" s="47"/>
      <c r="P41" s="47"/>
      <c r="Q41" s="47"/>
      <c r="R41" s="47"/>
      <c r="S41" s="47"/>
      <c r="T41" s="47"/>
      <c r="U41" s="47"/>
      <c r="V41" s="47"/>
      <c r="W41" s="351"/>
      <c r="X41" s="351"/>
      <c r="Y41" s="351"/>
      <c r="Z41" s="351"/>
      <c r="AA41" s="508" t="s">
        <v>246</v>
      </c>
    </row>
    <row r="42" spans="2:27" s="17" customFormat="1" ht="19.5" customHeight="1" x14ac:dyDescent="0.25">
      <c r="B42" s="357"/>
      <c r="C42" s="266"/>
      <c r="D42" s="118"/>
      <c r="E42" s="47"/>
      <c r="F42" s="47"/>
      <c r="G42" s="47"/>
      <c r="H42" s="47"/>
      <c r="I42" s="47"/>
      <c r="J42" s="47"/>
      <c r="K42" s="47"/>
      <c r="L42" s="47"/>
      <c r="M42" s="47"/>
      <c r="N42" s="47"/>
      <c r="O42" s="47"/>
      <c r="P42" s="47"/>
      <c r="Q42" s="47"/>
      <c r="R42" s="47"/>
      <c r="S42" s="47"/>
      <c r="T42" s="47"/>
      <c r="U42" s="47"/>
      <c r="V42" s="47"/>
      <c r="W42" s="351"/>
      <c r="X42" s="351"/>
      <c r="Y42" s="351"/>
      <c r="Z42" s="351"/>
      <c r="AA42" s="508"/>
    </row>
    <row r="43" spans="2:27" s="17" customFormat="1" ht="19.5" customHeight="1" x14ac:dyDescent="0.25">
      <c r="B43" s="357"/>
      <c r="C43" s="266"/>
      <c r="D43" s="357"/>
      <c r="E43" s="47"/>
      <c r="F43" s="47"/>
      <c r="G43" s="47"/>
      <c r="H43" s="47"/>
      <c r="I43" s="47"/>
      <c r="J43" s="47"/>
      <c r="K43" s="47"/>
      <c r="L43" s="47"/>
      <c r="M43" s="47"/>
      <c r="N43" s="47"/>
      <c r="O43" s="47"/>
      <c r="P43" s="47"/>
      <c r="Q43" s="47"/>
      <c r="R43" s="47"/>
      <c r="S43" s="47"/>
      <c r="T43" s="47"/>
      <c r="U43" s="47"/>
      <c r="V43" s="47"/>
      <c r="W43" s="351"/>
      <c r="X43" s="351"/>
      <c r="Y43" s="351"/>
      <c r="Z43" s="351"/>
      <c r="AA43" s="508"/>
    </row>
    <row r="44" spans="2:27" s="17" customFormat="1" ht="19.5" customHeight="1" x14ac:dyDescent="0.25">
      <c r="B44" s="357"/>
      <c r="C44" s="266"/>
      <c r="D44" s="357"/>
      <c r="E44" s="47"/>
      <c r="F44" s="47"/>
      <c r="G44" s="47"/>
      <c r="H44" s="47"/>
      <c r="I44" s="47"/>
      <c r="J44" s="47"/>
      <c r="K44" s="47"/>
      <c r="L44" s="47"/>
      <c r="M44" s="47"/>
      <c r="N44" s="47"/>
      <c r="O44" s="47"/>
      <c r="P44" s="47"/>
      <c r="Q44" s="47"/>
      <c r="R44" s="47"/>
      <c r="S44" s="47"/>
      <c r="T44" s="47"/>
      <c r="U44" s="47"/>
      <c r="V44" s="47"/>
      <c r="W44" s="351"/>
      <c r="X44" s="351"/>
      <c r="Y44" s="351"/>
      <c r="Z44" s="351"/>
      <c r="AA44" s="508"/>
    </row>
    <row r="45" spans="2:27" s="17" customFormat="1" ht="19.5" customHeight="1" x14ac:dyDescent="0.25">
      <c r="B45" s="357"/>
      <c r="C45" s="266"/>
      <c r="D45" s="357"/>
      <c r="E45" s="47"/>
      <c r="F45" s="47"/>
      <c r="G45" s="47"/>
      <c r="H45" s="47"/>
      <c r="I45" s="47"/>
      <c r="J45" s="47"/>
      <c r="K45" s="47"/>
      <c r="L45" s="47"/>
      <c r="M45" s="47"/>
      <c r="N45" s="47"/>
      <c r="O45" s="47"/>
      <c r="P45" s="47"/>
      <c r="Q45" s="47"/>
      <c r="R45" s="47"/>
      <c r="S45" s="47"/>
      <c r="T45" s="47"/>
      <c r="U45" s="47"/>
      <c r="V45" s="47"/>
      <c r="W45" s="351"/>
      <c r="X45" s="351"/>
      <c r="Y45" s="351"/>
      <c r="Z45" s="351"/>
      <c r="AA45" s="508"/>
    </row>
    <row r="46" spans="2:27" s="17" customFormat="1" ht="19.5" customHeight="1" x14ac:dyDescent="0.25">
      <c r="B46" s="357"/>
      <c r="C46" s="266"/>
      <c r="D46" s="357"/>
      <c r="E46" s="47"/>
      <c r="F46" s="47"/>
      <c r="G46" s="47"/>
      <c r="H46" s="47"/>
      <c r="I46" s="47"/>
      <c r="J46" s="47"/>
      <c r="K46" s="47"/>
      <c r="L46" s="47"/>
      <c r="M46" s="47"/>
      <c r="N46" s="47"/>
      <c r="O46" s="47"/>
      <c r="P46" s="47"/>
      <c r="Q46" s="47"/>
      <c r="R46" s="47"/>
      <c r="S46" s="47"/>
      <c r="T46" s="47"/>
      <c r="U46" s="47"/>
      <c r="V46" s="47"/>
      <c r="W46" s="351"/>
      <c r="X46" s="351"/>
      <c r="Y46" s="351"/>
      <c r="Z46" s="351"/>
      <c r="AA46" s="76"/>
    </row>
    <row r="47" spans="2:27" s="17" customFormat="1" ht="19.5" customHeight="1" x14ac:dyDescent="0.25">
      <c r="B47" s="357">
        <v>6</v>
      </c>
      <c r="C47" s="266" t="s">
        <v>42</v>
      </c>
      <c r="D47" s="266" t="s">
        <v>247</v>
      </c>
      <c r="E47" s="230" t="s">
        <v>55</v>
      </c>
      <c r="F47" s="230" t="s">
        <v>55</v>
      </c>
      <c r="G47" s="230" t="s">
        <v>55</v>
      </c>
      <c r="H47" s="230" t="s">
        <v>55</v>
      </c>
      <c r="I47" s="230" t="s">
        <v>55</v>
      </c>
      <c r="J47" s="230">
        <v>1</v>
      </c>
      <c r="K47" s="230">
        <v>0</v>
      </c>
      <c r="L47" s="230" t="s">
        <v>55</v>
      </c>
      <c r="M47" s="230">
        <v>1</v>
      </c>
      <c r="N47" s="230" t="s">
        <v>55</v>
      </c>
      <c r="O47" s="230" t="s">
        <v>55</v>
      </c>
      <c r="P47" s="230" t="s">
        <v>55</v>
      </c>
      <c r="Q47" s="230" t="s">
        <v>55</v>
      </c>
      <c r="R47" s="230" t="s">
        <v>55</v>
      </c>
      <c r="S47" s="230" t="s">
        <v>55</v>
      </c>
      <c r="T47" s="230" t="s">
        <v>55</v>
      </c>
      <c r="U47" s="230" t="s">
        <v>55</v>
      </c>
      <c r="V47" s="230" t="s">
        <v>55</v>
      </c>
      <c r="W47" s="196" t="s">
        <v>68</v>
      </c>
      <c r="X47" s="507">
        <v>0</v>
      </c>
      <c r="Y47" s="507">
        <f>5%*X47</f>
        <v>0</v>
      </c>
      <c r="Z47" s="507">
        <f>X47+Y47</f>
        <v>0</v>
      </c>
      <c r="AA47" s="73" t="s">
        <v>249</v>
      </c>
    </row>
    <row r="48" spans="2:27" s="17" customFormat="1" ht="19.5" customHeight="1" x14ac:dyDescent="0.25">
      <c r="B48" s="357"/>
      <c r="C48" s="261">
        <v>43139</v>
      </c>
      <c r="D48" s="118" t="s">
        <v>248</v>
      </c>
      <c r="E48" s="230"/>
      <c r="F48" s="230"/>
      <c r="G48" s="230"/>
      <c r="H48" s="230"/>
      <c r="I48" s="230"/>
      <c r="J48" s="230"/>
      <c r="K48" s="230"/>
      <c r="L48" s="230"/>
      <c r="M48" s="230"/>
      <c r="N48" s="230"/>
      <c r="O48" s="230"/>
      <c r="P48" s="230"/>
      <c r="Q48" s="230"/>
      <c r="R48" s="230"/>
      <c r="S48" s="230"/>
      <c r="T48" s="230"/>
      <c r="U48" s="230"/>
      <c r="V48" s="230"/>
      <c r="W48" s="267"/>
      <c r="X48" s="507"/>
      <c r="Y48" s="507"/>
      <c r="Z48" s="507"/>
      <c r="AA48" s="508" t="s">
        <v>250</v>
      </c>
    </row>
    <row r="49" spans="2:27" s="17" customFormat="1" ht="19.5" customHeight="1" x14ac:dyDescent="0.25">
      <c r="B49" s="357"/>
      <c r="C49" s="266" t="s">
        <v>232</v>
      </c>
      <c r="D49" s="118" t="s">
        <v>167</v>
      </c>
      <c r="E49" s="47"/>
      <c r="F49" s="230"/>
      <c r="G49" s="230"/>
      <c r="H49" s="230"/>
      <c r="I49" s="230"/>
      <c r="J49" s="230"/>
      <c r="K49" s="230"/>
      <c r="L49" s="230"/>
      <c r="M49" s="230"/>
      <c r="N49" s="230"/>
      <c r="O49" s="230"/>
      <c r="P49" s="230"/>
      <c r="Q49" s="230"/>
      <c r="R49" s="230"/>
      <c r="S49" s="230"/>
      <c r="T49" s="230"/>
      <c r="U49" s="230"/>
      <c r="V49" s="230"/>
      <c r="W49" s="121"/>
      <c r="X49" s="507"/>
      <c r="Y49" s="507"/>
      <c r="Z49" s="507"/>
      <c r="AA49" s="508"/>
    </row>
    <row r="50" spans="2:27" s="17" customFormat="1" ht="19.5" customHeight="1" x14ac:dyDescent="0.25">
      <c r="B50" s="357"/>
      <c r="C50" s="266"/>
      <c r="D50" s="80"/>
      <c r="E50" s="47"/>
      <c r="F50" s="230"/>
      <c r="G50" s="230"/>
      <c r="H50" s="230"/>
      <c r="I50" s="230"/>
      <c r="J50" s="230"/>
      <c r="K50" s="230"/>
      <c r="L50" s="230"/>
      <c r="M50" s="230"/>
      <c r="N50" s="230"/>
      <c r="O50" s="230"/>
      <c r="P50" s="230"/>
      <c r="Q50" s="230"/>
      <c r="R50" s="230"/>
      <c r="S50" s="230"/>
      <c r="T50" s="230"/>
      <c r="U50" s="230"/>
      <c r="V50" s="230"/>
      <c r="W50" s="121"/>
      <c r="X50" s="507"/>
      <c r="Y50" s="507"/>
      <c r="Z50" s="507"/>
      <c r="AA50" s="77"/>
    </row>
    <row r="51" spans="2:27" s="17" customFormat="1" ht="19.5" x14ac:dyDescent="0.25">
      <c r="B51" s="357">
        <v>7</v>
      </c>
      <c r="C51" s="266" t="s">
        <v>279</v>
      </c>
      <c r="D51" s="266" t="s">
        <v>1017</v>
      </c>
      <c r="E51" s="230" t="s">
        <v>55</v>
      </c>
      <c r="F51" s="230">
        <v>0</v>
      </c>
      <c r="G51" s="230" t="s">
        <v>55</v>
      </c>
      <c r="H51" s="230" t="s">
        <v>55</v>
      </c>
      <c r="I51" s="230">
        <v>2</v>
      </c>
      <c r="J51" s="230" t="s">
        <v>55</v>
      </c>
      <c r="K51" s="230" t="s">
        <v>55</v>
      </c>
      <c r="L51" s="230" t="s">
        <v>55</v>
      </c>
      <c r="M51" s="230" t="s">
        <v>55</v>
      </c>
      <c r="N51" s="230"/>
      <c r="O51" s="230"/>
      <c r="P51" s="230"/>
      <c r="Q51" s="230"/>
      <c r="R51" s="230"/>
      <c r="S51" s="230"/>
      <c r="T51" s="230"/>
      <c r="U51" s="230"/>
      <c r="V51" s="230" t="s">
        <v>55</v>
      </c>
      <c r="W51" s="351" t="s">
        <v>70</v>
      </c>
      <c r="X51" s="351"/>
      <c r="Y51" s="351"/>
      <c r="Z51" s="351"/>
      <c r="AA51" s="73" t="s">
        <v>251</v>
      </c>
    </row>
    <row r="52" spans="2:27" s="17" customFormat="1" ht="19.5" customHeight="1" x14ac:dyDescent="0.25">
      <c r="B52" s="357"/>
      <c r="C52" s="261">
        <v>43140</v>
      </c>
      <c r="D52" s="357" t="s">
        <v>253</v>
      </c>
      <c r="E52" s="230"/>
      <c r="F52" s="230"/>
      <c r="G52" s="230"/>
      <c r="H52" s="230"/>
      <c r="I52" s="230"/>
      <c r="J52" s="230"/>
      <c r="K52" s="230"/>
      <c r="L52" s="230"/>
      <c r="M52" s="230"/>
      <c r="N52" s="230"/>
      <c r="O52" s="230"/>
      <c r="P52" s="230"/>
      <c r="Q52" s="230"/>
      <c r="R52" s="230"/>
      <c r="S52" s="230"/>
      <c r="T52" s="230"/>
      <c r="U52" s="230"/>
      <c r="V52" s="230"/>
      <c r="W52" s="351"/>
      <c r="X52" s="45"/>
      <c r="Y52" s="45"/>
      <c r="Z52" s="45"/>
      <c r="AA52" s="77" t="s">
        <v>254</v>
      </c>
    </row>
    <row r="53" spans="2:27" s="17" customFormat="1" ht="19.5" customHeight="1" x14ac:dyDescent="0.25">
      <c r="B53" s="357"/>
      <c r="C53" s="266" t="s">
        <v>252</v>
      </c>
      <c r="D53" s="357" t="s">
        <v>54</v>
      </c>
      <c r="E53" s="230"/>
      <c r="F53" s="230"/>
      <c r="G53" s="230"/>
      <c r="H53" s="230"/>
      <c r="I53" s="230"/>
      <c r="J53" s="230"/>
      <c r="K53" s="230"/>
      <c r="L53" s="230"/>
      <c r="M53" s="230"/>
      <c r="N53" s="230"/>
      <c r="O53" s="230"/>
      <c r="P53" s="230"/>
      <c r="Q53" s="230"/>
      <c r="R53" s="230"/>
      <c r="S53" s="230"/>
      <c r="T53" s="230"/>
      <c r="U53" s="230"/>
      <c r="V53" s="230"/>
      <c r="W53" s="351"/>
      <c r="X53" s="45"/>
      <c r="Y53" s="45"/>
      <c r="Z53" s="45"/>
      <c r="AA53" s="77" t="s">
        <v>255</v>
      </c>
    </row>
    <row r="54" spans="2:27" s="17" customFormat="1" ht="19.5" x14ac:dyDescent="0.25">
      <c r="B54" s="357"/>
      <c r="C54" s="266"/>
      <c r="D54" s="357"/>
      <c r="E54" s="230"/>
      <c r="F54" s="230"/>
      <c r="G54" s="230"/>
      <c r="H54" s="230"/>
      <c r="I54" s="230"/>
      <c r="J54" s="230"/>
      <c r="K54" s="230"/>
      <c r="L54" s="230"/>
      <c r="M54" s="230"/>
      <c r="N54" s="230"/>
      <c r="O54" s="230"/>
      <c r="P54" s="230"/>
      <c r="Q54" s="230"/>
      <c r="R54" s="230"/>
      <c r="S54" s="230"/>
      <c r="T54" s="230"/>
      <c r="U54" s="230"/>
      <c r="V54" s="230"/>
      <c r="W54" s="351"/>
      <c r="X54" s="45"/>
      <c r="Y54" s="45"/>
      <c r="Z54" s="45"/>
      <c r="AA54" s="77"/>
    </row>
    <row r="55" spans="2:27" s="17" customFormat="1" ht="19.5" x14ac:dyDescent="0.25">
      <c r="B55" s="357">
        <v>8</v>
      </c>
      <c r="C55" s="266" t="s">
        <v>38</v>
      </c>
      <c r="D55" s="266" t="s">
        <v>65</v>
      </c>
      <c r="E55" s="230" t="s">
        <v>55</v>
      </c>
      <c r="F55" s="230" t="s">
        <v>55</v>
      </c>
      <c r="G55" s="230" t="s">
        <v>55</v>
      </c>
      <c r="H55" s="230" t="s">
        <v>55</v>
      </c>
      <c r="I55" s="230">
        <v>1</v>
      </c>
      <c r="J55" s="230" t="s">
        <v>55</v>
      </c>
      <c r="K55" s="230" t="s">
        <v>55</v>
      </c>
      <c r="L55" s="230" t="s">
        <v>55</v>
      </c>
      <c r="M55" s="230" t="s">
        <v>55</v>
      </c>
      <c r="N55" s="230" t="s">
        <v>55</v>
      </c>
      <c r="O55" s="230" t="s">
        <v>55</v>
      </c>
      <c r="P55" s="230" t="s">
        <v>55</v>
      </c>
      <c r="Q55" s="230" t="s">
        <v>55</v>
      </c>
      <c r="R55" s="230" t="s">
        <v>55</v>
      </c>
      <c r="S55" s="230" t="s">
        <v>55</v>
      </c>
      <c r="T55" s="230" t="s">
        <v>55</v>
      </c>
      <c r="U55" s="230" t="s">
        <v>55</v>
      </c>
      <c r="V55" s="230" t="s">
        <v>55</v>
      </c>
      <c r="W55" s="351" t="s">
        <v>68</v>
      </c>
      <c r="X55" s="351">
        <v>75000000</v>
      </c>
      <c r="Y55" s="351">
        <f>5%*X55</f>
        <v>3750000</v>
      </c>
      <c r="Z55" s="351">
        <f>X55+Y55</f>
        <v>78750000</v>
      </c>
      <c r="AA55" s="536" t="s">
        <v>261</v>
      </c>
    </row>
    <row r="56" spans="2:27" s="17" customFormat="1" ht="19.5" customHeight="1" x14ac:dyDescent="0.25">
      <c r="B56" s="357"/>
      <c r="C56" s="261">
        <v>43141</v>
      </c>
      <c r="D56" s="357" t="s">
        <v>256</v>
      </c>
      <c r="E56" s="230"/>
      <c r="F56" s="230"/>
      <c r="G56" s="230"/>
      <c r="H56" s="230"/>
      <c r="I56" s="230"/>
      <c r="J56" s="230"/>
      <c r="K56" s="230"/>
      <c r="L56" s="230"/>
      <c r="M56" s="230"/>
      <c r="N56" s="230"/>
      <c r="O56" s="230"/>
      <c r="P56" s="230"/>
      <c r="Q56" s="230"/>
      <c r="R56" s="230"/>
      <c r="S56" s="230"/>
      <c r="T56" s="230"/>
      <c r="U56" s="230"/>
      <c r="V56" s="230"/>
      <c r="W56" s="351"/>
      <c r="X56" s="45"/>
      <c r="Y56" s="45"/>
      <c r="Z56" s="45"/>
      <c r="AA56" s="536"/>
    </row>
    <row r="57" spans="2:27" s="17" customFormat="1" ht="19.5" customHeight="1" x14ac:dyDescent="0.25">
      <c r="B57" s="357"/>
      <c r="C57" s="266" t="s">
        <v>232</v>
      </c>
      <c r="D57" s="357" t="s">
        <v>257</v>
      </c>
      <c r="E57" s="230"/>
      <c r="F57" s="230"/>
      <c r="G57" s="230"/>
      <c r="H57" s="230"/>
      <c r="I57" s="230"/>
      <c r="J57" s="230"/>
      <c r="K57" s="230"/>
      <c r="L57" s="230"/>
      <c r="M57" s="230"/>
      <c r="N57" s="230"/>
      <c r="O57" s="230"/>
      <c r="P57" s="230"/>
      <c r="Q57" s="230"/>
      <c r="R57" s="230"/>
      <c r="S57" s="230"/>
      <c r="T57" s="230"/>
      <c r="U57" s="230"/>
      <c r="V57" s="230"/>
      <c r="W57" s="351"/>
      <c r="X57" s="45"/>
      <c r="Y57" s="45"/>
      <c r="Z57" s="45"/>
      <c r="AA57" s="77" t="s">
        <v>258</v>
      </c>
    </row>
    <row r="58" spans="2:27" s="17" customFormat="1" ht="19.5" customHeight="1" x14ac:dyDescent="0.25">
      <c r="B58" s="357"/>
      <c r="C58" s="266"/>
      <c r="D58" s="357" t="s">
        <v>54</v>
      </c>
      <c r="E58" s="230"/>
      <c r="F58" s="230"/>
      <c r="G58" s="230"/>
      <c r="H58" s="230"/>
      <c r="I58" s="230"/>
      <c r="J58" s="230"/>
      <c r="K58" s="230"/>
      <c r="L58" s="230"/>
      <c r="M58" s="230"/>
      <c r="N58" s="230"/>
      <c r="O58" s="230"/>
      <c r="P58" s="230"/>
      <c r="Q58" s="230"/>
      <c r="R58" s="230"/>
      <c r="S58" s="230"/>
      <c r="T58" s="230"/>
      <c r="U58" s="230"/>
      <c r="V58" s="230"/>
      <c r="W58" s="351"/>
      <c r="X58" s="45"/>
      <c r="Y58" s="45"/>
      <c r="Z58" s="45"/>
      <c r="AA58" s="77" t="s">
        <v>259</v>
      </c>
    </row>
    <row r="59" spans="2:27" s="17" customFormat="1" ht="19.5" customHeight="1" x14ac:dyDescent="0.25">
      <c r="B59" s="357"/>
      <c r="C59" s="266"/>
      <c r="D59" s="357"/>
      <c r="E59" s="230"/>
      <c r="F59" s="230"/>
      <c r="G59" s="230"/>
      <c r="H59" s="230"/>
      <c r="I59" s="230"/>
      <c r="J59" s="230"/>
      <c r="K59" s="230"/>
      <c r="L59" s="230"/>
      <c r="M59" s="230"/>
      <c r="N59" s="230"/>
      <c r="O59" s="230"/>
      <c r="P59" s="230"/>
      <c r="Q59" s="230"/>
      <c r="R59" s="230"/>
      <c r="S59" s="230"/>
      <c r="T59" s="230"/>
      <c r="U59" s="230"/>
      <c r="V59" s="230"/>
      <c r="W59" s="351"/>
      <c r="X59" s="45"/>
      <c r="Y59" s="45"/>
      <c r="Z59" s="45"/>
      <c r="AA59" s="508" t="s">
        <v>260</v>
      </c>
    </row>
    <row r="60" spans="2:27" s="17" customFormat="1" ht="19.5" customHeight="1" x14ac:dyDescent="0.25">
      <c r="B60" s="357"/>
      <c r="C60" s="266"/>
      <c r="D60" s="357"/>
      <c r="E60" s="230"/>
      <c r="F60" s="230"/>
      <c r="G60" s="230"/>
      <c r="H60" s="230"/>
      <c r="I60" s="230"/>
      <c r="J60" s="230"/>
      <c r="K60" s="230"/>
      <c r="L60" s="230"/>
      <c r="M60" s="230"/>
      <c r="N60" s="230"/>
      <c r="O60" s="230"/>
      <c r="P60" s="230"/>
      <c r="Q60" s="230"/>
      <c r="R60" s="230"/>
      <c r="S60" s="230"/>
      <c r="T60" s="230"/>
      <c r="U60" s="230"/>
      <c r="V60" s="230"/>
      <c r="W60" s="351"/>
      <c r="X60" s="45"/>
      <c r="Y60" s="45"/>
      <c r="Z60" s="45"/>
      <c r="AA60" s="508"/>
    </row>
    <row r="61" spans="2:27" s="17" customFormat="1" ht="19.5" customHeight="1" x14ac:dyDescent="0.25">
      <c r="B61" s="357"/>
      <c r="C61" s="266"/>
      <c r="D61" s="357"/>
      <c r="E61" s="230"/>
      <c r="F61" s="230"/>
      <c r="G61" s="230"/>
      <c r="H61" s="230"/>
      <c r="I61" s="230"/>
      <c r="J61" s="230"/>
      <c r="K61" s="230"/>
      <c r="L61" s="230"/>
      <c r="M61" s="230"/>
      <c r="N61" s="230"/>
      <c r="O61" s="230"/>
      <c r="P61" s="230"/>
      <c r="Q61" s="230"/>
      <c r="R61" s="230"/>
      <c r="S61" s="230"/>
      <c r="T61" s="230"/>
      <c r="U61" s="230"/>
      <c r="V61" s="230"/>
      <c r="W61" s="351"/>
      <c r="X61" s="45"/>
      <c r="Y61" s="45"/>
      <c r="Z61" s="45"/>
      <c r="AA61" s="508"/>
    </row>
    <row r="62" spans="2:27" s="17" customFormat="1" ht="19.5" customHeight="1" x14ac:dyDescent="0.25">
      <c r="B62" s="357"/>
      <c r="C62" s="266"/>
      <c r="D62" s="357"/>
      <c r="E62" s="230"/>
      <c r="F62" s="230"/>
      <c r="G62" s="230"/>
      <c r="H62" s="230"/>
      <c r="I62" s="230"/>
      <c r="J62" s="230"/>
      <c r="K62" s="230"/>
      <c r="L62" s="230"/>
      <c r="M62" s="230"/>
      <c r="N62" s="230"/>
      <c r="O62" s="230"/>
      <c r="P62" s="230"/>
      <c r="Q62" s="230"/>
      <c r="R62" s="230"/>
      <c r="S62" s="230"/>
      <c r="T62" s="230"/>
      <c r="U62" s="230"/>
      <c r="V62" s="230"/>
      <c r="W62" s="351"/>
      <c r="X62" s="45"/>
      <c r="Y62" s="45"/>
      <c r="Z62" s="45"/>
      <c r="AA62" s="508"/>
    </row>
    <row r="63" spans="2:27" s="17" customFormat="1" ht="19.5" customHeight="1" x14ac:dyDescent="0.25">
      <c r="B63" s="357"/>
      <c r="C63" s="266"/>
      <c r="D63" s="357"/>
      <c r="E63" s="230"/>
      <c r="F63" s="230"/>
      <c r="G63" s="230"/>
      <c r="H63" s="230"/>
      <c r="I63" s="230"/>
      <c r="J63" s="230"/>
      <c r="K63" s="230"/>
      <c r="L63" s="230"/>
      <c r="M63" s="230"/>
      <c r="N63" s="230"/>
      <c r="O63" s="230"/>
      <c r="P63" s="230"/>
      <c r="Q63" s="230"/>
      <c r="R63" s="230"/>
      <c r="S63" s="230"/>
      <c r="T63" s="230"/>
      <c r="U63" s="230"/>
      <c r="V63" s="230"/>
      <c r="W63" s="351"/>
      <c r="X63" s="45"/>
      <c r="Y63" s="45"/>
      <c r="Z63" s="45"/>
      <c r="AA63" s="508"/>
    </row>
    <row r="64" spans="2:27" s="17" customFormat="1" ht="19.5" customHeight="1" x14ac:dyDescent="0.25">
      <c r="B64" s="357"/>
      <c r="C64" s="266"/>
      <c r="D64" s="357"/>
      <c r="E64" s="230"/>
      <c r="F64" s="230"/>
      <c r="G64" s="230"/>
      <c r="H64" s="230"/>
      <c r="I64" s="230"/>
      <c r="J64" s="230"/>
      <c r="K64" s="230"/>
      <c r="L64" s="230"/>
      <c r="M64" s="230"/>
      <c r="N64" s="230"/>
      <c r="O64" s="230"/>
      <c r="P64" s="230"/>
      <c r="Q64" s="230"/>
      <c r="R64" s="230"/>
      <c r="S64" s="230"/>
      <c r="T64" s="230"/>
      <c r="U64" s="230"/>
      <c r="V64" s="230"/>
      <c r="W64" s="351"/>
      <c r="X64" s="45"/>
      <c r="Y64" s="45"/>
      <c r="Z64" s="45"/>
      <c r="AA64" s="508"/>
    </row>
    <row r="65" spans="1:27" s="17" customFormat="1" ht="19.5" customHeight="1" x14ac:dyDescent="0.25">
      <c r="B65" s="357"/>
      <c r="C65" s="266"/>
      <c r="D65" s="357"/>
      <c r="E65" s="230"/>
      <c r="F65" s="230"/>
      <c r="G65" s="230"/>
      <c r="H65" s="230"/>
      <c r="I65" s="230"/>
      <c r="J65" s="230"/>
      <c r="K65" s="230"/>
      <c r="L65" s="230"/>
      <c r="M65" s="230"/>
      <c r="N65" s="230"/>
      <c r="O65" s="230"/>
      <c r="P65" s="230"/>
      <c r="Q65" s="230"/>
      <c r="R65" s="230"/>
      <c r="S65" s="230"/>
      <c r="T65" s="230"/>
      <c r="U65" s="230"/>
      <c r="V65" s="230"/>
      <c r="W65" s="351"/>
      <c r="X65" s="45"/>
      <c r="Y65" s="45"/>
      <c r="Z65" s="45"/>
      <c r="AA65" s="508"/>
    </row>
    <row r="66" spans="1:27" s="17" customFormat="1" ht="19.5" customHeight="1" x14ac:dyDescent="0.25">
      <c r="B66" s="357"/>
      <c r="C66" s="266"/>
      <c r="D66" s="357"/>
      <c r="E66" s="230"/>
      <c r="F66" s="230"/>
      <c r="G66" s="230"/>
      <c r="H66" s="230"/>
      <c r="I66" s="230"/>
      <c r="J66" s="230"/>
      <c r="K66" s="230"/>
      <c r="L66" s="230"/>
      <c r="M66" s="230"/>
      <c r="N66" s="230"/>
      <c r="O66" s="230"/>
      <c r="P66" s="230"/>
      <c r="Q66" s="230"/>
      <c r="R66" s="230"/>
      <c r="S66" s="230"/>
      <c r="T66" s="230"/>
      <c r="U66" s="230"/>
      <c r="V66" s="230"/>
      <c r="W66" s="351"/>
      <c r="X66" s="45"/>
      <c r="Y66" s="45"/>
      <c r="Z66" s="45"/>
      <c r="AA66" s="508"/>
    </row>
    <row r="67" spans="1:27" s="17" customFormat="1" ht="19.5" customHeight="1" x14ac:dyDescent="0.25">
      <c r="B67" s="357"/>
      <c r="C67" s="266"/>
      <c r="D67" s="357"/>
      <c r="E67" s="230"/>
      <c r="F67" s="230"/>
      <c r="G67" s="230"/>
      <c r="H67" s="230"/>
      <c r="I67" s="230"/>
      <c r="J67" s="230"/>
      <c r="K67" s="230"/>
      <c r="L67" s="230"/>
      <c r="M67" s="230"/>
      <c r="N67" s="230"/>
      <c r="O67" s="230"/>
      <c r="P67" s="230"/>
      <c r="Q67" s="230"/>
      <c r="R67" s="230"/>
      <c r="S67" s="230"/>
      <c r="T67" s="230"/>
      <c r="U67" s="230"/>
      <c r="V67" s="230"/>
      <c r="W67" s="351"/>
      <c r="X67" s="45"/>
      <c r="Y67" s="45"/>
      <c r="Z67" s="45"/>
      <c r="AA67" s="76"/>
    </row>
    <row r="68" spans="1:27" s="371" customFormat="1" ht="19.5" customHeight="1" x14ac:dyDescent="0.25">
      <c r="B68" s="372">
        <v>9</v>
      </c>
      <c r="C68" s="373" t="s">
        <v>16</v>
      </c>
      <c r="D68" s="373" t="s">
        <v>61</v>
      </c>
      <c r="E68" s="374" t="s">
        <v>55</v>
      </c>
      <c r="F68" s="374" t="s">
        <v>55</v>
      </c>
      <c r="G68" s="374" t="s">
        <v>55</v>
      </c>
      <c r="H68" s="374" t="s">
        <v>55</v>
      </c>
      <c r="I68" s="374" t="s">
        <v>55</v>
      </c>
      <c r="J68" s="374" t="s">
        <v>55</v>
      </c>
      <c r="K68" s="374">
        <v>0</v>
      </c>
      <c r="L68" s="374" t="s">
        <v>55</v>
      </c>
      <c r="M68" s="374" t="s">
        <v>55</v>
      </c>
      <c r="N68" s="374">
        <v>1200</v>
      </c>
      <c r="O68" s="374">
        <v>5000</v>
      </c>
      <c r="P68" s="374"/>
      <c r="Q68" s="374"/>
      <c r="R68" s="374"/>
      <c r="S68" s="374"/>
      <c r="T68" s="374"/>
      <c r="U68" s="374"/>
      <c r="V68" s="374"/>
      <c r="W68" s="343" t="s">
        <v>263</v>
      </c>
      <c r="X68" s="343">
        <f>500000*N68</f>
        <v>600000000</v>
      </c>
      <c r="Y68" s="343">
        <f>5%*X68</f>
        <v>30000000</v>
      </c>
      <c r="Z68" s="343">
        <f>X68+Y68</f>
        <v>630000000</v>
      </c>
      <c r="AA68" s="375" t="s">
        <v>72</v>
      </c>
    </row>
    <row r="69" spans="1:27" s="17" customFormat="1" ht="19.5" customHeight="1" x14ac:dyDescent="0.25">
      <c r="B69" s="357"/>
      <c r="C69" s="261">
        <v>43143</v>
      </c>
      <c r="D69" s="357" t="s">
        <v>262</v>
      </c>
      <c r="E69" s="230"/>
      <c r="F69" s="230"/>
      <c r="G69" s="230"/>
      <c r="H69" s="230"/>
      <c r="I69" s="230"/>
      <c r="J69" s="230"/>
      <c r="K69" s="230"/>
      <c r="L69" s="230"/>
      <c r="M69" s="230"/>
      <c r="N69" s="230"/>
      <c r="O69" s="230"/>
      <c r="P69" s="230"/>
      <c r="Q69" s="230"/>
      <c r="R69" s="230"/>
      <c r="S69" s="230"/>
      <c r="T69" s="230"/>
      <c r="U69" s="230"/>
      <c r="V69" s="230"/>
      <c r="W69" s="351"/>
      <c r="X69" s="45"/>
      <c r="Y69" s="45"/>
      <c r="Z69" s="45"/>
      <c r="AA69" s="508" t="s">
        <v>1289</v>
      </c>
    </row>
    <row r="70" spans="1:27" s="17" customFormat="1" ht="19.5" customHeight="1" x14ac:dyDescent="0.25">
      <c r="B70" s="357"/>
      <c r="C70" s="261">
        <v>43147</v>
      </c>
      <c r="D70" s="357" t="s">
        <v>104</v>
      </c>
      <c r="E70" s="230"/>
      <c r="F70" s="230"/>
      <c r="G70" s="230"/>
      <c r="H70" s="230"/>
      <c r="I70" s="230"/>
      <c r="J70" s="230"/>
      <c r="K70" s="230"/>
      <c r="L70" s="230"/>
      <c r="M70" s="230"/>
      <c r="N70" s="230"/>
      <c r="O70" s="230"/>
      <c r="P70" s="230"/>
      <c r="Q70" s="230"/>
      <c r="R70" s="230"/>
      <c r="S70" s="230"/>
      <c r="T70" s="230"/>
      <c r="U70" s="230"/>
      <c r="V70" s="230"/>
      <c r="W70" s="351"/>
      <c r="X70" s="45"/>
      <c r="Y70" s="45"/>
      <c r="Z70" s="45"/>
      <c r="AA70" s="508"/>
    </row>
    <row r="71" spans="1:27" s="17" customFormat="1" ht="19.5" customHeight="1" x14ac:dyDescent="0.25">
      <c r="B71" s="357"/>
      <c r="C71" s="266" t="s">
        <v>1288</v>
      </c>
      <c r="D71" s="118"/>
      <c r="E71" s="230"/>
      <c r="F71" s="230"/>
      <c r="G71" s="230"/>
      <c r="H71" s="230"/>
      <c r="I71" s="230"/>
      <c r="J71" s="230"/>
      <c r="K71" s="230"/>
      <c r="L71" s="230"/>
      <c r="M71" s="230"/>
      <c r="N71" s="230"/>
      <c r="O71" s="230"/>
      <c r="P71" s="230"/>
      <c r="Q71" s="230"/>
      <c r="R71" s="230"/>
      <c r="S71" s="230"/>
      <c r="T71" s="230"/>
      <c r="U71" s="230"/>
      <c r="V71" s="230"/>
      <c r="W71" s="351"/>
      <c r="X71" s="45"/>
      <c r="Y71" s="45"/>
      <c r="Z71" s="45"/>
      <c r="AA71" s="508"/>
    </row>
    <row r="72" spans="1:27" s="17" customFormat="1" ht="19.5" customHeight="1" x14ac:dyDescent="0.25">
      <c r="B72" s="357"/>
      <c r="C72" s="266"/>
      <c r="D72" s="357"/>
      <c r="E72" s="230"/>
      <c r="F72" s="230"/>
      <c r="G72" s="230"/>
      <c r="H72" s="230"/>
      <c r="I72" s="230"/>
      <c r="J72" s="230"/>
      <c r="K72" s="230"/>
      <c r="L72" s="230"/>
      <c r="M72" s="230"/>
      <c r="N72" s="230"/>
      <c r="O72" s="230"/>
      <c r="P72" s="230"/>
      <c r="Q72" s="230"/>
      <c r="R72" s="230"/>
      <c r="S72" s="230"/>
      <c r="T72" s="230"/>
      <c r="U72" s="230"/>
      <c r="V72" s="230"/>
      <c r="W72" s="351"/>
      <c r="X72" s="45"/>
      <c r="Y72" s="45"/>
      <c r="Z72" s="45"/>
      <c r="AA72" s="77" t="s">
        <v>1290</v>
      </c>
    </row>
    <row r="73" spans="1:27" s="17" customFormat="1" ht="19.5" customHeight="1" x14ac:dyDescent="0.25">
      <c r="B73" s="357"/>
      <c r="C73" s="266"/>
      <c r="D73" s="357"/>
      <c r="E73" s="230"/>
      <c r="F73" s="230"/>
      <c r="G73" s="230"/>
      <c r="H73" s="230"/>
      <c r="I73" s="230"/>
      <c r="J73" s="230"/>
      <c r="K73" s="230"/>
      <c r="L73" s="230"/>
      <c r="M73" s="230"/>
      <c r="N73" s="230"/>
      <c r="O73" s="230"/>
      <c r="P73" s="230"/>
      <c r="Q73" s="230"/>
      <c r="R73" s="230"/>
      <c r="S73" s="230"/>
      <c r="T73" s="230"/>
      <c r="U73" s="230"/>
      <c r="V73" s="230"/>
      <c r="W73" s="351"/>
      <c r="X73" s="45"/>
      <c r="Y73" s="45"/>
      <c r="Z73" s="45"/>
      <c r="AA73" s="359" t="s">
        <v>1287</v>
      </c>
    </row>
    <row r="74" spans="1:27" s="17" customFormat="1" ht="19.5" customHeight="1" x14ac:dyDescent="0.25">
      <c r="B74" s="357"/>
      <c r="C74" s="266"/>
      <c r="D74" s="357"/>
      <c r="E74" s="230"/>
      <c r="F74" s="230"/>
      <c r="G74" s="230"/>
      <c r="H74" s="230"/>
      <c r="I74" s="230"/>
      <c r="J74" s="230"/>
      <c r="K74" s="230"/>
      <c r="L74" s="230"/>
      <c r="M74" s="230"/>
      <c r="N74" s="230"/>
      <c r="O74" s="230"/>
      <c r="P74" s="230"/>
      <c r="Q74" s="230"/>
      <c r="R74" s="230"/>
      <c r="S74" s="230"/>
      <c r="T74" s="230"/>
      <c r="U74" s="230"/>
      <c r="V74" s="230"/>
      <c r="W74" s="351"/>
      <c r="X74" s="45"/>
      <c r="Y74" s="45"/>
      <c r="Z74" s="45"/>
      <c r="AA74" s="359"/>
    </row>
    <row r="75" spans="1:27" s="371" customFormat="1" ht="20.25" customHeight="1" x14ac:dyDescent="0.25">
      <c r="A75" s="371" t="s">
        <v>278</v>
      </c>
      <c r="B75" s="376">
        <v>10</v>
      </c>
      <c r="C75" s="373" t="s">
        <v>44</v>
      </c>
      <c r="D75" s="373" t="s">
        <v>61</v>
      </c>
      <c r="E75" s="374" t="s">
        <v>55</v>
      </c>
      <c r="F75" s="374" t="s">
        <v>55</v>
      </c>
      <c r="G75" s="374" t="s">
        <v>55</v>
      </c>
      <c r="H75" s="374" t="s">
        <v>55</v>
      </c>
      <c r="I75" s="374" t="s">
        <v>55</v>
      </c>
      <c r="J75" s="374" t="s">
        <v>55</v>
      </c>
      <c r="K75" s="374">
        <v>0</v>
      </c>
      <c r="L75" s="374" t="s">
        <v>55</v>
      </c>
      <c r="M75" s="374" t="s">
        <v>55</v>
      </c>
      <c r="N75" s="374">
        <v>1991</v>
      </c>
      <c r="O75" s="374">
        <v>8005</v>
      </c>
      <c r="P75" s="374"/>
      <c r="Q75" s="374"/>
      <c r="R75" s="374"/>
      <c r="S75" s="374"/>
      <c r="T75" s="374"/>
      <c r="U75" s="374"/>
      <c r="V75" s="374"/>
      <c r="W75" s="541" t="s">
        <v>179</v>
      </c>
      <c r="X75" s="507">
        <f>500000*N75</f>
        <v>995500000</v>
      </c>
      <c r="Y75" s="507">
        <f>5%*X75</f>
        <v>49775000</v>
      </c>
      <c r="Z75" s="343">
        <f>X75+Y75</f>
        <v>1045275000</v>
      </c>
      <c r="AA75" s="375" t="s">
        <v>72</v>
      </c>
    </row>
    <row r="76" spans="1:27" s="17" customFormat="1" ht="19.5" customHeight="1" x14ac:dyDescent="0.25">
      <c r="B76" s="357"/>
      <c r="C76" s="261">
        <v>43144</v>
      </c>
      <c r="D76" s="538" t="s">
        <v>1286</v>
      </c>
      <c r="E76" s="230"/>
      <c r="F76" s="230"/>
      <c r="G76" s="230"/>
      <c r="H76" s="230"/>
      <c r="I76" s="230"/>
      <c r="J76" s="230"/>
      <c r="K76" s="230"/>
      <c r="L76" s="230"/>
      <c r="M76" s="230"/>
      <c r="N76" s="230"/>
      <c r="O76" s="230"/>
      <c r="P76" s="230"/>
      <c r="Q76" s="230"/>
      <c r="R76" s="230"/>
      <c r="S76" s="230"/>
      <c r="T76" s="230"/>
      <c r="U76" s="230"/>
      <c r="V76" s="230"/>
      <c r="W76" s="541"/>
      <c r="X76" s="507"/>
      <c r="Y76" s="507"/>
      <c r="Z76" s="45"/>
      <c r="AA76" s="508" t="s">
        <v>267</v>
      </c>
    </row>
    <row r="77" spans="1:27" s="17" customFormat="1" ht="19.5" customHeight="1" x14ac:dyDescent="0.25">
      <c r="B77" s="357"/>
      <c r="C77" s="261">
        <v>43149</v>
      </c>
      <c r="D77" s="538"/>
      <c r="E77" s="47"/>
      <c r="F77" s="47"/>
      <c r="G77" s="47"/>
      <c r="H77" s="47"/>
      <c r="I77" s="47"/>
      <c r="J77" s="47"/>
      <c r="K77" s="47"/>
      <c r="L77" s="47"/>
      <c r="M77" s="47"/>
      <c r="N77" s="47"/>
      <c r="O77" s="47"/>
      <c r="P77" s="47"/>
      <c r="Q77" s="47"/>
      <c r="R77" s="47"/>
      <c r="S77" s="47"/>
      <c r="T77" s="47"/>
      <c r="U77" s="47"/>
      <c r="V77" s="47"/>
      <c r="W77" s="268"/>
      <c r="X77" s="507"/>
      <c r="Y77" s="507"/>
      <c r="Z77" s="507"/>
      <c r="AA77" s="508"/>
    </row>
    <row r="78" spans="1:27" s="17" customFormat="1" ht="19.5" customHeight="1" x14ac:dyDescent="0.25">
      <c r="B78" s="357"/>
      <c r="C78" s="266" t="s">
        <v>1288</v>
      </c>
      <c r="D78" s="118"/>
      <c r="E78" s="230"/>
      <c r="F78" s="230"/>
      <c r="G78" s="230"/>
      <c r="H78" s="230"/>
      <c r="I78" s="230"/>
      <c r="J78" s="230"/>
      <c r="K78" s="230"/>
      <c r="L78" s="230"/>
      <c r="M78" s="230"/>
      <c r="N78" s="230"/>
      <c r="O78" s="230"/>
      <c r="P78" s="230"/>
      <c r="Q78" s="230"/>
      <c r="R78" s="230"/>
      <c r="S78" s="230"/>
      <c r="T78" s="230"/>
      <c r="U78" s="230"/>
      <c r="V78" s="230"/>
      <c r="W78" s="268"/>
      <c r="X78" s="507"/>
      <c r="Y78" s="507"/>
      <c r="Z78" s="507"/>
      <c r="AA78" s="508" t="s">
        <v>268</v>
      </c>
    </row>
    <row r="79" spans="1:27" s="17" customFormat="1" ht="19.5" x14ac:dyDescent="0.25">
      <c r="B79" s="357"/>
      <c r="C79" s="266"/>
      <c r="D79" s="118"/>
      <c r="E79" s="230"/>
      <c r="F79" s="230"/>
      <c r="G79" s="230"/>
      <c r="H79" s="230"/>
      <c r="I79" s="230"/>
      <c r="J79" s="230"/>
      <c r="K79" s="230"/>
      <c r="L79" s="230"/>
      <c r="M79" s="230"/>
      <c r="N79" s="230"/>
      <c r="O79" s="230"/>
      <c r="P79" s="230"/>
      <c r="Q79" s="230"/>
      <c r="R79" s="230"/>
      <c r="S79" s="230"/>
      <c r="T79" s="230"/>
      <c r="U79" s="230"/>
      <c r="V79" s="230"/>
      <c r="W79" s="351"/>
      <c r="X79" s="45"/>
      <c r="Y79" s="45"/>
      <c r="Z79" s="45"/>
      <c r="AA79" s="508"/>
    </row>
    <row r="80" spans="1:27" s="17" customFormat="1" ht="19.5" customHeight="1" x14ac:dyDescent="0.25">
      <c r="B80" s="357"/>
      <c r="C80" s="266"/>
      <c r="D80" s="118"/>
      <c r="E80" s="230"/>
      <c r="F80" s="230"/>
      <c r="G80" s="230"/>
      <c r="H80" s="230"/>
      <c r="I80" s="230"/>
      <c r="J80" s="230"/>
      <c r="K80" s="230"/>
      <c r="L80" s="230"/>
      <c r="M80" s="230"/>
      <c r="N80" s="230"/>
      <c r="O80" s="230"/>
      <c r="P80" s="230"/>
      <c r="Q80" s="230"/>
      <c r="R80" s="230"/>
      <c r="S80" s="230"/>
      <c r="T80" s="230"/>
      <c r="U80" s="230"/>
      <c r="V80" s="230"/>
      <c r="W80" s="351"/>
      <c r="X80" s="45"/>
      <c r="Y80" s="45"/>
      <c r="Z80" s="45"/>
      <c r="AA80" s="508"/>
    </row>
    <row r="81" spans="2:27" s="17" customFormat="1" ht="19.5" x14ac:dyDescent="0.25">
      <c r="B81" s="357"/>
      <c r="C81" s="266"/>
      <c r="D81" s="118"/>
      <c r="E81" s="230"/>
      <c r="F81" s="230"/>
      <c r="G81" s="230"/>
      <c r="H81" s="230"/>
      <c r="I81" s="230"/>
      <c r="J81" s="230"/>
      <c r="K81" s="230"/>
      <c r="L81" s="230"/>
      <c r="M81" s="230"/>
      <c r="N81" s="230"/>
      <c r="O81" s="230"/>
      <c r="P81" s="230"/>
      <c r="Q81" s="230"/>
      <c r="R81" s="230"/>
      <c r="S81" s="230"/>
      <c r="T81" s="230"/>
      <c r="U81" s="230"/>
      <c r="V81" s="230"/>
      <c r="W81" s="351"/>
      <c r="X81" s="45"/>
      <c r="Y81" s="45"/>
      <c r="Z81" s="45"/>
      <c r="AA81" s="508"/>
    </row>
    <row r="82" spans="2:27" s="17" customFormat="1" ht="19.5" customHeight="1" x14ac:dyDescent="0.25">
      <c r="B82" s="357"/>
      <c r="C82" s="266"/>
      <c r="D82" s="118"/>
      <c r="E82" s="230"/>
      <c r="F82" s="230"/>
      <c r="G82" s="230"/>
      <c r="H82" s="230"/>
      <c r="I82" s="230"/>
      <c r="J82" s="230"/>
      <c r="K82" s="230"/>
      <c r="L82" s="230"/>
      <c r="M82" s="230"/>
      <c r="N82" s="230"/>
      <c r="O82" s="230"/>
      <c r="P82" s="230"/>
      <c r="Q82" s="230"/>
      <c r="R82" s="230"/>
      <c r="S82" s="230"/>
      <c r="T82" s="230"/>
      <c r="U82" s="230"/>
      <c r="V82" s="230"/>
      <c r="W82" s="351"/>
      <c r="X82" s="45"/>
      <c r="Y82" s="45"/>
      <c r="Z82" s="45"/>
      <c r="AA82" s="508"/>
    </row>
    <row r="83" spans="2:27" s="17" customFormat="1" ht="19.5" customHeight="1" x14ac:dyDescent="0.25">
      <c r="B83" s="357"/>
      <c r="C83" s="266"/>
      <c r="D83" s="118"/>
      <c r="E83" s="230"/>
      <c r="F83" s="230"/>
      <c r="G83" s="230"/>
      <c r="H83" s="230"/>
      <c r="I83" s="230"/>
      <c r="J83" s="230"/>
      <c r="K83" s="230"/>
      <c r="L83" s="230"/>
      <c r="M83" s="230"/>
      <c r="N83" s="230"/>
      <c r="O83" s="230"/>
      <c r="P83" s="230"/>
      <c r="Q83" s="230"/>
      <c r="R83" s="230"/>
      <c r="S83" s="230"/>
      <c r="T83" s="230"/>
      <c r="U83" s="230"/>
      <c r="V83" s="230"/>
      <c r="W83" s="351"/>
      <c r="X83" s="45"/>
      <c r="Y83" s="45"/>
      <c r="Z83" s="45"/>
      <c r="AA83" s="359" t="s">
        <v>1287</v>
      </c>
    </row>
    <row r="84" spans="2:27" s="17" customFormat="1" ht="19.5" customHeight="1" x14ac:dyDescent="0.25">
      <c r="B84" s="357"/>
      <c r="C84" s="266"/>
      <c r="D84" s="118"/>
      <c r="E84" s="230"/>
      <c r="F84" s="230"/>
      <c r="G84" s="230"/>
      <c r="H84" s="230"/>
      <c r="I84" s="230"/>
      <c r="J84" s="230"/>
      <c r="K84" s="230"/>
      <c r="L84" s="230"/>
      <c r="M84" s="230"/>
      <c r="N84" s="230"/>
      <c r="O84" s="230"/>
      <c r="P84" s="230"/>
      <c r="Q84" s="230"/>
      <c r="R84" s="230"/>
      <c r="S84" s="230"/>
      <c r="T84" s="230"/>
      <c r="U84" s="230"/>
      <c r="V84" s="230"/>
      <c r="W84" s="351"/>
      <c r="X84" s="45"/>
      <c r="Y84" s="45"/>
      <c r="Z84" s="45"/>
      <c r="AA84" s="359"/>
    </row>
    <row r="85" spans="2:27" s="371" customFormat="1" ht="19.5" customHeight="1" x14ac:dyDescent="0.25">
      <c r="B85" s="372">
        <v>11</v>
      </c>
      <c r="C85" s="373" t="s">
        <v>16</v>
      </c>
      <c r="D85" s="373" t="s">
        <v>61</v>
      </c>
      <c r="E85" s="374" t="s">
        <v>55</v>
      </c>
      <c r="F85" s="374" t="s">
        <v>55</v>
      </c>
      <c r="G85" s="374" t="s">
        <v>55</v>
      </c>
      <c r="H85" s="374" t="s">
        <v>55</v>
      </c>
      <c r="I85" s="374" t="s">
        <v>55</v>
      </c>
      <c r="J85" s="374" t="s">
        <v>55</v>
      </c>
      <c r="K85" s="374">
        <v>0</v>
      </c>
      <c r="L85" s="374" t="s">
        <v>55</v>
      </c>
      <c r="M85" s="374" t="s">
        <v>55</v>
      </c>
      <c r="N85" s="374">
        <v>1000</v>
      </c>
      <c r="O85" s="374">
        <v>3700</v>
      </c>
      <c r="P85" s="374"/>
      <c r="Q85" s="374"/>
      <c r="R85" s="374"/>
      <c r="S85" s="374"/>
      <c r="T85" s="374"/>
      <c r="U85" s="374"/>
      <c r="V85" s="374"/>
      <c r="W85" s="343"/>
      <c r="X85" s="377">
        <f>500000*N85</f>
        <v>500000000</v>
      </c>
      <c r="Y85" s="377">
        <f>5%*X85</f>
        <v>25000000</v>
      </c>
      <c r="Z85" s="377">
        <f>X85+Y85</f>
        <v>525000000</v>
      </c>
      <c r="AA85" s="375" t="s">
        <v>72</v>
      </c>
    </row>
    <row r="86" spans="2:27" s="17" customFormat="1" ht="19.5" customHeight="1" x14ac:dyDescent="0.25">
      <c r="B86" s="357"/>
      <c r="C86" s="261">
        <v>43143</v>
      </c>
      <c r="D86" s="118" t="s">
        <v>873</v>
      </c>
      <c r="E86" s="230"/>
      <c r="F86" s="230"/>
      <c r="G86" s="230"/>
      <c r="H86" s="230"/>
      <c r="I86" s="230"/>
      <c r="J86" s="230"/>
      <c r="K86" s="230"/>
      <c r="L86" s="230"/>
      <c r="M86" s="230"/>
      <c r="N86" s="230"/>
      <c r="O86" s="230"/>
      <c r="P86" s="230"/>
      <c r="Q86" s="230"/>
      <c r="R86" s="230"/>
      <c r="S86" s="230"/>
      <c r="T86" s="230"/>
      <c r="U86" s="230"/>
      <c r="V86" s="230"/>
      <c r="W86" s="351"/>
      <c r="X86" s="45"/>
      <c r="Y86" s="45"/>
      <c r="Z86" s="45"/>
      <c r="AA86" s="508" t="s">
        <v>1291</v>
      </c>
    </row>
    <row r="87" spans="2:27" s="17" customFormat="1" ht="19.5" customHeight="1" x14ac:dyDescent="0.25">
      <c r="B87" s="357"/>
      <c r="C87" s="261">
        <v>43147</v>
      </c>
      <c r="D87" s="118"/>
      <c r="E87" s="230"/>
      <c r="F87" s="230"/>
      <c r="G87" s="230"/>
      <c r="H87" s="230"/>
      <c r="I87" s="230"/>
      <c r="J87" s="230"/>
      <c r="K87" s="230"/>
      <c r="L87" s="230"/>
      <c r="M87" s="230"/>
      <c r="N87" s="230"/>
      <c r="O87" s="230"/>
      <c r="P87" s="230"/>
      <c r="Q87" s="230"/>
      <c r="R87" s="230"/>
      <c r="S87" s="230"/>
      <c r="T87" s="230"/>
      <c r="U87" s="230"/>
      <c r="V87" s="230"/>
      <c r="W87" s="351"/>
      <c r="X87" s="45"/>
      <c r="Y87" s="45"/>
      <c r="Z87" s="45"/>
      <c r="AA87" s="508"/>
    </row>
    <row r="88" spans="2:27" s="17" customFormat="1" ht="19.5" customHeight="1" x14ac:dyDescent="0.25">
      <c r="B88" s="357"/>
      <c r="C88" s="266"/>
      <c r="D88" s="118"/>
      <c r="E88" s="230"/>
      <c r="F88" s="230"/>
      <c r="G88" s="230"/>
      <c r="H88" s="230"/>
      <c r="I88" s="230"/>
      <c r="J88" s="230"/>
      <c r="K88" s="230"/>
      <c r="L88" s="230"/>
      <c r="M88" s="230"/>
      <c r="N88" s="230"/>
      <c r="O88" s="230"/>
      <c r="P88" s="230"/>
      <c r="Q88" s="230"/>
      <c r="R88" s="230"/>
      <c r="S88" s="230"/>
      <c r="T88" s="230"/>
      <c r="U88" s="230"/>
      <c r="V88" s="230"/>
      <c r="W88" s="351"/>
      <c r="X88" s="45"/>
      <c r="Y88" s="45"/>
      <c r="Z88" s="45"/>
      <c r="AA88" s="359" t="s">
        <v>1287</v>
      </c>
    </row>
    <row r="89" spans="2:27" s="17" customFormat="1" ht="19.5" customHeight="1" x14ac:dyDescent="0.25">
      <c r="B89" s="357"/>
      <c r="C89" s="266"/>
      <c r="D89" s="118"/>
      <c r="E89" s="230"/>
      <c r="F89" s="230"/>
      <c r="G89" s="230"/>
      <c r="H89" s="230"/>
      <c r="I89" s="230"/>
      <c r="J89" s="230"/>
      <c r="K89" s="230"/>
      <c r="L89" s="230"/>
      <c r="M89" s="230"/>
      <c r="N89" s="230"/>
      <c r="O89" s="230"/>
      <c r="P89" s="230"/>
      <c r="Q89" s="230"/>
      <c r="R89" s="230"/>
      <c r="S89" s="230"/>
      <c r="T89" s="230"/>
      <c r="U89" s="230"/>
      <c r="V89" s="230"/>
      <c r="W89" s="351"/>
      <c r="X89" s="45"/>
      <c r="Y89" s="45"/>
      <c r="Z89" s="45"/>
      <c r="AA89" s="359"/>
    </row>
    <row r="90" spans="2:27" s="371" customFormat="1" ht="19.5" customHeight="1" x14ac:dyDescent="0.25">
      <c r="B90" s="372">
        <v>12</v>
      </c>
      <c r="C90" s="373" t="s">
        <v>39</v>
      </c>
      <c r="D90" s="373" t="s">
        <v>61</v>
      </c>
      <c r="E90" s="374" t="s">
        <v>55</v>
      </c>
      <c r="F90" s="374" t="s">
        <v>55</v>
      </c>
      <c r="G90" s="374" t="s">
        <v>55</v>
      </c>
      <c r="H90" s="374" t="s">
        <v>55</v>
      </c>
      <c r="I90" s="374" t="s">
        <v>55</v>
      </c>
      <c r="J90" s="374" t="s">
        <v>55</v>
      </c>
      <c r="K90" s="374">
        <v>0</v>
      </c>
      <c r="L90" s="374" t="s">
        <v>55</v>
      </c>
      <c r="M90" s="374" t="s">
        <v>55</v>
      </c>
      <c r="N90" s="374">
        <v>1215</v>
      </c>
      <c r="O90" s="374">
        <v>4217</v>
      </c>
      <c r="P90" s="374"/>
      <c r="Q90" s="374"/>
      <c r="R90" s="374"/>
      <c r="S90" s="374"/>
      <c r="T90" s="374"/>
      <c r="U90" s="374"/>
      <c r="V90" s="374"/>
      <c r="W90" s="343"/>
      <c r="X90" s="377">
        <f>500000*N90</f>
        <v>607500000</v>
      </c>
      <c r="Y90" s="377">
        <f>5%*X90</f>
        <v>30375000</v>
      </c>
      <c r="Z90" s="377">
        <f>X90+Y90</f>
        <v>637875000</v>
      </c>
      <c r="AA90" s="375" t="s">
        <v>72</v>
      </c>
    </row>
    <row r="91" spans="2:27" s="17" customFormat="1" ht="19.5" customHeight="1" x14ac:dyDescent="0.25">
      <c r="B91" s="357"/>
      <c r="C91" s="269">
        <v>43145</v>
      </c>
      <c r="D91" s="118" t="s">
        <v>1292</v>
      </c>
      <c r="E91" s="230"/>
      <c r="F91" s="230"/>
      <c r="G91" s="230"/>
      <c r="H91" s="230"/>
      <c r="I91" s="230"/>
      <c r="J91" s="230"/>
      <c r="K91" s="230"/>
      <c r="L91" s="230"/>
      <c r="M91" s="230"/>
      <c r="N91" s="230"/>
      <c r="O91" s="230"/>
      <c r="P91" s="230"/>
      <c r="Q91" s="230"/>
      <c r="R91" s="230"/>
      <c r="S91" s="230"/>
      <c r="T91" s="230"/>
      <c r="U91" s="230"/>
      <c r="V91" s="230"/>
      <c r="W91" s="351"/>
      <c r="X91" s="45"/>
      <c r="Y91" s="45"/>
      <c r="Z91" s="45"/>
      <c r="AA91" s="508" t="s">
        <v>1293</v>
      </c>
    </row>
    <row r="92" spans="2:27" s="17" customFormat="1" ht="19.5" customHeight="1" x14ac:dyDescent="0.25">
      <c r="B92" s="357"/>
      <c r="C92" s="261">
        <v>43149</v>
      </c>
      <c r="D92" s="118"/>
      <c r="E92" s="230"/>
      <c r="F92" s="230"/>
      <c r="G92" s="230"/>
      <c r="H92" s="230"/>
      <c r="I92" s="230"/>
      <c r="J92" s="230"/>
      <c r="K92" s="230"/>
      <c r="L92" s="230"/>
      <c r="M92" s="230"/>
      <c r="N92" s="230"/>
      <c r="O92" s="230"/>
      <c r="P92" s="230"/>
      <c r="Q92" s="230"/>
      <c r="R92" s="230"/>
      <c r="S92" s="230"/>
      <c r="T92" s="230"/>
      <c r="U92" s="230"/>
      <c r="V92" s="230"/>
      <c r="W92" s="351"/>
      <c r="X92" s="45"/>
      <c r="Y92" s="45"/>
      <c r="Z92" s="45"/>
      <c r="AA92" s="508"/>
    </row>
    <row r="93" spans="2:27" s="17" customFormat="1" ht="19.5" customHeight="1" x14ac:dyDescent="0.25">
      <c r="B93" s="357"/>
      <c r="C93" s="266"/>
      <c r="D93" s="118"/>
      <c r="E93" s="230"/>
      <c r="F93" s="230"/>
      <c r="G93" s="230"/>
      <c r="H93" s="230"/>
      <c r="I93" s="230"/>
      <c r="J93" s="230"/>
      <c r="K93" s="230"/>
      <c r="L93" s="230"/>
      <c r="M93" s="230"/>
      <c r="N93" s="230"/>
      <c r="O93" s="230"/>
      <c r="P93" s="230"/>
      <c r="Q93" s="230"/>
      <c r="R93" s="230"/>
      <c r="S93" s="230"/>
      <c r="T93" s="230"/>
      <c r="U93" s="230"/>
      <c r="V93" s="230"/>
      <c r="W93" s="351"/>
      <c r="X93" s="45"/>
      <c r="Y93" s="45"/>
      <c r="Z93" s="45"/>
      <c r="AA93" s="359" t="s">
        <v>1287</v>
      </c>
    </row>
    <row r="94" spans="2:27" s="17" customFormat="1" ht="19.5" customHeight="1" x14ac:dyDescent="0.25">
      <c r="B94" s="357"/>
      <c r="C94" s="266"/>
      <c r="D94" s="118"/>
      <c r="E94" s="230"/>
      <c r="F94" s="230"/>
      <c r="G94" s="230"/>
      <c r="H94" s="230"/>
      <c r="I94" s="230"/>
      <c r="J94" s="230"/>
      <c r="K94" s="230"/>
      <c r="L94" s="230"/>
      <c r="M94" s="230"/>
      <c r="N94" s="230"/>
      <c r="O94" s="230"/>
      <c r="P94" s="230"/>
      <c r="Q94" s="230"/>
      <c r="R94" s="230"/>
      <c r="S94" s="230"/>
      <c r="T94" s="230"/>
      <c r="U94" s="230"/>
      <c r="V94" s="230"/>
      <c r="W94" s="351"/>
      <c r="X94" s="45"/>
      <c r="Y94" s="45"/>
      <c r="Z94" s="45"/>
      <c r="AA94" s="359"/>
    </row>
    <row r="95" spans="2:27" s="371" customFormat="1" ht="19.5" customHeight="1" x14ac:dyDescent="0.25">
      <c r="B95" s="372">
        <v>13</v>
      </c>
      <c r="C95" s="373" t="s">
        <v>42</v>
      </c>
      <c r="D95" s="373" t="s">
        <v>61</v>
      </c>
      <c r="E95" s="374" t="s">
        <v>55</v>
      </c>
      <c r="F95" s="374" t="s">
        <v>55</v>
      </c>
      <c r="G95" s="374" t="s">
        <v>55</v>
      </c>
      <c r="H95" s="374" t="s">
        <v>55</v>
      </c>
      <c r="I95" s="374" t="s">
        <v>55</v>
      </c>
      <c r="J95" s="374" t="s">
        <v>55</v>
      </c>
      <c r="K95" s="374">
        <v>0</v>
      </c>
      <c r="L95" s="374" t="s">
        <v>55</v>
      </c>
      <c r="M95" s="374" t="s">
        <v>55</v>
      </c>
      <c r="N95" s="374">
        <v>225</v>
      </c>
      <c r="O95" s="374">
        <v>625</v>
      </c>
      <c r="P95" s="374"/>
      <c r="Q95" s="374"/>
      <c r="R95" s="374"/>
      <c r="S95" s="374"/>
      <c r="T95" s="374"/>
      <c r="U95" s="374"/>
      <c r="V95" s="374"/>
      <c r="W95" s="343"/>
      <c r="X95" s="377">
        <f>500000*N95</f>
        <v>112500000</v>
      </c>
      <c r="Y95" s="377">
        <f>5%*X95</f>
        <v>5625000</v>
      </c>
      <c r="Z95" s="377">
        <f>X95+Y95</f>
        <v>118125000</v>
      </c>
      <c r="AA95" s="375" t="s">
        <v>72</v>
      </c>
    </row>
    <row r="96" spans="2:27" s="17" customFormat="1" ht="19.5" customHeight="1" x14ac:dyDescent="0.25">
      <c r="B96" s="357"/>
      <c r="C96" s="269">
        <v>43146</v>
      </c>
      <c r="D96" s="118" t="s">
        <v>1294</v>
      </c>
      <c r="E96" s="230"/>
      <c r="F96" s="230"/>
      <c r="G96" s="230"/>
      <c r="H96" s="230"/>
      <c r="I96" s="230"/>
      <c r="J96" s="230"/>
      <c r="K96" s="230"/>
      <c r="L96" s="230"/>
      <c r="M96" s="230"/>
      <c r="N96" s="230"/>
      <c r="O96" s="230"/>
      <c r="P96" s="230"/>
      <c r="Q96" s="230"/>
      <c r="R96" s="230"/>
      <c r="S96" s="230"/>
      <c r="T96" s="230"/>
      <c r="U96" s="230"/>
      <c r="V96" s="230"/>
      <c r="W96" s="351"/>
      <c r="X96" s="45"/>
      <c r="Y96" s="45"/>
      <c r="Z96" s="45"/>
      <c r="AA96" s="508" t="s">
        <v>1295</v>
      </c>
    </row>
    <row r="97" spans="2:27" s="17" customFormat="1" ht="19.5" customHeight="1" x14ac:dyDescent="0.25">
      <c r="B97" s="357"/>
      <c r="C97" s="261">
        <v>43149</v>
      </c>
      <c r="D97" s="118"/>
      <c r="E97" s="230"/>
      <c r="F97" s="230"/>
      <c r="G97" s="230"/>
      <c r="H97" s="230"/>
      <c r="I97" s="230"/>
      <c r="J97" s="230"/>
      <c r="K97" s="230"/>
      <c r="L97" s="230"/>
      <c r="M97" s="230"/>
      <c r="N97" s="230"/>
      <c r="O97" s="230"/>
      <c r="P97" s="230"/>
      <c r="Q97" s="230"/>
      <c r="R97" s="230"/>
      <c r="S97" s="230"/>
      <c r="T97" s="230"/>
      <c r="U97" s="230"/>
      <c r="V97" s="230"/>
      <c r="W97" s="351"/>
      <c r="X97" s="45"/>
      <c r="Y97" s="45"/>
      <c r="Z97" s="45"/>
      <c r="AA97" s="508"/>
    </row>
    <row r="98" spans="2:27" s="17" customFormat="1" ht="19.5" customHeight="1" x14ac:dyDescent="0.25">
      <c r="B98" s="357"/>
      <c r="C98" s="266"/>
      <c r="D98" s="118"/>
      <c r="E98" s="230"/>
      <c r="F98" s="230"/>
      <c r="G98" s="230"/>
      <c r="H98" s="230"/>
      <c r="I98" s="230"/>
      <c r="J98" s="230"/>
      <c r="K98" s="230"/>
      <c r="L98" s="230"/>
      <c r="M98" s="230"/>
      <c r="N98" s="230"/>
      <c r="O98" s="230"/>
      <c r="P98" s="230"/>
      <c r="Q98" s="230"/>
      <c r="R98" s="230"/>
      <c r="S98" s="230"/>
      <c r="T98" s="230"/>
      <c r="U98" s="230"/>
      <c r="V98" s="230"/>
      <c r="W98" s="351"/>
      <c r="X98" s="45"/>
      <c r="Y98" s="45"/>
      <c r="Z98" s="45"/>
      <c r="AA98" s="359" t="s">
        <v>1287</v>
      </c>
    </row>
    <row r="99" spans="2:27" s="17" customFormat="1" ht="19.5" customHeight="1" x14ac:dyDescent="0.25">
      <c r="B99" s="357"/>
      <c r="C99" s="266"/>
      <c r="D99" s="118"/>
      <c r="E99" s="230"/>
      <c r="F99" s="230"/>
      <c r="G99" s="230"/>
      <c r="H99" s="230"/>
      <c r="I99" s="230"/>
      <c r="J99" s="230"/>
      <c r="K99" s="230"/>
      <c r="L99" s="230"/>
      <c r="M99" s="230"/>
      <c r="N99" s="230"/>
      <c r="O99" s="230"/>
      <c r="P99" s="230"/>
      <c r="Q99" s="230"/>
      <c r="R99" s="230"/>
      <c r="S99" s="230"/>
      <c r="T99" s="230"/>
      <c r="U99" s="230"/>
      <c r="V99" s="230"/>
      <c r="W99" s="351"/>
      <c r="X99" s="45"/>
      <c r="Y99" s="45"/>
      <c r="Z99" s="45"/>
      <c r="AA99" s="359"/>
    </row>
    <row r="100" spans="2:27" s="371" customFormat="1" ht="19.5" customHeight="1" x14ac:dyDescent="0.25">
      <c r="B100" s="372">
        <v>14</v>
      </c>
      <c r="C100" s="373" t="s">
        <v>42</v>
      </c>
      <c r="D100" s="373" t="s">
        <v>61</v>
      </c>
      <c r="E100" s="374" t="s">
        <v>55</v>
      </c>
      <c r="F100" s="374" t="s">
        <v>55</v>
      </c>
      <c r="G100" s="374" t="s">
        <v>55</v>
      </c>
      <c r="H100" s="374" t="s">
        <v>55</v>
      </c>
      <c r="I100" s="374" t="s">
        <v>55</v>
      </c>
      <c r="J100" s="374" t="s">
        <v>55</v>
      </c>
      <c r="K100" s="374">
        <v>0</v>
      </c>
      <c r="L100" s="374" t="s">
        <v>55</v>
      </c>
      <c r="M100" s="374" t="s">
        <v>55</v>
      </c>
      <c r="N100" s="374">
        <v>3591</v>
      </c>
      <c r="O100" s="374">
        <v>5359</v>
      </c>
      <c r="P100" s="374"/>
      <c r="Q100" s="374"/>
      <c r="R100" s="374"/>
      <c r="S100" s="374"/>
      <c r="T100" s="374"/>
      <c r="U100" s="374"/>
      <c r="V100" s="374"/>
      <c r="W100" s="343"/>
      <c r="X100" s="377">
        <f>500000*N100</f>
        <v>1795500000</v>
      </c>
      <c r="Y100" s="377">
        <f>5%*X100</f>
        <v>89775000</v>
      </c>
      <c r="Z100" s="377">
        <f>X100+Y100</f>
        <v>1885275000</v>
      </c>
      <c r="AA100" s="375" t="s">
        <v>1299</v>
      </c>
    </row>
    <row r="101" spans="2:27" s="17" customFormat="1" ht="19.5" customHeight="1" x14ac:dyDescent="0.25">
      <c r="B101" s="357"/>
      <c r="C101" s="269">
        <v>43146</v>
      </c>
      <c r="D101" s="118" t="s">
        <v>1298</v>
      </c>
      <c r="E101" s="230"/>
      <c r="F101" s="230"/>
      <c r="G101" s="230"/>
      <c r="H101" s="230"/>
      <c r="I101" s="230"/>
      <c r="J101" s="230"/>
      <c r="K101" s="230"/>
      <c r="L101" s="230"/>
      <c r="M101" s="230"/>
      <c r="N101" s="230"/>
      <c r="O101" s="230"/>
      <c r="P101" s="230"/>
      <c r="Q101" s="230"/>
      <c r="R101" s="230"/>
      <c r="S101" s="230"/>
      <c r="T101" s="230"/>
      <c r="U101" s="230"/>
      <c r="V101" s="230"/>
      <c r="W101" s="351"/>
      <c r="X101" s="45"/>
      <c r="Y101" s="45"/>
      <c r="Z101" s="45"/>
      <c r="AA101" s="508" t="s">
        <v>1300</v>
      </c>
    </row>
    <row r="102" spans="2:27" s="17" customFormat="1" ht="19.5" customHeight="1" x14ac:dyDescent="0.25">
      <c r="B102" s="357"/>
      <c r="C102" s="261">
        <v>43149</v>
      </c>
      <c r="D102" s="118"/>
      <c r="E102" s="230"/>
      <c r="F102" s="230"/>
      <c r="G102" s="230"/>
      <c r="H102" s="230"/>
      <c r="I102" s="230"/>
      <c r="J102" s="230"/>
      <c r="K102" s="230"/>
      <c r="L102" s="230"/>
      <c r="M102" s="230"/>
      <c r="N102" s="230"/>
      <c r="O102" s="230"/>
      <c r="P102" s="230"/>
      <c r="Q102" s="230"/>
      <c r="R102" s="230"/>
      <c r="S102" s="230"/>
      <c r="T102" s="230"/>
      <c r="U102" s="230"/>
      <c r="V102" s="230"/>
      <c r="W102" s="351"/>
      <c r="X102" s="45"/>
      <c r="Y102" s="45"/>
      <c r="Z102" s="45"/>
      <c r="AA102" s="508"/>
    </row>
    <row r="103" spans="2:27" s="17" customFormat="1" ht="19.5" customHeight="1" x14ac:dyDescent="0.25">
      <c r="B103" s="357"/>
      <c r="C103" s="266"/>
      <c r="D103" s="118"/>
      <c r="E103" s="230"/>
      <c r="F103" s="230"/>
      <c r="G103" s="230"/>
      <c r="H103" s="230"/>
      <c r="I103" s="230"/>
      <c r="J103" s="230"/>
      <c r="K103" s="230"/>
      <c r="L103" s="230"/>
      <c r="M103" s="230"/>
      <c r="N103" s="230"/>
      <c r="O103" s="230"/>
      <c r="P103" s="230"/>
      <c r="Q103" s="230"/>
      <c r="R103" s="230"/>
      <c r="S103" s="230"/>
      <c r="T103" s="230"/>
      <c r="U103" s="230"/>
      <c r="V103" s="230"/>
      <c r="W103" s="351"/>
      <c r="X103" s="45"/>
      <c r="Y103" s="45"/>
      <c r="Z103" s="45"/>
      <c r="AA103" s="359" t="s">
        <v>1287</v>
      </c>
    </row>
    <row r="104" spans="2:27" s="17" customFormat="1" ht="19.5" customHeight="1" x14ac:dyDescent="0.25">
      <c r="B104" s="357"/>
      <c r="C104" s="266"/>
      <c r="D104" s="118"/>
      <c r="E104" s="230"/>
      <c r="F104" s="230"/>
      <c r="G104" s="230"/>
      <c r="H104" s="230"/>
      <c r="I104" s="230"/>
      <c r="J104" s="230"/>
      <c r="K104" s="230"/>
      <c r="L104" s="230"/>
      <c r="M104" s="230"/>
      <c r="N104" s="230"/>
      <c r="O104" s="230"/>
      <c r="P104" s="230"/>
      <c r="Q104" s="230"/>
      <c r="R104" s="230"/>
      <c r="S104" s="230"/>
      <c r="T104" s="230"/>
      <c r="U104" s="230"/>
      <c r="V104" s="230"/>
      <c r="W104" s="351"/>
      <c r="X104" s="45"/>
      <c r="Y104" s="45"/>
      <c r="Z104" s="45"/>
      <c r="AA104" s="359"/>
    </row>
    <row r="105" spans="2:27" s="371" customFormat="1" ht="19.5" customHeight="1" x14ac:dyDescent="0.25">
      <c r="B105" s="372">
        <v>15</v>
      </c>
      <c r="C105" s="373" t="s">
        <v>279</v>
      </c>
      <c r="D105" s="373" t="s">
        <v>61</v>
      </c>
      <c r="E105" s="374" t="s">
        <v>55</v>
      </c>
      <c r="F105" s="374" t="s">
        <v>55</v>
      </c>
      <c r="G105" s="374" t="s">
        <v>55</v>
      </c>
      <c r="H105" s="374" t="s">
        <v>55</v>
      </c>
      <c r="I105" s="374" t="s">
        <v>55</v>
      </c>
      <c r="J105" s="374" t="s">
        <v>55</v>
      </c>
      <c r="K105" s="374">
        <v>0</v>
      </c>
      <c r="L105" s="374" t="s">
        <v>55</v>
      </c>
      <c r="M105" s="374" t="s">
        <v>55</v>
      </c>
      <c r="N105" s="374">
        <v>1500</v>
      </c>
      <c r="O105" s="374">
        <v>6000</v>
      </c>
      <c r="P105" s="374"/>
      <c r="Q105" s="374"/>
      <c r="R105" s="374"/>
      <c r="S105" s="374"/>
      <c r="T105" s="374"/>
      <c r="U105" s="374"/>
      <c r="V105" s="374"/>
      <c r="W105" s="343"/>
      <c r="X105" s="377">
        <f>500000*N105</f>
        <v>750000000</v>
      </c>
      <c r="Y105" s="377">
        <f>5%*X105</f>
        <v>37500000</v>
      </c>
      <c r="Z105" s="377">
        <f>X105+Y105</f>
        <v>787500000</v>
      </c>
      <c r="AA105" s="375" t="s">
        <v>1299</v>
      </c>
    </row>
    <row r="106" spans="2:27" s="17" customFormat="1" ht="19.5" customHeight="1" x14ac:dyDescent="0.25">
      <c r="B106" s="357"/>
      <c r="C106" s="269">
        <v>43147</v>
      </c>
      <c r="D106" s="118" t="s">
        <v>1296</v>
      </c>
      <c r="E106" s="230"/>
      <c r="F106" s="230"/>
      <c r="G106" s="230"/>
      <c r="H106" s="230"/>
      <c r="I106" s="230"/>
      <c r="J106" s="230"/>
      <c r="K106" s="230"/>
      <c r="L106" s="230"/>
      <c r="M106" s="230"/>
      <c r="N106" s="230"/>
      <c r="O106" s="230"/>
      <c r="P106" s="230"/>
      <c r="Q106" s="230"/>
      <c r="R106" s="230"/>
      <c r="S106" s="230"/>
      <c r="T106" s="230"/>
      <c r="U106" s="230"/>
      <c r="V106" s="230"/>
      <c r="W106" s="351"/>
      <c r="X106" s="45"/>
      <c r="Y106" s="45"/>
      <c r="Z106" s="45"/>
      <c r="AA106" s="508" t="s">
        <v>1297</v>
      </c>
    </row>
    <row r="107" spans="2:27" s="17" customFormat="1" ht="19.5" customHeight="1" x14ac:dyDescent="0.25">
      <c r="B107" s="357"/>
      <c r="C107" s="261">
        <v>43149</v>
      </c>
      <c r="D107" s="118"/>
      <c r="E107" s="230"/>
      <c r="F107" s="230"/>
      <c r="G107" s="230"/>
      <c r="H107" s="230"/>
      <c r="I107" s="230"/>
      <c r="J107" s="230"/>
      <c r="K107" s="230"/>
      <c r="L107" s="230"/>
      <c r="M107" s="230"/>
      <c r="N107" s="230"/>
      <c r="O107" s="230"/>
      <c r="P107" s="230"/>
      <c r="Q107" s="230"/>
      <c r="R107" s="230"/>
      <c r="S107" s="230"/>
      <c r="T107" s="230"/>
      <c r="U107" s="230"/>
      <c r="V107" s="230"/>
      <c r="W107" s="351"/>
      <c r="X107" s="45"/>
      <c r="Y107" s="45"/>
      <c r="Z107" s="45"/>
      <c r="AA107" s="508"/>
    </row>
    <row r="108" spans="2:27" s="17" customFormat="1" ht="19.5" customHeight="1" x14ac:dyDescent="0.25">
      <c r="B108" s="357"/>
      <c r="C108" s="266"/>
      <c r="D108" s="118"/>
      <c r="E108" s="230"/>
      <c r="F108" s="230"/>
      <c r="G108" s="230"/>
      <c r="H108" s="230"/>
      <c r="I108" s="230"/>
      <c r="J108" s="230"/>
      <c r="K108" s="230"/>
      <c r="L108" s="230"/>
      <c r="M108" s="230"/>
      <c r="N108" s="230"/>
      <c r="O108" s="230"/>
      <c r="P108" s="230"/>
      <c r="Q108" s="230"/>
      <c r="R108" s="230"/>
      <c r="S108" s="230"/>
      <c r="T108" s="230"/>
      <c r="U108" s="230"/>
      <c r="V108" s="230"/>
      <c r="W108" s="351"/>
      <c r="X108" s="45"/>
      <c r="Y108" s="45"/>
      <c r="Z108" s="45"/>
      <c r="AA108" s="359" t="s">
        <v>1287</v>
      </c>
    </row>
    <row r="109" spans="2:27" s="17" customFormat="1" ht="19.5" x14ac:dyDescent="0.25">
      <c r="B109" s="357"/>
      <c r="C109" s="266"/>
      <c r="D109" s="118"/>
      <c r="E109" s="230"/>
      <c r="F109" s="230"/>
      <c r="G109" s="230"/>
      <c r="H109" s="230"/>
      <c r="I109" s="230"/>
      <c r="J109" s="230"/>
      <c r="K109" s="230"/>
      <c r="L109" s="230"/>
      <c r="M109" s="230"/>
      <c r="N109" s="230"/>
      <c r="O109" s="230"/>
      <c r="P109" s="230"/>
      <c r="Q109" s="230"/>
      <c r="R109" s="230"/>
      <c r="S109" s="230"/>
      <c r="T109" s="230"/>
      <c r="U109" s="230"/>
      <c r="V109" s="230"/>
      <c r="W109" s="351"/>
      <c r="X109" s="45"/>
      <c r="Y109" s="45"/>
      <c r="Z109" s="45"/>
      <c r="AA109" s="76"/>
    </row>
    <row r="110" spans="2:27" s="17" customFormat="1" ht="19.5" x14ac:dyDescent="0.25">
      <c r="B110" s="357">
        <v>12</v>
      </c>
      <c r="C110" s="266" t="s">
        <v>39</v>
      </c>
      <c r="D110" s="266" t="s">
        <v>272</v>
      </c>
      <c r="E110" s="230"/>
      <c r="F110" s="230"/>
      <c r="G110" s="230"/>
      <c r="H110" s="230"/>
      <c r="I110" s="230"/>
      <c r="J110" s="230"/>
      <c r="K110" s="230"/>
      <c r="L110" s="230"/>
      <c r="M110" s="230"/>
      <c r="N110" s="230"/>
      <c r="O110" s="230"/>
      <c r="P110" s="230"/>
      <c r="Q110" s="230"/>
      <c r="R110" s="230"/>
      <c r="S110" s="230"/>
      <c r="T110" s="230"/>
      <c r="U110" s="230"/>
      <c r="V110" s="230"/>
      <c r="W110" s="351" t="s">
        <v>263</v>
      </c>
      <c r="X110" s="45">
        <v>50000000</v>
      </c>
      <c r="Y110" s="45">
        <f>5%*X110</f>
        <v>2500000</v>
      </c>
      <c r="Z110" s="45">
        <f>X110+Y110</f>
        <v>52500000</v>
      </c>
      <c r="AA110" s="73" t="s">
        <v>275</v>
      </c>
    </row>
    <row r="111" spans="2:27" s="17" customFormat="1" ht="19.5" customHeight="1" x14ac:dyDescent="0.25">
      <c r="B111" s="357"/>
      <c r="C111" s="269">
        <v>43145</v>
      </c>
      <c r="D111" s="118" t="s">
        <v>273</v>
      </c>
      <c r="E111" s="230"/>
      <c r="F111" s="230"/>
      <c r="G111" s="230"/>
      <c r="H111" s="230"/>
      <c r="I111" s="230"/>
      <c r="J111" s="230"/>
      <c r="K111" s="230"/>
      <c r="L111" s="230"/>
      <c r="M111" s="230"/>
      <c r="N111" s="230"/>
      <c r="O111" s="230"/>
      <c r="P111" s="230"/>
      <c r="Q111" s="230"/>
      <c r="R111" s="230"/>
      <c r="S111" s="230"/>
      <c r="T111" s="230"/>
      <c r="U111" s="230"/>
      <c r="V111" s="230"/>
      <c r="W111" s="351"/>
      <c r="X111" s="45"/>
      <c r="Y111" s="45"/>
      <c r="Z111" s="45"/>
      <c r="AA111" s="508" t="s">
        <v>276</v>
      </c>
    </row>
    <row r="112" spans="2:27" s="17" customFormat="1" ht="19.5" x14ac:dyDescent="0.25">
      <c r="B112" s="357"/>
      <c r="C112" s="266" t="s">
        <v>69</v>
      </c>
      <c r="D112" s="118" t="s">
        <v>60</v>
      </c>
      <c r="E112" s="230"/>
      <c r="F112" s="230"/>
      <c r="G112" s="230"/>
      <c r="H112" s="230"/>
      <c r="I112" s="230"/>
      <c r="J112" s="230"/>
      <c r="K112" s="230"/>
      <c r="L112" s="230"/>
      <c r="M112" s="230"/>
      <c r="N112" s="230"/>
      <c r="O112" s="230"/>
      <c r="P112" s="230"/>
      <c r="Q112" s="230"/>
      <c r="R112" s="230"/>
      <c r="S112" s="230"/>
      <c r="T112" s="230"/>
      <c r="U112" s="230"/>
      <c r="V112" s="230"/>
      <c r="W112" s="351"/>
      <c r="X112" s="45"/>
      <c r="Y112" s="45"/>
      <c r="Z112" s="45"/>
      <c r="AA112" s="508"/>
    </row>
    <row r="113" spans="2:28" s="17" customFormat="1" ht="19.5" customHeight="1" x14ac:dyDescent="0.25">
      <c r="B113" s="357"/>
      <c r="C113" s="266"/>
      <c r="D113" s="118" t="s">
        <v>274</v>
      </c>
      <c r="E113" s="230"/>
      <c r="F113" s="230"/>
      <c r="G113" s="230"/>
      <c r="H113" s="230"/>
      <c r="I113" s="230"/>
      <c r="J113" s="230"/>
      <c r="K113" s="230"/>
      <c r="L113" s="230"/>
      <c r="M113" s="230"/>
      <c r="N113" s="230"/>
      <c r="O113" s="230"/>
      <c r="P113" s="230"/>
      <c r="Q113" s="230"/>
      <c r="R113" s="230"/>
      <c r="S113" s="230"/>
      <c r="T113" s="230"/>
      <c r="U113" s="230"/>
      <c r="V113" s="230"/>
      <c r="W113" s="351"/>
      <c r="X113" s="45"/>
      <c r="Y113" s="45"/>
      <c r="Z113" s="45"/>
      <c r="AA113" s="508" t="s">
        <v>277</v>
      </c>
    </row>
    <row r="114" spans="2:28" s="17" customFormat="1" ht="19.5" customHeight="1" x14ac:dyDescent="0.25">
      <c r="B114" s="357"/>
      <c r="C114" s="266"/>
      <c r="D114" s="118"/>
      <c r="E114" s="230"/>
      <c r="F114" s="230"/>
      <c r="G114" s="230"/>
      <c r="H114" s="230"/>
      <c r="I114" s="230"/>
      <c r="J114" s="230"/>
      <c r="K114" s="230"/>
      <c r="L114" s="230"/>
      <c r="M114" s="230"/>
      <c r="N114" s="230"/>
      <c r="O114" s="230"/>
      <c r="P114" s="230"/>
      <c r="Q114" s="230"/>
      <c r="R114" s="230"/>
      <c r="S114" s="230"/>
      <c r="T114" s="230"/>
      <c r="U114" s="230"/>
      <c r="V114" s="230"/>
      <c r="W114" s="351"/>
      <c r="X114" s="45"/>
      <c r="Y114" s="45"/>
      <c r="Z114" s="45"/>
      <c r="AA114" s="508"/>
    </row>
    <row r="115" spans="2:28" s="17" customFormat="1" ht="19.5" x14ac:dyDescent="0.25">
      <c r="B115" s="357"/>
      <c r="C115" s="266"/>
      <c r="D115" s="118"/>
      <c r="E115" s="230"/>
      <c r="F115" s="230"/>
      <c r="G115" s="230"/>
      <c r="H115" s="230"/>
      <c r="I115" s="230"/>
      <c r="J115" s="230"/>
      <c r="K115" s="230"/>
      <c r="L115" s="230"/>
      <c r="M115" s="230"/>
      <c r="N115" s="230"/>
      <c r="O115" s="230"/>
      <c r="P115" s="230"/>
      <c r="Q115" s="230"/>
      <c r="R115" s="230"/>
      <c r="S115" s="230"/>
      <c r="T115" s="230"/>
      <c r="U115" s="230"/>
      <c r="V115" s="230"/>
      <c r="W115" s="351"/>
      <c r="X115" s="45"/>
      <c r="Y115" s="45"/>
      <c r="Z115" s="45"/>
      <c r="AA115" s="508"/>
    </row>
    <row r="116" spans="2:28" s="17" customFormat="1" ht="19.5" x14ac:dyDescent="0.25">
      <c r="B116" s="357"/>
      <c r="C116" s="266"/>
      <c r="D116" s="118"/>
      <c r="E116" s="230"/>
      <c r="F116" s="230"/>
      <c r="G116" s="230"/>
      <c r="H116" s="230"/>
      <c r="I116" s="230"/>
      <c r="J116" s="230"/>
      <c r="K116" s="230"/>
      <c r="L116" s="230"/>
      <c r="M116" s="230"/>
      <c r="N116" s="230"/>
      <c r="O116" s="230"/>
      <c r="P116" s="230"/>
      <c r="Q116" s="230"/>
      <c r="R116" s="230"/>
      <c r="S116" s="230"/>
      <c r="T116" s="230"/>
      <c r="U116" s="230"/>
      <c r="V116" s="230"/>
      <c r="W116" s="351"/>
      <c r="X116" s="45"/>
      <c r="Y116" s="45"/>
      <c r="Z116" s="45"/>
      <c r="AA116" s="77"/>
    </row>
    <row r="117" spans="2:28" s="17" customFormat="1" ht="19.5" x14ac:dyDescent="0.25">
      <c r="B117" s="357">
        <v>13</v>
      </c>
      <c r="C117" s="266" t="s">
        <v>39</v>
      </c>
      <c r="D117" s="90" t="s">
        <v>344</v>
      </c>
      <c r="E117" s="230"/>
      <c r="F117" s="230"/>
      <c r="G117" s="230"/>
      <c r="H117" s="230"/>
      <c r="I117" s="230"/>
      <c r="J117" s="230"/>
      <c r="K117" s="230"/>
      <c r="L117" s="230"/>
      <c r="M117" s="230"/>
      <c r="N117" s="230"/>
      <c r="O117" s="230"/>
      <c r="P117" s="230"/>
      <c r="Q117" s="230"/>
      <c r="R117" s="230"/>
      <c r="S117" s="230"/>
      <c r="T117" s="230"/>
      <c r="U117" s="230"/>
      <c r="V117" s="230"/>
      <c r="W117" s="541" t="s">
        <v>353</v>
      </c>
      <c r="X117" s="363">
        <v>0</v>
      </c>
      <c r="Y117" s="363">
        <v>0</v>
      </c>
      <c r="Z117" s="363">
        <v>0</v>
      </c>
      <c r="AA117" s="119" t="s">
        <v>346</v>
      </c>
    </row>
    <row r="118" spans="2:28" s="17" customFormat="1" ht="19.5" x14ac:dyDescent="0.25">
      <c r="B118" s="357"/>
      <c r="C118" s="269">
        <v>43145</v>
      </c>
      <c r="D118" s="118" t="s">
        <v>345</v>
      </c>
      <c r="E118" s="230"/>
      <c r="F118" s="230"/>
      <c r="G118" s="230"/>
      <c r="H118" s="230"/>
      <c r="I118" s="230"/>
      <c r="J118" s="230"/>
      <c r="K118" s="230"/>
      <c r="L118" s="230"/>
      <c r="M118" s="230"/>
      <c r="N118" s="230"/>
      <c r="O118" s="230"/>
      <c r="P118" s="230"/>
      <c r="Q118" s="230"/>
      <c r="R118" s="230"/>
      <c r="S118" s="230"/>
      <c r="T118" s="230"/>
      <c r="U118" s="230"/>
      <c r="V118" s="230"/>
      <c r="W118" s="541"/>
      <c r="X118" s="45"/>
      <c r="Y118" s="45"/>
      <c r="Z118" s="45"/>
      <c r="AA118" s="508" t="s">
        <v>347</v>
      </c>
    </row>
    <row r="119" spans="2:28" s="17" customFormat="1" ht="19.5" x14ac:dyDescent="0.25">
      <c r="B119" s="357"/>
      <c r="C119" s="266" t="s">
        <v>69</v>
      </c>
      <c r="D119" s="118" t="s">
        <v>115</v>
      </c>
      <c r="E119" s="230"/>
      <c r="F119" s="230"/>
      <c r="G119" s="230"/>
      <c r="H119" s="230"/>
      <c r="I119" s="230"/>
      <c r="J119" s="230"/>
      <c r="K119" s="230"/>
      <c r="L119" s="230"/>
      <c r="M119" s="230"/>
      <c r="N119" s="230"/>
      <c r="O119" s="230"/>
      <c r="P119" s="230"/>
      <c r="Q119" s="230"/>
      <c r="R119" s="230"/>
      <c r="S119" s="230"/>
      <c r="T119" s="230"/>
      <c r="U119" s="230"/>
      <c r="V119" s="230"/>
      <c r="W119" s="351"/>
      <c r="X119" s="45"/>
      <c r="Y119" s="45"/>
      <c r="Z119" s="45"/>
      <c r="AA119" s="508"/>
    </row>
    <row r="120" spans="2:28" s="17" customFormat="1" ht="19.5" x14ac:dyDescent="0.25">
      <c r="B120" s="357"/>
      <c r="C120" s="266"/>
      <c r="D120" s="118"/>
      <c r="E120" s="230"/>
      <c r="F120" s="230"/>
      <c r="G120" s="230"/>
      <c r="H120" s="230"/>
      <c r="I120" s="230"/>
      <c r="J120" s="230"/>
      <c r="K120" s="230"/>
      <c r="L120" s="230"/>
      <c r="M120" s="230"/>
      <c r="N120" s="230"/>
      <c r="O120" s="230"/>
      <c r="P120" s="230"/>
      <c r="Q120" s="230"/>
      <c r="R120" s="230"/>
      <c r="S120" s="230"/>
      <c r="T120" s="230"/>
      <c r="U120" s="230"/>
      <c r="V120" s="230"/>
      <c r="W120" s="351"/>
      <c r="X120" s="45"/>
      <c r="Y120" s="45"/>
      <c r="Z120" s="45"/>
      <c r="AA120" s="508"/>
    </row>
    <row r="121" spans="2:28" s="17" customFormat="1" ht="19.5" x14ac:dyDescent="0.25">
      <c r="B121" s="357"/>
      <c r="C121" s="266"/>
      <c r="D121" s="118"/>
      <c r="E121" s="230"/>
      <c r="F121" s="230"/>
      <c r="G121" s="230"/>
      <c r="H121" s="230"/>
      <c r="I121" s="230"/>
      <c r="J121" s="230"/>
      <c r="K121" s="230"/>
      <c r="L121" s="230"/>
      <c r="M121" s="230"/>
      <c r="N121" s="230"/>
      <c r="O121" s="230"/>
      <c r="P121" s="230"/>
      <c r="Q121" s="230"/>
      <c r="R121" s="230"/>
      <c r="S121" s="230"/>
      <c r="T121" s="230"/>
      <c r="U121" s="230"/>
      <c r="V121" s="230"/>
      <c r="W121" s="351"/>
      <c r="X121" s="45"/>
      <c r="Y121" s="45"/>
      <c r="Z121" s="45"/>
      <c r="AA121" s="508" t="s">
        <v>348</v>
      </c>
    </row>
    <row r="122" spans="2:28" s="17" customFormat="1" ht="19.5" x14ac:dyDescent="0.25">
      <c r="B122" s="357"/>
      <c r="C122" s="266"/>
      <c r="D122" s="118"/>
      <c r="E122" s="230"/>
      <c r="F122" s="230"/>
      <c r="G122" s="230"/>
      <c r="H122" s="230"/>
      <c r="I122" s="230"/>
      <c r="J122" s="230"/>
      <c r="K122" s="230"/>
      <c r="L122" s="230"/>
      <c r="M122" s="230"/>
      <c r="N122" s="230"/>
      <c r="O122" s="230"/>
      <c r="P122" s="230"/>
      <c r="Q122" s="230"/>
      <c r="R122" s="230"/>
      <c r="S122" s="230"/>
      <c r="T122" s="230"/>
      <c r="U122" s="230"/>
      <c r="V122" s="230"/>
      <c r="W122" s="351"/>
      <c r="X122" s="45"/>
      <c r="Y122" s="45"/>
      <c r="Z122" s="45"/>
      <c r="AA122" s="508"/>
    </row>
    <row r="123" spans="2:28" s="17" customFormat="1" ht="19.5" x14ac:dyDescent="0.25">
      <c r="B123" s="357"/>
      <c r="C123" s="266"/>
      <c r="D123" s="118"/>
      <c r="E123" s="230"/>
      <c r="F123" s="230"/>
      <c r="G123" s="230"/>
      <c r="H123" s="230"/>
      <c r="I123" s="230"/>
      <c r="J123" s="230"/>
      <c r="K123" s="230"/>
      <c r="L123" s="230"/>
      <c r="M123" s="230"/>
      <c r="N123" s="230"/>
      <c r="O123" s="230"/>
      <c r="P123" s="230"/>
      <c r="Q123" s="230"/>
      <c r="R123" s="230"/>
      <c r="S123" s="230"/>
      <c r="T123" s="230"/>
      <c r="U123" s="230"/>
      <c r="V123" s="230"/>
      <c r="W123" s="351"/>
      <c r="X123" s="45"/>
      <c r="Y123" s="45"/>
      <c r="Z123" s="45"/>
      <c r="AA123" s="508"/>
    </row>
    <row r="124" spans="2:28" s="17" customFormat="1" ht="19.5" x14ac:dyDescent="0.25">
      <c r="B124" s="357"/>
      <c r="C124" s="266"/>
      <c r="D124" s="118"/>
      <c r="E124" s="230"/>
      <c r="F124" s="230"/>
      <c r="G124" s="230"/>
      <c r="H124" s="230"/>
      <c r="I124" s="230"/>
      <c r="J124" s="230"/>
      <c r="K124" s="230"/>
      <c r="L124" s="230"/>
      <c r="M124" s="230"/>
      <c r="N124" s="230"/>
      <c r="O124" s="230"/>
      <c r="P124" s="230"/>
      <c r="Q124" s="230"/>
      <c r="R124" s="230"/>
      <c r="S124" s="230"/>
      <c r="T124" s="230"/>
      <c r="U124" s="230"/>
      <c r="V124" s="230"/>
      <c r="W124" s="351"/>
      <c r="X124" s="45"/>
      <c r="Y124" s="45"/>
      <c r="Z124" s="45"/>
      <c r="AA124" s="508" t="s">
        <v>349</v>
      </c>
    </row>
    <row r="125" spans="2:28" s="17" customFormat="1" ht="19.5" x14ac:dyDescent="0.25">
      <c r="B125" s="357"/>
      <c r="C125" s="266"/>
      <c r="D125" s="118"/>
      <c r="E125" s="230"/>
      <c r="F125" s="230"/>
      <c r="G125" s="230"/>
      <c r="H125" s="230"/>
      <c r="I125" s="230"/>
      <c r="J125" s="230"/>
      <c r="K125" s="230"/>
      <c r="L125" s="230"/>
      <c r="M125" s="230"/>
      <c r="N125" s="230"/>
      <c r="O125" s="230"/>
      <c r="P125" s="230"/>
      <c r="Q125" s="230"/>
      <c r="R125" s="230"/>
      <c r="S125" s="230"/>
      <c r="T125" s="230"/>
      <c r="U125" s="230"/>
      <c r="V125" s="230"/>
      <c r="W125" s="351"/>
      <c r="X125" s="45"/>
      <c r="Y125" s="45"/>
      <c r="Z125" s="45"/>
      <c r="AA125" s="508"/>
      <c r="AB125" s="17">
        <f>285+304+30</f>
        <v>619</v>
      </c>
    </row>
    <row r="126" spans="2:28" s="17" customFormat="1" ht="19.5" x14ac:dyDescent="0.25">
      <c r="B126" s="357"/>
      <c r="C126" s="266"/>
      <c r="D126" s="118"/>
      <c r="E126" s="230"/>
      <c r="F126" s="230"/>
      <c r="G126" s="230"/>
      <c r="H126" s="230"/>
      <c r="I126" s="230"/>
      <c r="J126" s="230"/>
      <c r="K126" s="230"/>
      <c r="L126" s="230"/>
      <c r="M126" s="230"/>
      <c r="N126" s="230"/>
      <c r="O126" s="230"/>
      <c r="P126" s="230"/>
      <c r="Q126" s="230"/>
      <c r="R126" s="230"/>
      <c r="S126" s="230"/>
      <c r="T126" s="230"/>
      <c r="U126" s="230"/>
      <c r="V126" s="230"/>
      <c r="W126" s="351"/>
      <c r="X126" s="45"/>
      <c r="Y126" s="45"/>
      <c r="Z126" s="45"/>
      <c r="AA126" s="508"/>
    </row>
    <row r="127" spans="2:28" s="17" customFormat="1" ht="19.5" x14ac:dyDescent="0.25">
      <c r="B127" s="357"/>
      <c r="C127" s="266"/>
      <c r="D127" s="118"/>
      <c r="E127" s="230"/>
      <c r="F127" s="230"/>
      <c r="G127" s="230"/>
      <c r="H127" s="230"/>
      <c r="I127" s="230"/>
      <c r="J127" s="230"/>
      <c r="K127" s="230"/>
      <c r="L127" s="230"/>
      <c r="M127" s="230"/>
      <c r="N127" s="230"/>
      <c r="O127" s="230"/>
      <c r="P127" s="230"/>
      <c r="Q127" s="230"/>
      <c r="R127" s="230"/>
      <c r="S127" s="230"/>
      <c r="T127" s="230"/>
      <c r="U127" s="230"/>
      <c r="V127" s="230"/>
      <c r="W127" s="351"/>
      <c r="X127" s="45"/>
      <c r="Y127" s="45"/>
      <c r="Z127" s="45"/>
      <c r="AA127" s="77" t="s">
        <v>350</v>
      </c>
    </row>
    <row r="128" spans="2:28" s="17" customFormat="1" ht="19.5" customHeight="1" x14ac:dyDescent="0.25">
      <c r="B128" s="357"/>
      <c r="C128" s="266"/>
      <c r="D128" s="118"/>
      <c r="E128" s="230"/>
      <c r="F128" s="230"/>
      <c r="G128" s="230"/>
      <c r="H128" s="230"/>
      <c r="I128" s="230"/>
      <c r="J128" s="230"/>
      <c r="K128" s="230"/>
      <c r="L128" s="230"/>
      <c r="M128" s="230"/>
      <c r="N128" s="230"/>
      <c r="O128" s="230"/>
      <c r="P128" s="230"/>
      <c r="Q128" s="230"/>
      <c r="R128" s="230"/>
      <c r="S128" s="230"/>
      <c r="T128" s="230"/>
      <c r="U128" s="230"/>
      <c r="V128" s="230"/>
      <c r="W128" s="351"/>
      <c r="X128" s="45"/>
      <c r="Y128" s="45"/>
      <c r="Z128" s="45"/>
      <c r="AA128" s="508" t="s">
        <v>351</v>
      </c>
    </row>
    <row r="129" spans="2:33" s="17" customFormat="1" ht="19.5" x14ac:dyDescent="0.25">
      <c r="B129" s="357"/>
      <c r="C129" s="266"/>
      <c r="D129" s="118"/>
      <c r="E129" s="230"/>
      <c r="F129" s="230"/>
      <c r="G129" s="230"/>
      <c r="H129" s="230"/>
      <c r="I129" s="230"/>
      <c r="J129" s="230"/>
      <c r="K129" s="230"/>
      <c r="L129" s="230"/>
      <c r="M129" s="230"/>
      <c r="N129" s="230"/>
      <c r="O129" s="230"/>
      <c r="P129" s="230"/>
      <c r="Q129" s="230"/>
      <c r="R129" s="230"/>
      <c r="S129" s="230"/>
      <c r="T129" s="230"/>
      <c r="U129" s="230"/>
      <c r="V129" s="230"/>
      <c r="W129" s="351"/>
      <c r="X129" s="45"/>
      <c r="Y129" s="45"/>
      <c r="Z129" s="45"/>
      <c r="AA129" s="508"/>
    </row>
    <row r="130" spans="2:33" s="17" customFormat="1" ht="19.5" x14ac:dyDescent="0.25">
      <c r="B130" s="357"/>
      <c r="C130" s="266"/>
      <c r="D130" s="118"/>
      <c r="E130" s="230"/>
      <c r="F130" s="230"/>
      <c r="G130" s="230"/>
      <c r="H130" s="230"/>
      <c r="I130" s="230"/>
      <c r="J130" s="230"/>
      <c r="K130" s="230"/>
      <c r="L130" s="230"/>
      <c r="M130" s="230"/>
      <c r="N130" s="230"/>
      <c r="O130" s="230"/>
      <c r="P130" s="230"/>
      <c r="Q130" s="230"/>
      <c r="R130" s="230"/>
      <c r="S130" s="230"/>
      <c r="T130" s="230"/>
      <c r="U130" s="230"/>
      <c r="V130" s="230"/>
      <c r="W130" s="351"/>
      <c r="X130" s="45"/>
      <c r="Y130" s="45"/>
      <c r="Z130" s="45"/>
      <c r="AA130" s="508"/>
    </row>
    <row r="131" spans="2:33" s="17" customFormat="1" ht="19.5" x14ac:dyDescent="0.25">
      <c r="B131" s="357"/>
      <c r="C131" s="266"/>
      <c r="D131" s="118"/>
      <c r="E131" s="230"/>
      <c r="F131" s="230"/>
      <c r="G131" s="230"/>
      <c r="H131" s="230"/>
      <c r="I131" s="230"/>
      <c r="J131" s="230"/>
      <c r="K131" s="230"/>
      <c r="L131" s="230"/>
      <c r="M131" s="230"/>
      <c r="N131" s="230"/>
      <c r="O131" s="230"/>
      <c r="P131" s="230"/>
      <c r="Q131" s="230"/>
      <c r="R131" s="230"/>
      <c r="S131" s="230"/>
      <c r="T131" s="230"/>
      <c r="U131" s="230"/>
      <c r="V131" s="230"/>
      <c r="W131" s="351"/>
      <c r="X131" s="45"/>
      <c r="Y131" s="45"/>
      <c r="Z131" s="45"/>
      <c r="AA131" s="508"/>
    </row>
    <row r="132" spans="2:33" s="17" customFormat="1" ht="19.5" customHeight="1" x14ac:dyDescent="0.25">
      <c r="B132" s="357"/>
      <c r="C132" s="266"/>
      <c r="D132" s="118"/>
      <c r="E132" s="230"/>
      <c r="F132" s="230"/>
      <c r="G132" s="230"/>
      <c r="H132" s="230"/>
      <c r="I132" s="230"/>
      <c r="J132" s="230"/>
      <c r="K132" s="230"/>
      <c r="L132" s="230"/>
      <c r="M132" s="230"/>
      <c r="N132" s="230"/>
      <c r="O132" s="230"/>
      <c r="P132" s="230"/>
      <c r="Q132" s="230"/>
      <c r="R132" s="230"/>
      <c r="S132" s="230"/>
      <c r="T132" s="230"/>
      <c r="U132" s="230"/>
      <c r="V132" s="230"/>
      <c r="W132" s="351"/>
      <c r="X132" s="45"/>
      <c r="Y132" s="45"/>
      <c r="Z132" s="45"/>
      <c r="AA132" s="508" t="s">
        <v>352</v>
      </c>
    </row>
    <row r="133" spans="2:33" s="17" customFormat="1" ht="19.5" x14ac:dyDescent="0.25">
      <c r="B133" s="357"/>
      <c r="C133" s="266"/>
      <c r="D133" s="118"/>
      <c r="E133" s="230"/>
      <c r="F133" s="230"/>
      <c r="G133" s="230"/>
      <c r="H133" s="230"/>
      <c r="I133" s="230"/>
      <c r="J133" s="230"/>
      <c r="K133" s="230"/>
      <c r="L133" s="230"/>
      <c r="M133" s="230"/>
      <c r="N133" s="230"/>
      <c r="O133" s="230"/>
      <c r="P133" s="230"/>
      <c r="Q133" s="230"/>
      <c r="R133" s="230"/>
      <c r="S133" s="230"/>
      <c r="T133" s="230"/>
      <c r="U133" s="230"/>
      <c r="V133" s="230"/>
      <c r="W133" s="351"/>
      <c r="X133" s="45"/>
      <c r="Y133" s="45"/>
      <c r="Z133" s="45"/>
      <c r="AA133" s="508"/>
    </row>
    <row r="134" spans="2:33" s="17" customFormat="1" ht="19.5" x14ac:dyDescent="0.25">
      <c r="B134" s="357"/>
      <c r="C134" s="266"/>
      <c r="D134" s="118"/>
      <c r="E134" s="230"/>
      <c r="F134" s="230"/>
      <c r="G134" s="230"/>
      <c r="H134" s="230"/>
      <c r="I134" s="230"/>
      <c r="J134" s="230"/>
      <c r="K134" s="230"/>
      <c r="L134" s="230"/>
      <c r="M134" s="230"/>
      <c r="N134" s="230"/>
      <c r="O134" s="230"/>
      <c r="P134" s="230"/>
      <c r="Q134" s="230"/>
      <c r="R134" s="230"/>
      <c r="S134" s="230"/>
      <c r="T134" s="230"/>
      <c r="U134" s="230"/>
      <c r="V134" s="230"/>
      <c r="W134" s="351"/>
      <c r="X134" s="45"/>
      <c r="Y134" s="45"/>
      <c r="Z134" s="45"/>
      <c r="AA134" s="508"/>
    </row>
    <row r="135" spans="2:33" s="17" customFormat="1" ht="19.5" x14ac:dyDescent="0.25">
      <c r="B135" s="357"/>
      <c r="C135" s="266"/>
      <c r="D135" s="118"/>
      <c r="E135" s="230"/>
      <c r="F135" s="230"/>
      <c r="G135" s="230"/>
      <c r="H135" s="230"/>
      <c r="I135" s="230"/>
      <c r="J135" s="230"/>
      <c r="K135" s="230"/>
      <c r="L135" s="230"/>
      <c r="M135" s="230"/>
      <c r="N135" s="230"/>
      <c r="O135" s="230"/>
      <c r="P135" s="230"/>
      <c r="Q135" s="230"/>
      <c r="R135" s="230"/>
      <c r="S135" s="230"/>
      <c r="T135" s="230"/>
      <c r="U135" s="230"/>
      <c r="V135" s="230"/>
      <c r="W135" s="351"/>
      <c r="X135" s="45"/>
      <c r="Y135" s="45"/>
      <c r="Z135" s="45"/>
      <c r="AA135" s="508"/>
    </row>
    <row r="136" spans="2:33" s="17" customFormat="1" ht="19.5" x14ac:dyDescent="0.25">
      <c r="B136" s="357"/>
      <c r="C136" s="266"/>
      <c r="D136" s="118"/>
      <c r="E136" s="230"/>
      <c r="F136" s="230"/>
      <c r="G136" s="230"/>
      <c r="H136" s="230"/>
      <c r="I136" s="230"/>
      <c r="J136" s="230"/>
      <c r="K136" s="230"/>
      <c r="L136" s="230"/>
      <c r="M136" s="230"/>
      <c r="N136" s="230"/>
      <c r="O136" s="230"/>
      <c r="P136" s="230"/>
      <c r="Q136" s="230"/>
      <c r="R136" s="230"/>
      <c r="S136" s="230"/>
      <c r="T136" s="230"/>
      <c r="U136" s="230"/>
      <c r="V136" s="230"/>
      <c r="W136" s="351"/>
      <c r="X136" s="45"/>
      <c r="Y136" s="45"/>
      <c r="Z136" s="45"/>
      <c r="AA136" s="76"/>
    </row>
    <row r="137" spans="2:33" s="17" customFormat="1" ht="19.5" x14ac:dyDescent="0.25">
      <c r="B137" s="357">
        <v>14</v>
      </c>
      <c r="C137" s="90" t="s">
        <v>42</v>
      </c>
      <c r="D137" s="266" t="s">
        <v>61</v>
      </c>
      <c r="E137" s="230" t="s">
        <v>55</v>
      </c>
      <c r="F137" s="230" t="s">
        <v>55</v>
      </c>
      <c r="G137" s="230" t="s">
        <v>55</v>
      </c>
      <c r="H137" s="230" t="s">
        <v>55</v>
      </c>
      <c r="I137" s="230">
        <v>0</v>
      </c>
      <c r="J137" s="230">
        <v>0</v>
      </c>
      <c r="K137" s="230" t="s">
        <v>55</v>
      </c>
      <c r="L137" s="230" t="s">
        <v>55</v>
      </c>
      <c r="M137" s="230" t="s">
        <v>55</v>
      </c>
      <c r="N137" s="230">
        <v>233</v>
      </c>
      <c r="O137" s="230"/>
      <c r="P137" s="230"/>
      <c r="Q137" s="230"/>
      <c r="R137" s="230"/>
      <c r="S137" s="230"/>
      <c r="T137" s="230"/>
      <c r="U137" s="230"/>
      <c r="V137" s="230"/>
      <c r="W137" s="351" t="s">
        <v>263</v>
      </c>
      <c r="X137" s="351">
        <f>500000*N137</f>
        <v>116500000</v>
      </c>
      <c r="Y137" s="351">
        <f>5%*X137</f>
        <v>5825000</v>
      </c>
      <c r="Z137" s="351">
        <f>X137+Y137</f>
        <v>122325000</v>
      </c>
      <c r="AA137" s="355" t="s">
        <v>281</v>
      </c>
    </row>
    <row r="138" spans="2:33" s="17" customFormat="1" ht="19.5" customHeight="1" x14ac:dyDescent="0.25">
      <c r="B138" s="357"/>
      <c r="C138" s="269">
        <v>43146</v>
      </c>
      <c r="D138" s="118" t="s">
        <v>280</v>
      </c>
      <c r="E138" s="230"/>
      <c r="F138" s="230"/>
      <c r="G138" s="230"/>
      <c r="H138" s="230"/>
      <c r="I138" s="230"/>
      <c r="J138" s="230"/>
      <c r="K138" s="230"/>
      <c r="L138" s="230"/>
      <c r="M138" s="230"/>
      <c r="N138" s="230"/>
      <c r="O138" s="230"/>
      <c r="P138" s="230"/>
      <c r="Q138" s="230"/>
      <c r="R138" s="230"/>
      <c r="S138" s="230"/>
      <c r="T138" s="230"/>
      <c r="U138" s="230"/>
      <c r="V138" s="230"/>
      <c r="W138" s="351"/>
      <c r="X138" s="45"/>
      <c r="Y138" s="45"/>
      <c r="Z138" s="45"/>
      <c r="AA138" s="77" t="s">
        <v>282</v>
      </c>
    </row>
    <row r="139" spans="2:33" s="17" customFormat="1" ht="19.5" customHeight="1" x14ac:dyDescent="0.25">
      <c r="B139" s="357"/>
      <c r="C139" s="269"/>
      <c r="D139" s="118" t="s">
        <v>139</v>
      </c>
      <c r="E139" s="230"/>
      <c r="F139" s="230"/>
      <c r="G139" s="230"/>
      <c r="H139" s="230"/>
      <c r="I139" s="230"/>
      <c r="J139" s="230"/>
      <c r="K139" s="230"/>
      <c r="L139" s="230"/>
      <c r="M139" s="230"/>
      <c r="N139" s="230"/>
      <c r="O139" s="230"/>
      <c r="P139" s="230"/>
      <c r="Q139" s="230"/>
      <c r="R139" s="230"/>
      <c r="S139" s="230"/>
      <c r="T139" s="230"/>
      <c r="U139" s="230"/>
      <c r="V139" s="230"/>
      <c r="W139" s="351"/>
      <c r="X139" s="45"/>
      <c r="Y139" s="45"/>
      <c r="Z139" s="45"/>
      <c r="AA139" s="359" t="s">
        <v>1287</v>
      </c>
    </row>
    <row r="140" spans="2:33" s="17" customFormat="1" ht="19.5" x14ac:dyDescent="0.25">
      <c r="B140" s="357"/>
      <c r="C140" s="266"/>
      <c r="D140" s="118"/>
      <c r="E140" s="230"/>
      <c r="F140" s="230"/>
      <c r="G140" s="230"/>
      <c r="H140" s="230"/>
      <c r="I140" s="230"/>
      <c r="J140" s="230"/>
      <c r="K140" s="230"/>
      <c r="L140" s="230"/>
      <c r="M140" s="230"/>
      <c r="N140" s="230"/>
      <c r="O140" s="230"/>
      <c r="P140" s="230"/>
      <c r="Q140" s="230"/>
      <c r="R140" s="230"/>
      <c r="S140" s="230"/>
      <c r="T140" s="230"/>
      <c r="U140" s="230"/>
      <c r="V140" s="230"/>
      <c r="W140" s="351"/>
      <c r="X140" s="45"/>
      <c r="Y140" s="45"/>
      <c r="Z140" s="45"/>
      <c r="AA140" s="77"/>
    </row>
    <row r="141" spans="2:33" s="17" customFormat="1" ht="19.5" x14ac:dyDescent="0.25">
      <c r="B141" s="357"/>
      <c r="C141" s="266"/>
      <c r="D141" s="118"/>
      <c r="E141" s="230"/>
      <c r="F141" s="230"/>
      <c r="G141" s="230"/>
      <c r="H141" s="230"/>
      <c r="I141" s="230"/>
      <c r="J141" s="230"/>
      <c r="K141" s="230"/>
      <c r="L141" s="230"/>
      <c r="M141" s="230"/>
      <c r="N141" s="230"/>
      <c r="O141" s="230"/>
      <c r="P141" s="230"/>
      <c r="Q141" s="230"/>
      <c r="R141" s="230"/>
      <c r="S141" s="230"/>
      <c r="T141" s="230"/>
      <c r="U141" s="230"/>
      <c r="V141" s="230"/>
      <c r="W141" s="351"/>
      <c r="X141" s="45"/>
      <c r="Y141" s="45"/>
      <c r="Z141" s="45"/>
      <c r="AA141" s="77"/>
    </row>
    <row r="142" spans="2:33" s="17" customFormat="1" ht="19.5" x14ac:dyDescent="0.25">
      <c r="B142" s="357">
        <v>15</v>
      </c>
      <c r="C142" s="266" t="s">
        <v>42</v>
      </c>
      <c r="D142" s="90" t="s">
        <v>61</v>
      </c>
      <c r="E142" s="230"/>
      <c r="F142" s="230"/>
      <c r="G142" s="230"/>
      <c r="H142" s="230"/>
      <c r="I142" s="230"/>
      <c r="J142" s="230"/>
      <c r="K142" s="230"/>
      <c r="L142" s="230"/>
      <c r="M142" s="230"/>
      <c r="N142" s="230">
        <v>5631</v>
      </c>
      <c r="O142" s="230">
        <v>17047</v>
      </c>
      <c r="P142" s="230"/>
      <c r="Q142" s="230"/>
      <c r="R142" s="230"/>
      <c r="S142" s="230"/>
      <c r="T142" s="230"/>
      <c r="U142" s="230"/>
      <c r="V142" s="230"/>
      <c r="W142" s="351" t="s">
        <v>284</v>
      </c>
      <c r="X142" s="45">
        <v>1464000000</v>
      </c>
      <c r="Y142" s="45">
        <f>5%*X142</f>
        <v>73200000</v>
      </c>
      <c r="Z142" s="45">
        <f>X142+Y142</f>
        <v>1537200000</v>
      </c>
      <c r="AA142" s="119" t="s">
        <v>281</v>
      </c>
    </row>
    <row r="143" spans="2:33" s="17" customFormat="1" ht="19.5" x14ac:dyDescent="0.25">
      <c r="B143" s="357"/>
      <c r="C143" s="269">
        <v>43146</v>
      </c>
      <c r="D143" s="118" t="s">
        <v>283</v>
      </c>
      <c r="E143" s="230"/>
      <c r="F143" s="230"/>
      <c r="G143" s="230"/>
      <c r="H143" s="230"/>
      <c r="I143" s="230"/>
      <c r="J143" s="230"/>
      <c r="K143" s="230"/>
      <c r="L143" s="230"/>
      <c r="M143" s="230"/>
      <c r="N143" s="230"/>
      <c r="O143" s="230"/>
      <c r="P143" s="230"/>
      <c r="Q143" s="230"/>
      <c r="R143" s="230"/>
      <c r="S143" s="230"/>
      <c r="T143" s="230"/>
      <c r="U143" s="230"/>
      <c r="V143" s="230"/>
      <c r="W143" s="351"/>
      <c r="X143" s="45"/>
      <c r="Y143" s="45"/>
      <c r="Z143" s="45"/>
      <c r="AA143" s="77" t="s">
        <v>285</v>
      </c>
      <c r="AG143" s="271"/>
    </row>
    <row r="144" spans="2:33" s="17" customFormat="1" ht="19.5" x14ac:dyDescent="0.25">
      <c r="B144" s="357"/>
      <c r="C144" s="266" t="s">
        <v>74</v>
      </c>
      <c r="D144" s="118" t="s">
        <v>104</v>
      </c>
      <c r="E144" s="230"/>
      <c r="F144" s="230"/>
      <c r="G144" s="230"/>
      <c r="H144" s="230"/>
      <c r="I144" s="230"/>
      <c r="J144" s="230"/>
      <c r="K144" s="230"/>
      <c r="L144" s="230"/>
      <c r="M144" s="230"/>
      <c r="N144" s="230"/>
      <c r="O144" s="230"/>
      <c r="P144" s="230"/>
      <c r="Q144" s="230"/>
      <c r="R144" s="230"/>
      <c r="S144" s="230"/>
      <c r="T144" s="230"/>
      <c r="U144" s="230"/>
      <c r="V144" s="230"/>
      <c r="W144" s="351"/>
      <c r="X144" s="45"/>
      <c r="Y144" s="45"/>
      <c r="Z144" s="45"/>
      <c r="AA144" s="77" t="s">
        <v>286</v>
      </c>
      <c r="AD144" s="272"/>
    </row>
    <row r="145" spans="2:35" s="17" customFormat="1" ht="19.5" x14ac:dyDescent="0.25">
      <c r="B145" s="357"/>
      <c r="C145" s="266"/>
      <c r="D145" s="118"/>
      <c r="E145" s="230"/>
      <c r="F145" s="230"/>
      <c r="G145" s="230"/>
      <c r="H145" s="230"/>
      <c r="I145" s="230"/>
      <c r="J145" s="230"/>
      <c r="K145" s="230"/>
      <c r="L145" s="230"/>
      <c r="M145" s="230"/>
      <c r="N145" s="230"/>
      <c r="O145" s="230"/>
      <c r="P145" s="230"/>
      <c r="Q145" s="230"/>
      <c r="R145" s="230"/>
      <c r="S145" s="230"/>
      <c r="T145" s="230"/>
      <c r="U145" s="230"/>
      <c r="V145" s="230"/>
      <c r="W145" s="351"/>
      <c r="X145" s="45"/>
      <c r="Y145" s="45"/>
      <c r="Z145" s="45"/>
      <c r="AA145" s="77" t="s">
        <v>287</v>
      </c>
      <c r="AI145" s="273"/>
    </row>
    <row r="146" spans="2:35" s="17" customFormat="1" ht="19.5" x14ac:dyDescent="0.25">
      <c r="B146" s="357"/>
      <c r="C146" s="266"/>
      <c r="D146" s="118"/>
      <c r="E146" s="230"/>
      <c r="F146" s="230"/>
      <c r="G146" s="230"/>
      <c r="H146" s="230"/>
      <c r="I146" s="230"/>
      <c r="J146" s="230"/>
      <c r="K146" s="230"/>
      <c r="L146" s="230"/>
      <c r="M146" s="230"/>
      <c r="N146" s="230"/>
      <c r="O146" s="230"/>
      <c r="P146" s="230"/>
      <c r="Q146" s="230"/>
      <c r="R146" s="230"/>
      <c r="S146" s="230"/>
      <c r="T146" s="230"/>
      <c r="U146" s="230"/>
      <c r="V146" s="230"/>
      <c r="W146" s="351"/>
      <c r="X146" s="45"/>
      <c r="Y146" s="45"/>
      <c r="Z146" s="45"/>
      <c r="AA146" s="77" t="s">
        <v>289</v>
      </c>
    </row>
    <row r="147" spans="2:35" s="17" customFormat="1" ht="19.5" x14ac:dyDescent="0.25">
      <c r="B147" s="357"/>
      <c r="C147" s="266"/>
      <c r="D147" s="118"/>
      <c r="E147" s="230"/>
      <c r="F147" s="230"/>
      <c r="G147" s="230"/>
      <c r="H147" s="230"/>
      <c r="I147" s="230"/>
      <c r="J147" s="230"/>
      <c r="K147" s="230"/>
      <c r="L147" s="230"/>
      <c r="M147" s="230"/>
      <c r="N147" s="230"/>
      <c r="O147" s="230"/>
      <c r="P147" s="230"/>
      <c r="Q147" s="230"/>
      <c r="R147" s="230"/>
      <c r="S147" s="230"/>
      <c r="T147" s="230"/>
      <c r="U147" s="230"/>
      <c r="V147" s="230"/>
      <c r="W147" s="351"/>
      <c r="X147" s="45"/>
      <c r="Y147" s="45"/>
      <c r="Z147" s="45"/>
      <c r="AA147" s="77" t="s">
        <v>288</v>
      </c>
    </row>
    <row r="148" spans="2:35" s="17" customFormat="1" ht="19.5" x14ac:dyDescent="0.25">
      <c r="B148" s="357"/>
      <c r="C148" s="266"/>
      <c r="D148" s="118"/>
      <c r="E148" s="230"/>
      <c r="F148" s="230"/>
      <c r="G148" s="230"/>
      <c r="H148" s="230"/>
      <c r="I148" s="230"/>
      <c r="J148" s="230"/>
      <c r="K148" s="230"/>
      <c r="L148" s="230"/>
      <c r="M148" s="230"/>
      <c r="N148" s="230"/>
      <c r="O148" s="230"/>
      <c r="P148" s="230"/>
      <c r="Q148" s="230"/>
      <c r="R148" s="230"/>
      <c r="S148" s="230"/>
      <c r="T148" s="230"/>
      <c r="U148" s="230"/>
      <c r="V148" s="230"/>
      <c r="W148" s="351"/>
      <c r="X148" s="45"/>
      <c r="Y148" s="45"/>
      <c r="Z148" s="45"/>
      <c r="AA148" s="77" t="s">
        <v>290</v>
      </c>
    </row>
    <row r="149" spans="2:35" s="17" customFormat="1" ht="19.5" customHeight="1" x14ac:dyDescent="0.25">
      <c r="B149" s="357"/>
      <c r="C149" s="266"/>
      <c r="D149" s="118"/>
      <c r="E149" s="230"/>
      <c r="F149" s="230"/>
      <c r="G149" s="230"/>
      <c r="H149" s="230"/>
      <c r="I149" s="230"/>
      <c r="J149" s="230"/>
      <c r="K149" s="230"/>
      <c r="L149" s="230"/>
      <c r="M149" s="230"/>
      <c r="N149" s="230"/>
      <c r="O149" s="230"/>
      <c r="P149" s="230"/>
      <c r="Q149" s="230"/>
      <c r="R149" s="230"/>
      <c r="S149" s="230"/>
      <c r="T149" s="230"/>
      <c r="U149" s="230"/>
      <c r="V149" s="230"/>
      <c r="W149" s="351"/>
      <c r="X149" s="45"/>
      <c r="Y149" s="45"/>
      <c r="Z149" s="45"/>
      <c r="AA149" s="542" t="s">
        <v>291</v>
      </c>
    </row>
    <row r="150" spans="2:35" s="17" customFormat="1" ht="19.5" x14ac:dyDescent="0.25">
      <c r="B150" s="357"/>
      <c r="C150" s="266"/>
      <c r="D150" s="118"/>
      <c r="E150" s="230"/>
      <c r="F150" s="230"/>
      <c r="G150" s="230"/>
      <c r="H150" s="230"/>
      <c r="I150" s="230"/>
      <c r="J150" s="230"/>
      <c r="K150" s="230"/>
      <c r="L150" s="230"/>
      <c r="M150" s="230"/>
      <c r="N150" s="230"/>
      <c r="O150" s="230"/>
      <c r="P150" s="230"/>
      <c r="Q150" s="230"/>
      <c r="R150" s="230"/>
      <c r="S150" s="230"/>
      <c r="T150" s="230"/>
      <c r="U150" s="230"/>
      <c r="V150" s="230"/>
      <c r="W150" s="351"/>
      <c r="X150" s="45"/>
      <c r="Y150" s="45"/>
      <c r="Z150" s="45"/>
      <c r="AA150" s="542"/>
    </row>
    <row r="151" spans="2:35" s="17" customFormat="1" ht="19.5" x14ac:dyDescent="0.25">
      <c r="B151" s="357"/>
      <c r="C151" s="266"/>
      <c r="D151" s="118"/>
      <c r="E151" s="230"/>
      <c r="F151" s="230"/>
      <c r="G151" s="230"/>
      <c r="H151" s="230"/>
      <c r="I151" s="230"/>
      <c r="J151" s="230"/>
      <c r="K151" s="230"/>
      <c r="L151" s="230"/>
      <c r="M151" s="230"/>
      <c r="N151" s="230"/>
      <c r="O151" s="230"/>
      <c r="P151" s="230"/>
      <c r="Q151" s="230"/>
      <c r="R151" s="230"/>
      <c r="S151" s="230"/>
      <c r="T151" s="230"/>
      <c r="U151" s="230"/>
      <c r="V151" s="230"/>
      <c r="W151" s="351"/>
      <c r="X151" s="45"/>
      <c r="Y151" s="45"/>
      <c r="Z151" s="45"/>
      <c r="AA151" s="542"/>
    </row>
    <row r="152" spans="2:35" s="17" customFormat="1" ht="19.5" x14ac:dyDescent="0.25">
      <c r="B152" s="357"/>
      <c r="C152" s="266"/>
      <c r="D152" s="118"/>
      <c r="E152" s="230"/>
      <c r="F152" s="230"/>
      <c r="G152" s="230"/>
      <c r="H152" s="230"/>
      <c r="I152" s="230"/>
      <c r="J152" s="230"/>
      <c r="K152" s="230"/>
      <c r="L152" s="230"/>
      <c r="M152" s="230"/>
      <c r="N152" s="230"/>
      <c r="O152" s="230"/>
      <c r="P152" s="230"/>
      <c r="Q152" s="230"/>
      <c r="R152" s="230"/>
      <c r="S152" s="230"/>
      <c r="T152" s="230"/>
      <c r="U152" s="230"/>
      <c r="V152" s="230"/>
      <c r="W152" s="351"/>
      <c r="X152" s="45"/>
      <c r="Y152" s="45"/>
      <c r="Z152" s="45"/>
      <c r="AA152" s="542"/>
    </row>
    <row r="153" spans="2:35" s="17" customFormat="1" ht="19.5" x14ac:dyDescent="0.25">
      <c r="B153" s="357"/>
      <c r="C153" s="266"/>
      <c r="D153" s="118"/>
      <c r="E153" s="230"/>
      <c r="F153" s="230"/>
      <c r="G153" s="230"/>
      <c r="H153" s="230"/>
      <c r="I153" s="230"/>
      <c r="J153" s="230"/>
      <c r="K153" s="230"/>
      <c r="L153" s="230"/>
      <c r="M153" s="230"/>
      <c r="N153" s="230"/>
      <c r="O153" s="230"/>
      <c r="P153" s="230"/>
      <c r="Q153" s="230"/>
      <c r="R153" s="230"/>
      <c r="S153" s="230"/>
      <c r="T153" s="230"/>
      <c r="U153" s="230"/>
      <c r="V153" s="230"/>
      <c r="W153" s="351"/>
      <c r="X153" s="45"/>
      <c r="Y153" s="45"/>
      <c r="Z153" s="45"/>
      <c r="AA153" s="542"/>
    </row>
    <row r="154" spans="2:35" s="17" customFormat="1" ht="19.5" x14ac:dyDescent="0.25">
      <c r="B154" s="357"/>
      <c r="C154" s="266"/>
      <c r="D154" s="118"/>
      <c r="E154" s="230"/>
      <c r="F154" s="230"/>
      <c r="G154" s="230"/>
      <c r="H154" s="230"/>
      <c r="I154" s="230"/>
      <c r="J154" s="230"/>
      <c r="K154" s="230"/>
      <c r="L154" s="230"/>
      <c r="M154" s="230"/>
      <c r="N154" s="230"/>
      <c r="O154" s="230"/>
      <c r="P154" s="230"/>
      <c r="Q154" s="230"/>
      <c r="R154" s="230"/>
      <c r="S154" s="230"/>
      <c r="T154" s="230"/>
      <c r="U154" s="230"/>
      <c r="V154" s="230"/>
      <c r="W154" s="351"/>
      <c r="X154" s="45"/>
      <c r="Y154" s="45"/>
      <c r="Z154" s="45"/>
      <c r="AA154" s="542"/>
    </row>
    <row r="155" spans="2:35" s="17" customFormat="1" ht="19.5" x14ac:dyDescent="0.25">
      <c r="B155" s="357"/>
      <c r="C155" s="266"/>
      <c r="D155" s="118"/>
      <c r="E155" s="230"/>
      <c r="F155" s="230"/>
      <c r="G155" s="230"/>
      <c r="H155" s="230"/>
      <c r="I155" s="230"/>
      <c r="J155" s="230"/>
      <c r="K155" s="230"/>
      <c r="L155" s="230"/>
      <c r="M155" s="230"/>
      <c r="N155" s="230"/>
      <c r="O155" s="230"/>
      <c r="P155" s="230"/>
      <c r="Q155" s="230"/>
      <c r="R155" s="230"/>
      <c r="S155" s="230"/>
      <c r="T155" s="230"/>
      <c r="U155" s="230"/>
      <c r="V155" s="230"/>
      <c r="W155" s="351"/>
      <c r="X155" s="45"/>
      <c r="Y155" s="45"/>
      <c r="Z155" s="45"/>
      <c r="AA155" s="542"/>
    </row>
    <row r="156" spans="2:35" s="17" customFormat="1" ht="19.5" x14ac:dyDescent="0.25">
      <c r="B156" s="357"/>
      <c r="C156" s="266"/>
      <c r="D156" s="118"/>
      <c r="E156" s="230"/>
      <c r="F156" s="230"/>
      <c r="G156" s="230"/>
      <c r="H156" s="230"/>
      <c r="I156" s="230"/>
      <c r="J156" s="230"/>
      <c r="K156" s="230"/>
      <c r="L156" s="230"/>
      <c r="M156" s="230"/>
      <c r="N156" s="230"/>
      <c r="O156" s="230"/>
      <c r="P156" s="230"/>
      <c r="Q156" s="230"/>
      <c r="R156" s="230"/>
      <c r="S156" s="230"/>
      <c r="T156" s="230"/>
      <c r="U156" s="230"/>
      <c r="V156" s="230"/>
      <c r="W156" s="351"/>
      <c r="X156" s="45"/>
      <c r="Y156" s="45"/>
      <c r="Z156" s="45"/>
      <c r="AA156" s="76"/>
    </row>
    <row r="157" spans="2:35" s="17" customFormat="1" ht="19.5" x14ac:dyDescent="0.25">
      <c r="B157" s="357">
        <v>16</v>
      </c>
      <c r="C157" s="266" t="s">
        <v>38</v>
      </c>
      <c r="D157" s="90" t="s">
        <v>75</v>
      </c>
      <c r="E157" s="230"/>
      <c r="F157" s="230"/>
      <c r="G157" s="230"/>
      <c r="H157" s="230"/>
      <c r="I157" s="230"/>
      <c r="J157" s="230"/>
      <c r="K157" s="230"/>
      <c r="L157" s="230"/>
      <c r="M157" s="230"/>
      <c r="N157" s="230">
        <v>100</v>
      </c>
      <c r="O157" s="230"/>
      <c r="P157" s="230"/>
      <c r="Q157" s="230"/>
      <c r="R157" s="230"/>
      <c r="S157" s="230"/>
      <c r="T157" s="230"/>
      <c r="U157" s="230"/>
      <c r="V157" s="230"/>
      <c r="W157" s="351" t="s">
        <v>263</v>
      </c>
      <c r="X157" s="45">
        <v>50000000</v>
      </c>
      <c r="Y157" s="45">
        <f>5%*X157</f>
        <v>2500000</v>
      </c>
      <c r="Z157" s="45">
        <f>X157+Y157</f>
        <v>52500000</v>
      </c>
      <c r="AA157" s="119" t="s">
        <v>292</v>
      </c>
    </row>
    <row r="158" spans="2:35" s="17" customFormat="1" ht="19.5" x14ac:dyDescent="0.25">
      <c r="B158" s="357"/>
      <c r="C158" s="269">
        <v>43148</v>
      </c>
      <c r="D158" s="118" t="s">
        <v>298</v>
      </c>
      <c r="E158" s="230"/>
      <c r="F158" s="230"/>
      <c r="G158" s="230"/>
      <c r="H158" s="230"/>
      <c r="I158" s="230"/>
      <c r="J158" s="230"/>
      <c r="K158" s="230"/>
      <c r="L158" s="230"/>
      <c r="M158" s="230"/>
      <c r="N158" s="230"/>
      <c r="O158" s="230"/>
      <c r="P158" s="230"/>
      <c r="Q158" s="230"/>
      <c r="R158" s="230"/>
      <c r="S158" s="230"/>
      <c r="T158" s="230"/>
      <c r="U158" s="230"/>
      <c r="V158" s="230"/>
      <c r="W158" s="351"/>
      <c r="X158" s="45"/>
      <c r="Y158" s="45"/>
      <c r="Z158" s="45"/>
      <c r="AA158" s="508" t="s">
        <v>294</v>
      </c>
    </row>
    <row r="159" spans="2:35" s="17" customFormat="1" ht="19.5" x14ac:dyDescent="0.25">
      <c r="B159" s="357"/>
      <c r="C159" s="266"/>
      <c r="D159" s="118" t="s">
        <v>293</v>
      </c>
      <c r="E159" s="230"/>
      <c r="F159" s="230"/>
      <c r="G159" s="230"/>
      <c r="H159" s="230"/>
      <c r="I159" s="230"/>
      <c r="J159" s="230"/>
      <c r="K159" s="230"/>
      <c r="L159" s="230"/>
      <c r="M159" s="230"/>
      <c r="N159" s="230"/>
      <c r="O159" s="230"/>
      <c r="P159" s="230"/>
      <c r="Q159" s="230"/>
      <c r="R159" s="230"/>
      <c r="S159" s="230"/>
      <c r="T159" s="230"/>
      <c r="U159" s="230"/>
      <c r="V159" s="230"/>
      <c r="W159" s="351"/>
      <c r="X159" s="45"/>
      <c r="Y159" s="45"/>
      <c r="Z159" s="45"/>
      <c r="AA159" s="508"/>
    </row>
    <row r="160" spans="2:35" s="17" customFormat="1" ht="19.5" x14ac:dyDescent="0.25">
      <c r="B160" s="357"/>
      <c r="C160" s="266"/>
      <c r="D160" s="118"/>
      <c r="E160" s="230"/>
      <c r="F160" s="230"/>
      <c r="G160" s="230"/>
      <c r="H160" s="230"/>
      <c r="I160" s="230"/>
      <c r="J160" s="230"/>
      <c r="K160" s="230"/>
      <c r="L160" s="230"/>
      <c r="M160" s="230"/>
      <c r="N160" s="230"/>
      <c r="O160" s="230"/>
      <c r="P160" s="230"/>
      <c r="Q160" s="230"/>
      <c r="R160" s="230"/>
      <c r="S160" s="230"/>
      <c r="T160" s="230"/>
      <c r="U160" s="230"/>
      <c r="V160" s="230"/>
      <c r="W160" s="351"/>
      <c r="X160" s="45"/>
      <c r="Y160" s="45"/>
      <c r="Z160" s="45"/>
      <c r="AA160" s="508"/>
    </row>
    <row r="161" spans="2:27" s="17" customFormat="1" ht="19.5" x14ac:dyDescent="0.25">
      <c r="B161" s="357"/>
      <c r="C161" s="266"/>
      <c r="D161" s="118"/>
      <c r="E161" s="230"/>
      <c r="F161" s="230"/>
      <c r="G161" s="230"/>
      <c r="H161" s="230"/>
      <c r="I161" s="230"/>
      <c r="J161" s="230"/>
      <c r="K161" s="230"/>
      <c r="L161" s="230"/>
      <c r="M161" s="230"/>
      <c r="N161" s="230"/>
      <c r="O161" s="230"/>
      <c r="P161" s="230"/>
      <c r="Q161" s="230"/>
      <c r="R161" s="230"/>
      <c r="S161" s="230"/>
      <c r="T161" s="230"/>
      <c r="U161" s="230"/>
      <c r="V161" s="230"/>
      <c r="W161" s="351"/>
      <c r="X161" s="45"/>
      <c r="Y161" s="45"/>
      <c r="Z161" s="45"/>
      <c r="AA161" s="508"/>
    </row>
    <row r="162" spans="2:27" s="17" customFormat="1" ht="19.5" x14ac:dyDescent="0.25">
      <c r="B162" s="357"/>
      <c r="C162" s="266"/>
      <c r="D162" s="118"/>
      <c r="E162" s="230"/>
      <c r="F162" s="230"/>
      <c r="G162" s="230"/>
      <c r="H162" s="230"/>
      <c r="I162" s="230"/>
      <c r="J162" s="230"/>
      <c r="K162" s="230"/>
      <c r="L162" s="230"/>
      <c r="M162" s="230"/>
      <c r="N162" s="230"/>
      <c r="O162" s="230"/>
      <c r="P162" s="230"/>
      <c r="Q162" s="230"/>
      <c r="R162" s="230"/>
      <c r="S162" s="230"/>
      <c r="T162" s="230"/>
      <c r="U162" s="230"/>
      <c r="V162" s="230"/>
      <c r="W162" s="351"/>
      <c r="X162" s="45"/>
      <c r="Y162" s="45"/>
      <c r="Z162" s="45"/>
      <c r="AA162" s="77" t="s">
        <v>295</v>
      </c>
    </row>
    <row r="163" spans="2:27" s="17" customFormat="1" ht="19.5" x14ac:dyDescent="0.25">
      <c r="B163" s="357"/>
      <c r="C163" s="266"/>
      <c r="D163" s="118"/>
      <c r="E163" s="230"/>
      <c r="F163" s="230"/>
      <c r="G163" s="230"/>
      <c r="H163" s="230"/>
      <c r="I163" s="230"/>
      <c r="J163" s="230"/>
      <c r="K163" s="230"/>
      <c r="L163" s="230"/>
      <c r="M163" s="230"/>
      <c r="N163" s="230"/>
      <c r="O163" s="230"/>
      <c r="P163" s="230"/>
      <c r="Q163" s="230"/>
      <c r="R163" s="230"/>
      <c r="S163" s="230"/>
      <c r="T163" s="230"/>
      <c r="U163" s="230"/>
      <c r="V163" s="230"/>
      <c r="W163" s="351"/>
      <c r="X163" s="45"/>
      <c r="Y163" s="45"/>
      <c r="Z163" s="45"/>
      <c r="AA163" s="270" t="s">
        <v>296</v>
      </c>
    </row>
    <row r="164" spans="2:27" s="17" customFormat="1" ht="19.5" x14ac:dyDescent="0.25">
      <c r="B164" s="357"/>
      <c r="C164" s="266"/>
      <c r="D164" s="118"/>
      <c r="E164" s="230"/>
      <c r="F164" s="230"/>
      <c r="G164" s="230"/>
      <c r="H164" s="230"/>
      <c r="I164" s="230"/>
      <c r="J164" s="230"/>
      <c r="K164" s="230"/>
      <c r="L164" s="230"/>
      <c r="M164" s="230"/>
      <c r="N164" s="230"/>
      <c r="O164" s="230"/>
      <c r="P164" s="230"/>
      <c r="Q164" s="230"/>
      <c r="R164" s="230"/>
      <c r="S164" s="230"/>
      <c r="T164" s="230"/>
      <c r="U164" s="230"/>
      <c r="V164" s="230"/>
      <c r="W164" s="351"/>
      <c r="X164" s="45"/>
      <c r="Y164" s="45"/>
      <c r="Z164" s="45"/>
      <c r="AA164" s="77" t="s">
        <v>297</v>
      </c>
    </row>
    <row r="165" spans="2:27" s="17" customFormat="1" ht="19.5" x14ac:dyDescent="0.25">
      <c r="B165" s="357"/>
      <c r="C165" s="266"/>
      <c r="D165" s="118"/>
      <c r="E165" s="230"/>
      <c r="F165" s="230"/>
      <c r="G165" s="230"/>
      <c r="H165" s="230"/>
      <c r="I165" s="230"/>
      <c r="J165" s="230"/>
      <c r="K165" s="230"/>
      <c r="L165" s="230"/>
      <c r="M165" s="230"/>
      <c r="N165" s="230"/>
      <c r="O165" s="230"/>
      <c r="P165" s="230"/>
      <c r="Q165" s="230"/>
      <c r="R165" s="230"/>
      <c r="S165" s="230"/>
      <c r="T165" s="230"/>
      <c r="U165" s="230"/>
      <c r="V165" s="230"/>
      <c r="W165" s="351"/>
      <c r="X165" s="45"/>
      <c r="Y165" s="45"/>
      <c r="Z165" s="45"/>
      <c r="AA165" s="77"/>
    </row>
    <row r="166" spans="2:27" s="17" customFormat="1" ht="19.5" x14ac:dyDescent="0.25">
      <c r="B166" s="357">
        <v>17</v>
      </c>
      <c r="C166" s="266" t="s">
        <v>38</v>
      </c>
      <c r="D166" s="90" t="s">
        <v>302</v>
      </c>
      <c r="E166" s="230">
        <v>2</v>
      </c>
      <c r="F166" s="230"/>
      <c r="G166" s="230"/>
      <c r="H166" s="230"/>
      <c r="I166" s="230"/>
      <c r="J166" s="230"/>
      <c r="K166" s="230"/>
      <c r="L166" s="230"/>
      <c r="M166" s="230"/>
      <c r="N166" s="230"/>
      <c r="O166" s="230"/>
      <c r="P166" s="230"/>
      <c r="Q166" s="230"/>
      <c r="R166" s="230"/>
      <c r="S166" s="230"/>
      <c r="T166" s="230"/>
      <c r="U166" s="230"/>
      <c r="V166" s="230"/>
      <c r="W166" s="351" t="s">
        <v>70</v>
      </c>
      <c r="X166" s="45">
        <v>1300000000</v>
      </c>
      <c r="Y166" s="45">
        <f>5%*X166</f>
        <v>65000000</v>
      </c>
      <c r="Z166" s="45">
        <f>X166+Y166</f>
        <v>1365000000</v>
      </c>
      <c r="AA166" s="119" t="s">
        <v>303</v>
      </c>
    </row>
    <row r="167" spans="2:27" s="17" customFormat="1" ht="19.5" x14ac:dyDescent="0.25">
      <c r="B167" s="357"/>
      <c r="C167" s="269">
        <v>43148</v>
      </c>
      <c r="D167" s="118" t="s">
        <v>300</v>
      </c>
      <c r="E167" s="230"/>
      <c r="F167" s="230"/>
      <c r="G167" s="230"/>
      <c r="H167" s="230"/>
      <c r="I167" s="230"/>
      <c r="J167" s="230"/>
      <c r="K167" s="230"/>
      <c r="L167" s="230"/>
      <c r="M167" s="230"/>
      <c r="N167" s="230"/>
      <c r="O167" s="230"/>
      <c r="P167" s="230"/>
      <c r="Q167" s="230"/>
      <c r="R167" s="230"/>
      <c r="S167" s="230"/>
      <c r="T167" s="230"/>
      <c r="U167" s="230"/>
      <c r="V167" s="230"/>
      <c r="W167" s="351"/>
      <c r="X167" s="45"/>
      <c r="Y167" s="45"/>
      <c r="Z167" s="45"/>
      <c r="AA167" s="77" t="s">
        <v>304</v>
      </c>
    </row>
    <row r="168" spans="2:27" s="17" customFormat="1" ht="19.5" x14ac:dyDescent="0.25">
      <c r="B168" s="357"/>
      <c r="C168" s="266" t="s">
        <v>299</v>
      </c>
      <c r="D168" s="118" t="s">
        <v>301</v>
      </c>
      <c r="E168" s="230"/>
      <c r="F168" s="230"/>
      <c r="G168" s="230"/>
      <c r="H168" s="230"/>
      <c r="I168" s="230"/>
      <c r="J168" s="230"/>
      <c r="K168" s="230"/>
      <c r="L168" s="230"/>
      <c r="M168" s="230"/>
      <c r="N168" s="230"/>
      <c r="O168" s="230"/>
      <c r="P168" s="230"/>
      <c r="Q168" s="230"/>
      <c r="R168" s="230"/>
      <c r="S168" s="230"/>
      <c r="T168" s="230"/>
      <c r="U168" s="230"/>
      <c r="V168" s="230"/>
      <c r="W168" s="351"/>
      <c r="X168" s="45"/>
      <c r="Y168" s="45"/>
      <c r="Z168" s="45"/>
      <c r="AA168" s="77" t="s">
        <v>305</v>
      </c>
    </row>
    <row r="169" spans="2:27" s="17" customFormat="1" ht="19.5" x14ac:dyDescent="0.25">
      <c r="B169" s="357"/>
      <c r="C169" s="266"/>
      <c r="D169" s="118"/>
      <c r="E169" s="230"/>
      <c r="F169" s="230"/>
      <c r="G169" s="230"/>
      <c r="H169" s="230"/>
      <c r="I169" s="230"/>
      <c r="J169" s="230"/>
      <c r="K169" s="230"/>
      <c r="L169" s="230"/>
      <c r="M169" s="230"/>
      <c r="N169" s="230"/>
      <c r="O169" s="230"/>
      <c r="P169" s="230"/>
      <c r="Q169" s="230"/>
      <c r="R169" s="230"/>
      <c r="S169" s="230"/>
      <c r="T169" s="230"/>
      <c r="U169" s="230"/>
      <c r="V169" s="230"/>
      <c r="W169" s="351"/>
      <c r="X169" s="45"/>
      <c r="Y169" s="45"/>
      <c r="Z169" s="45"/>
      <c r="AA169" s="77" t="s">
        <v>306</v>
      </c>
    </row>
    <row r="170" spans="2:27" s="17" customFormat="1" ht="19.5" x14ac:dyDescent="0.25">
      <c r="B170" s="357"/>
      <c r="C170" s="266"/>
      <c r="D170" s="118"/>
      <c r="E170" s="230"/>
      <c r="F170" s="230"/>
      <c r="G170" s="230"/>
      <c r="H170" s="230"/>
      <c r="I170" s="230"/>
      <c r="J170" s="230"/>
      <c r="K170" s="230"/>
      <c r="L170" s="230"/>
      <c r="M170" s="230"/>
      <c r="N170" s="230"/>
      <c r="O170" s="230"/>
      <c r="P170" s="230"/>
      <c r="Q170" s="230"/>
      <c r="R170" s="230"/>
      <c r="S170" s="230"/>
      <c r="T170" s="230"/>
      <c r="U170" s="230"/>
      <c r="V170" s="230"/>
      <c r="W170" s="351"/>
      <c r="X170" s="45"/>
      <c r="Y170" s="45"/>
      <c r="Z170" s="45"/>
      <c r="AA170" s="77" t="s">
        <v>307</v>
      </c>
    </row>
    <row r="171" spans="2:27" s="17" customFormat="1" ht="19.5" x14ac:dyDescent="0.25">
      <c r="B171" s="357"/>
      <c r="C171" s="266"/>
      <c r="D171" s="118"/>
      <c r="E171" s="230"/>
      <c r="F171" s="230"/>
      <c r="G171" s="230"/>
      <c r="H171" s="230"/>
      <c r="I171" s="230"/>
      <c r="J171" s="230"/>
      <c r="K171" s="230"/>
      <c r="L171" s="230"/>
      <c r="M171" s="230"/>
      <c r="N171" s="230"/>
      <c r="O171" s="230"/>
      <c r="P171" s="230"/>
      <c r="Q171" s="230"/>
      <c r="R171" s="230"/>
      <c r="S171" s="230"/>
      <c r="T171" s="230"/>
      <c r="U171" s="230"/>
      <c r="V171" s="230"/>
      <c r="W171" s="351"/>
      <c r="X171" s="45"/>
      <c r="Y171" s="45"/>
      <c r="Z171" s="45"/>
      <c r="AA171" s="77" t="s">
        <v>308</v>
      </c>
    </row>
    <row r="172" spans="2:27" s="17" customFormat="1" ht="19.5" x14ac:dyDescent="0.25">
      <c r="B172" s="357"/>
      <c r="C172" s="266"/>
      <c r="D172" s="118"/>
      <c r="E172" s="230"/>
      <c r="F172" s="230"/>
      <c r="G172" s="230"/>
      <c r="H172" s="230"/>
      <c r="I172" s="230"/>
      <c r="J172" s="230"/>
      <c r="K172" s="230"/>
      <c r="L172" s="230"/>
      <c r="M172" s="230"/>
      <c r="N172" s="230"/>
      <c r="O172" s="230"/>
      <c r="P172" s="230"/>
      <c r="Q172" s="230"/>
      <c r="R172" s="230"/>
      <c r="S172" s="230"/>
      <c r="T172" s="230"/>
      <c r="U172" s="230"/>
      <c r="V172" s="230"/>
      <c r="W172" s="351"/>
      <c r="X172" s="45"/>
      <c r="Y172" s="45"/>
      <c r="Z172" s="45"/>
      <c r="AA172" s="77"/>
    </row>
    <row r="173" spans="2:27" s="17" customFormat="1" ht="19.5" x14ac:dyDescent="0.25">
      <c r="B173" s="357">
        <v>18</v>
      </c>
      <c r="C173" s="266" t="s">
        <v>16</v>
      </c>
      <c r="D173" s="90" t="s">
        <v>309</v>
      </c>
      <c r="E173" s="230"/>
      <c r="F173" s="230"/>
      <c r="G173" s="230"/>
      <c r="H173" s="230"/>
      <c r="I173" s="230"/>
      <c r="J173" s="230"/>
      <c r="K173" s="230"/>
      <c r="L173" s="230"/>
      <c r="M173" s="230"/>
      <c r="N173" s="230"/>
      <c r="O173" s="230"/>
      <c r="P173" s="230"/>
      <c r="Q173" s="230"/>
      <c r="R173" s="230"/>
      <c r="S173" s="230"/>
      <c r="T173" s="230"/>
      <c r="U173" s="230"/>
      <c r="V173" s="230"/>
      <c r="W173" s="351"/>
      <c r="X173" s="351">
        <v>0</v>
      </c>
      <c r="Y173" s="351">
        <v>0</v>
      </c>
      <c r="Z173" s="351">
        <v>0</v>
      </c>
      <c r="AA173" s="119" t="s">
        <v>312</v>
      </c>
    </row>
    <row r="174" spans="2:27" s="17" customFormat="1" ht="19.5" x14ac:dyDescent="0.25">
      <c r="B174" s="357"/>
      <c r="C174" s="269">
        <v>43150</v>
      </c>
      <c r="D174" s="118" t="s">
        <v>310</v>
      </c>
      <c r="E174" s="230"/>
      <c r="F174" s="230"/>
      <c r="G174" s="230"/>
      <c r="H174" s="230"/>
      <c r="I174" s="230"/>
      <c r="J174" s="230"/>
      <c r="K174" s="230"/>
      <c r="L174" s="230"/>
      <c r="M174" s="230"/>
      <c r="N174" s="230"/>
      <c r="O174" s="230"/>
      <c r="P174" s="230"/>
      <c r="Q174" s="230"/>
      <c r="R174" s="230"/>
      <c r="S174" s="230"/>
      <c r="T174" s="230"/>
      <c r="U174" s="230"/>
      <c r="V174" s="230"/>
      <c r="W174" s="351"/>
      <c r="X174" s="45"/>
      <c r="Y174" s="45"/>
      <c r="Z174" s="45"/>
      <c r="AA174" s="508" t="s">
        <v>313</v>
      </c>
    </row>
    <row r="175" spans="2:27" s="17" customFormat="1" ht="19.5" x14ac:dyDescent="0.25">
      <c r="B175" s="357"/>
      <c r="C175" s="266"/>
      <c r="D175" s="118" t="s">
        <v>311</v>
      </c>
      <c r="E175" s="230"/>
      <c r="F175" s="230"/>
      <c r="G175" s="230"/>
      <c r="H175" s="230"/>
      <c r="I175" s="230"/>
      <c r="J175" s="230"/>
      <c r="K175" s="230"/>
      <c r="L175" s="230"/>
      <c r="M175" s="230"/>
      <c r="N175" s="230"/>
      <c r="O175" s="230"/>
      <c r="P175" s="230"/>
      <c r="Q175" s="230"/>
      <c r="R175" s="230"/>
      <c r="S175" s="230"/>
      <c r="T175" s="230"/>
      <c r="U175" s="230"/>
      <c r="V175" s="230"/>
      <c r="W175" s="351"/>
      <c r="X175" s="45"/>
      <c r="Y175" s="45"/>
      <c r="Z175" s="45"/>
      <c r="AA175" s="508"/>
    </row>
    <row r="176" spans="2:27" s="17" customFormat="1" ht="19.5" x14ac:dyDescent="0.25">
      <c r="B176" s="357"/>
      <c r="C176" s="266"/>
      <c r="D176" s="118"/>
      <c r="E176" s="230"/>
      <c r="F176" s="230"/>
      <c r="G176" s="230"/>
      <c r="H176" s="230"/>
      <c r="I176" s="230"/>
      <c r="J176" s="230"/>
      <c r="K176" s="230"/>
      <c r="L176" s="230"/>
      <c r="M176" s="230"/>
      <c r="N176" s="230"/>
      <c r="O176" s="230"/>
      <c r="P176" s="230"/>
      <c r="Q176" s="230"/>
      <c r="R176" s="230"/>
      <c r="S176" s="230"/>
      <c r="T176" s="230"/>
      <c r="U176" s="230"/>
      <c r="V176" s="230"/>
      <c r="W176" s="351"/>
      <c r="X176" s="45"/>
      <c r="Y176" s="45"/>
      <c r="Z176" s="45"/>
      <c r="AA176" s="77"/>
    </row>
    <row r="177" spans="2:27" s="17" customFormat="1" ht="19.5" x14ac:dyDescent="0.25">
      <c r="B177" s="357">
        <v>19</v>
      </c>
      <c r="C177" s="266" t="s">
        <v>39</v>
      </c>
      <c r="D177" s="90" t="s">
        <v>344</v>
      </c>
      <c r="E177" s="230"/>
      <c r="F177" s="230"/>
      <c r="G177" s="230"/>
      <c r="H177" s="230"/>
      <c r="I177" s="230"/>
      <c r="J177" s="230"/>
      <c r="K177" s="230"/>
      <c r="L177" s="230"/>
      <c r="M177" s="230"/>
      <c r="N177" s="230">
        <v>3</v>
      </c>
      <c r="O177" s="230">
        <v>16</v>
      </c>
      <c r="P177" s="230">
        <v>3</v>
      </c>
      <c r="Q177" s="230">
        <v>7</v>
      </c>
      <c r="R177" s="230">
        <v>6</v>
      </c>
      <c r="S177" s="230"/>
      <c r="T177" s="230"/>
      <c r="U177" s="230"/>
      <c r="V177" s="230">
        <v>16</v>
      </c>
      <c r="W177" s="351" t="s">
        <v>966</v>
      </c>
      <c r="X177" s="45">
        <f>2000000*10</f>
        <v>20000000</v>
      </c>
      <c r="Y177" s="45">
        <f>5%*X177</f>
        <v>1000000</v>
      </c>
      <c r="Z177" s="45">
        <f>X177+Y177</f>
        <v>21000000</v>
      </c>
      <c r="AA177" s="536" t="s">
        <v>356</v>
      </c>
    </row>
    <row r="178" spans="2:27" s="17" customFormat="1" ht="19.5" x14ac:dyDescent="0.25">
      <c r="B178" s="357"/>
      <c r="C178" s="269">
        <v>43152</v>
      </c>
      <c r="D178" s="118" t="s">
        <v>354</v>
      </c>
      <c r="E178" s="230"/>
      <c r="F178" s="230"/>
      <c r="G178" s="230"/>
      <c r="H178" s="230"/>
      <c r="I178" s="230"/>
      <c r="J178" s="230"/>
      <c r="K178" s="230"/>
      <c r="L178" s="230"/>
      <c r="M178" s="230"/>
      <c r="N178" s="230"/>
      <c r="O178" s="230"/>
      <c r="P178" s="230"/>
      <c r="Q178" s="230"/>
      <c r="R178" s="230"/>
      <c r="S178" s="230"/>
      <c r="T178" s="230"/>
      <c r="U178" s="230"/>
      <c r="V178" s="230"/>
      <c r="W178" s="351"/>
      <c r="X178" s="45"/>
      <c r="Y178" s="45"/>
      <c r="Z178" s="45"/>
      <c r="AA178" s="536"/>
    </row>
    <row r="179" spans="2:27" s="17" customFormat="1" ht="19.5" x14ac:dyDescent="0.25">
      <c r="B179" s="357"/>
      <c r="C179" s="266" t="s">
        <v>355</v>
      </c>
      <c r="D179" s="118" t="s">
        <v>115</v>
      </c>
      <c r="E179" s="230"/>
      <c r="F179" s="230"/>
      <c r="G179" s="230"/>
      <c r="H179" s="230"/>
      <c r="I179" s="230"/>
      <c r="J179" s="230"/>
      <c r="K179" s="230"/>
      <c r="L179" s="230"/>
      <c r="M179" s="230"/>
      <c r="N179" s="230"/>
      <c r="O179" s="230"/>
      <c r="P179" s="230"/>
      <c r="Q179" s="230"/>
      <c r="R179" s="230"/>
      <c r="S179" s="230"/>
      <c r="T179" s="230"/>
      <c r="U179" s="230"/>
      <c r="V179" s="230"/>
      <c r="W179" s="351"/>
      <c r="X179" s="45"/>
      <c r="Y179" s="45"/>
      <c r="Z179" s="45"/>
      <c r="AA179" s="508" t="s">
        <v>357</v>
      </c>
    </row>
    <row r="180" spans="2:27" s="17" customFormat="1" ht="19.5" x14ac:dyDescent="0.25">
      <c r="B180" s="357"/>
      <c r="C180" s="266"/>
      <c r="D180" s="118"/>
      <c r="E180" s="230"/>
      <c r="F180" s="230"/>
      <c r="G180" s="230"/>
      <c r="H180" s="230"/>
      <c r="I180" s="230"/>
      <c r="J180" s="230"/>
      <c r="K180" s="230"/>
      <c r="L180" s="230"/>
      <c r="M180" s="230"/>
      <c r="N180" s="230"/>
      <c r="O180" s="230"/>
      <c r="P180" s="230"/>
      <c r="Q180" s="230"/>
      <c r="R180" s="230"/>
      <c r="S180" s="230"/>
      <c r="T180" s="230"/>
      <c r="U180" s="230"/>
      <c r="V180" s="230"/>
      <c r="W180" s="351"/>
      <c r="X180" s="45"/>
      <c r="Y180" s="45"/>
      <c r="Z180" s="45"/>
      <c r="AA180" s="508"/>
    </row>
    <row r="181" spans="2:27" s="17" customFormat="1" ht="19.5" x14ac:dyDescent="0.25">
      <c r="B181" s="357"/>
      <c r="C181" s="266"/>
      <c r="D181" s="118"/>
      <c r="E181" s="230"/>
      <c r="F181" s="230"/>
      <c r="G181" s="230"/>
      <c r="H181" s="230"/>
      <c r="I181" s="230"/>
      <c r="J181" s="230"/>
      <c r="K181" s="230"/>
      <c r="L181" s="230"/>
      <c r="M181" s="230"/>
      <c r="N181" s="230"/>
      <c r="O181" s="230"/>
      <c r="P181" s="230"/>
      <c r="Q181" s="230"/>
      <c r="R181" s="230"/>
      <c r="S181" s="230"/>
      <c r="T181" s="230"/>
      <c r="U181" s="230"/>
      <c r="V181" s="230"/>
      <c r="W181" s="351"/>
      <c r="X181" s="45"/>
      <c r="Y181" s="45"/>
      <c r="Z181" s="45"/>
      <c r="AA181" s="77"/>
    </row>
    <row r="182" spans="2:27" s="17" customFormat="1" ht="19.5" x14ac:dyDescent="0.25">
      <c r="B182" s="357">
        <v>20</v>
      </c>
      <c r="C182" s="266" t="s">
        <v>42</v>
      </c>
      <c r="D182" s="90" t="s">
        <v>314</v>
      </c>
      <c r="E182" s="230"/>
      <c r="F182" s="230"/>
      <c r="G182" s="230"/>
      <c r="H182" s="230"/>
      <c r="I182" s="230"/>
      <c r="J182" s="230"/>
      <c r="K182" s="230"/>
      <c r="L182" s="230"/>
      <c r="M182" s="230"/>
      <c r="N182" s="230">
        <v>647</v>
      </c>
      <c r="O182" s="230"/>
      <c r="P182" s="230"/>
      <c r="Q182" s="230"/>
      <c r="R182" s="230"/>
      <c r="S182" s="230"/>
      <c r="T182" s="230"/>
      <c r="U182" s="230"/>
      <c r="V182" s="230"/>
      <c r="W182" s="351" t="s">
        <v>263</v>
      </c>
      <c r="X182" s="45">
        <v>323500000</v>
      </c>
      <c r="Y182" s="45">
        <f>5%*X182</f>
        <v>16175000</v>
      </c>
      <c r="Z182" s="45">
        <f>X182+Y182</f>
        <v>339675000</v>
      </c>
      <c r="AA182" s="119" t="s">
        <v>317</v>
      </c>
    </row>
    <row r="183" spans="2:27" s="17" customFormat="1" ht="19.5" x14ac:dyDescent="0.25">
      <c r="B183" s="357"/>
      <c r="C183" s="269">
        <v>43153</v>
      </c>
      <c r="D183" s="118" t="s">
        <v>316</v>
      </c>
      <c r="E183" s="230"/>
      <c r="F183" s="230"/>
      <c r="G183" s="230"/>
      <c r="H183" s="230"/>
      <c r="I183" s="230"/>
      <c r="J183" s="230"/>
      <c r="K183" s="230"/>
      <c r="L183" s="230"/>
      <c r="M183" s="230"/>
      <c r="N183" s="230"/>
      <c r="O183" s="230"/>
      <c r="P183" s="230"/>
      <c r="Q183" s="230"/>
      <c r="R183" s="230"/>
      <c r="S183" s="230"/>
      <c r="T183" s="230"/>
      <c r="U183" s="230"/>
      <c r="V183" s="230"/>
      <c r="W183" s="351"/>
      <c r="X183" s="45"/>
      <c r="Y183" s="45"/>
      <c r="Z183" s="45"/>
      <c r="AA183" s="508" t="s">
        <v>318</v>
      </c>
    </row>
    <row r="184" spans="2:27" s="17" customFormat="1" ht="19.5" x14ac:dyDescent="0.25">
      <c r="B184" s="357"/>
      <c r="C184" s="266" t="s">
        <v>315</v>
      </c>
      <c r="D184" s="274" t="s">
        <v>293</v>
      </c>
      <c r="E184" s="230"/>
      <c r="F184" s="230"/>
      <c r="G184" s="230"/>
      <c r="H184" s="230"/>
      <c r="I184" s="230"/>
      <c r="J184" s="230"/>
      <c r="K184" s="230"/>
      <c r="L184" s="230"/>
      <c r="M184" s="230"/>
      <c r="N184" s="230"/>
      <c r="O184" s="230"/>
      <c r="P184" s="230"/>
      <c r="Q184" s="230"/>
      <c r="R184" s="230"/>
      <c r="S184" s="230"/>
      <c r="T184" s="230"/>
      <c r="U184" s="230"/>
      <c r="V184" s="230"/>
      <c r="W184" s="351"/>
      <c r="X184" s="45"/>
      <c r="Y184" s="45"/>
      <c r="Z184" s="45"/>
      <c r="AA184" s="508"/>
    </row>
    <row r="185" spans="2:27" s="17" customFormat="1" ht="19.5" x14ac:dyDescent="0.25">
      <c r="B185" s="357"/>
      <c r="C185" s="266"/>
      <c r="D185" s="118"/>
      <c r="E185" s="230"/>
      <c r="F185" s="230"/>
      <c r="G185" s="230"/>
      <c r="H185" s="230"/>
      <c r="I185" s="230"/>
      <c r="J185" s="230"/>
      <c r="K185" s="230"/>
      <c r="L185" s="230"/>
      <c r="M185" s="230"/>
      <c r="N185" s="230"/>
      <c r="O185" s="230"/>
      <c r="P185" s="230"/>
      <c r="Q185" s="230"/>
      <c r="R185" s="230"/>
      <c r="S185" s="230"/>
      <c r="T185" s="230"/>
      <c r="U185" s="230"/>
      <c r="V185" s="230"/>
      <c r="W185" s="351"/>
      <c r="X185" s="45"/>
      <c r="Y185" s="45"/>
      <c r="Z185" s="45"/>
      <c r="AA185" s="508" t="s">
        <v>320</v>
      </c>
    </row>
    <row r="186" spans="2:27" s="17" customFormat="1" ht="19.5" x14ac:dyDescent="0.25">
      <c r="B186" s="357"/>
      <c r="C186" s="266"/>
      <c r="D186" s="118"/>
      <c r="E186" s="230"/>
      <c r="F186" s="230"/>
      <c r="G186" s="230"/>
      <c r="H186" s="230"/>
      <c r="I186" s="230"/>
      <c r="J186" s="230"/>
      <c r="K186" s="230"/>
      <c r="L186" s="230"/>
      <c r="M186" s="230"/>
      <c r="N186" s="230"/>
      <c r="O186" s="230"/>
      <c r="P186" s="230"/>
      <c r="Q186" s="230"/>
      <c r="R186" s="230"/>
      <c r="S186" s="230"/>
      <c r="T186" s="230"/>
      <c r="U186" s="230"/>
      <c r="V186" s="230"/>
      <c r="W186" s="351"/>
      <c r="X186" s="45"/>
      <c r="Y186" s="45"/>
      <c r="Z186" s="45"/>
      <c r="AA186" s="508"/>
    </row>
    <row r="187" spans="2:27" s="17" customFormat="1" ht="19.5" x14ac:dyDescent="0.25">
      <c r="B187" s="357"/>
      <c r="C187" s="266"/>
      <c r="D187" s="118"/>
      <c r="E187" s="230"/>
      <c r="F187" s="230"/>
      <c r="G187" s="230"/>
      <c r="H187" s="230"/>
      <c r="I187" s="230"/>
      <c r="J187" s="230"/>
      <c r="K187" s="230"/>
      <c r="L187" s="230"/>
      <c r="M187" s="230"/>
      <c r="N187" s="230"/>
      <c r="O187" s="230"/>
      <c r="P187" s="230"/>
      <c r="Q187" s="230"/>
      <c r="R187" s="230"/>
      <c r="S187" s="230"/>
      <c r="T187" s="230"/>
      <c r="U187" s="230"/>
      <c r="V187" s="230"/>
      <c r="W187" s="351"/>
      <c r="X187" s="45"/>
      <c r="Y187" s="45"/>
      <c r="Z187" s="45"/>
      <c r="AA187" s="508"/>
    </row>
    <row r="188" spans="2:27" s="17" customFormat="1" ht="19.5" x14ac:dyDescent="0.25">
      <c r="B188" s="357"/>
      <c r="C188" s="266"/>
      <c r="D188" s="118"/>
      <c r="E188" s="230"/>
      <c r="F188" s="230"/>
      <c r="G188" s="230"/>
      <c r="H188" s="230"/>
      <c r="I188" s="230"/>
      <c r="J188" s="230"/>
      <c r="K188" s="230"/>
      <c r="L188" s="230"/>
      <c r="M188" s="230"/>
      <c r="N188" s="230"/>
      <c r="O188" s="230"/>
      <c r="P188" s="230"/>
      <c r="Q188" s="230"/>
      <c r="R188" s="230"/>
      <c r="S188" s="230"/>
      <c r="T188" s="230"/>
      <c r="U188" s="230"/>
      <c r="V188" s="230"/>
      <c r="W188" s="351"/>
      <c r="X188" s="45"/>
      <c r="Y188" s="45"/>
      <c r="Z188" s="45"/>
      <c r="AA188" s="508"/>
    </row>
    <row r="189" spans="2:27" s="17" customFormat="1" ht="19.5" x14ac:dyDescent="0.25">
      <c r="B189" s="357"/>
      <c r="C189" s="266"/>
      <c r="D189" s="118"/>
      <c r="E189" s="230"/>
      <c r="F189" s="230"/>
      <c r="G189" s="230"/>
      <c r="H189" s="230"/>
      <c r="I189" s="230"/>
      <c r="J189" s="230"/>
      <c r="K189" s="230"/>
      <c r="L189" s="230"/>
      <c r="M189" s="230"/>
      <c r="N189" s="230"/>
      <c r="O189" s="230"/>
      <c r="P189" s="230"/>
      <c r="Q189" s="230"/>
      <c r="R189" s="230"/>
      <c r="S189" s="230"/>
      <c r="T189" s="230"/>
      <c r="U189" s="230"/>
      <c r="V189" s="230"/>
      <c r="W189" s="351"/>
      <c r="X189" s="45"/>
      <c r="Y189" s="45"/>
      <c r="Z189" s="45"/>
      <c r="AA189" s="508"/>
    </row>
    <row r="190" spans="2:27" s="17" customFormat="1" ht="19.5" customHeight="1" x14ac:dyDescent="0.25">
      <c r="B190" s="357"/>
      <c r="C190" s="266"/>
      <c r="D190" s="118"/>
      <c r="E190" s="230"/>
      <c r="F190" s="230"/>
      <c r="G190" s="230"/>
      <c r="H190" s="230"/>
      <c r="I190" s="230"/>
      <c r="J190" s="230"/>
      <c r="K190" s="230"/>
      <c r="L190" s="230"/>
      <c r="M190" s="230"/>
      <c r="N190" s="230"/>
      <c r="O190" s="230"/>
      <c r="P190" s="230"/>
      <c r="Q190" s="230"/>
      <c r="R190" s="230"/>
      <c r="S190" s="230"/>
      <c r="T190" s="230"/>
      <c r="U190" s="230"/>
      <c r="V190" s="230"/>
      <c r="W190" s="351"/>
      <c r="X190" s="45"/>
      <c r="Y190" s="45"/>
      <c r="Z190" s="45"/>
      <c r="AA190" s="508" t="s">
        <v>319</v>
      </c>
    </row>
    <row r="191" spans="2:27" s="17" customFormat="1" ht="19.5" x14ac:dyDescent="0.25">
      <c r="B191" s="357"/>
      <c r="C191" s="266"/>
      <c r="D191" s="118"/>
      <c r="E191" s="230"/>
      <c r="F191" s="230"/>
      <c r="G191" s="230"/>
      <c r="H191" s="230"/>
      <c r="I191" s="230"/>
      <c r="J191" s="230"/>
      <c r="K191" s="230"/>
      <c r="L191" s="230"/>
      <c r="M191" s="230"/>
      <c r="N191" s="230"/>
      <c r="O191" s="230"/>
      <c r="P191" s="230"/>
      <c r="Q191" s="230"/>
      <c r="R191" s="230"/>
      <c r="S191" s="230"/>
      <c r="T191" s="230"/>
      <c r="U191" s="230"/>
      <c r="V191" s="230"/>
      <c r="W191" s="351"/>
      <c r="X191" s="45"/>
      <c r="Y191" s="45"/>
      <c r="Z191" s="45"/>
      <c r="AA191" s="508"/>
    </row>
    <row r="192" spans="2:27" s="17" customFormat="1" ht="19.5" x14ac:dyDescent="0.25">
      <c r="B192" s="357"/>
      <c r="C192" s="266"/>
      <c r="D192" s="118"/>
      <c r="E192" s="230"/>
      <c r="F192" s="230"/>
      <c r="G192" s="230"/>
      <c r="H192" s="230"/>
      <c r="I192" s="230"/>
      <c r="J192" s="230"/>
      <c r="K192" s="230"/>
      <c r="L192" s="230"/>
      <c r="M192" s="230"/>
      <c r="N192" s="230"/>
      <c r="O192" s="230"/>
      <c r="P192" s="230"/>
      <c r="Q192" s="230"/>
      <c r="R192" s="230"/>
      <c r="S192" s="230"/>
      <c r="T192" s="230"/>
      <c r="U192" s="230"/>
      <c r="V192" s="230"/>
      <c r="W192" s="351"/>
      <c r="X192" s="45"/>
      <c r="Y192" s="45"/>
      <c r="Z192" s="45"/>
      <c r="AA192" s="508"/>
    </row>
    <row r="193" spans="2:27" s="17" customFormat="1" ht="19.5" x14ac:dyDescent="0.25">
      <c r="B193" s="357"/>
      <c r="C193" s="266"/>
      <c r="D193" s="118"/>
      <c r="E193" s="230"/>
      <c r="F193" s="230"/>
      <c r="G193" s="230"/>
      <c r="H193" s="230"/>
      <c r="I193" s="230"/>
      <c r="J193" s="230"/>
      <c r="K193" s="230"/>
      <c r="L193" s="230"/>
      <c r="M193" s="230"/>
      <c r="N193" s="230"/>
      <c r="O193" s="230"/>
      <c r="P193" s="230"/>
      <c r="Q193" s="230"/>
      <c r="R193" s="230"/>
      <c r="S193" s="230"/>
      <c r="T193" s="230"/>
      <c r="U193" s="230"/>
      <c r="V193" s="230"/>
      <c r="W193" s="351"/>
      <c r="X193" s="45"/>
      <c r="Y193" s="45"/>
      <c r="Z193" s="45"/>
      <c r="AA193" s="508" t="s">
        <v>321</v>
      </c>
    </row>
    <row r="194" spans="2:27" s="17" customFormat="1" ht="19.5" x14ac:dyDescent="0.25">
      <c r="B194" s="357"/>
      <c r="C194" s="266"/>
      <c r="D194" s="118"/>
      <c r="E194" s="230"/>
      <c r="F194" s="230"/>
      <c r="G194" s="230"/>
      <c r="H194" s="230"/>
      <c r="I194" s="230"/>
      <c r="J194" s="230"/>
      <c r="K194" s="230"/>
      <c r="L194" s="230"/>
      <c r="M194" s="230"/>
      <c r="N194" s="230"/>
      <c r="O194" s="230"/>
      <c r="P194" s="230"/>
      <c r="Q194" s="230"/>
      <c r="R194" s="230"/>
      <c r="S194" s="230"/>
      <c r="T194" s="230"/>
      <c r="U194" s="230"/>
      <c r="V194" s="230"/>
      <c r="W194" s="351"/>
      <c r="X194" s="45"/>
      <c r="Y194" s="45"/>
      <c r="Z194" s="45"/>
      <c r="AA194" s="508"/>
    </row>
    <row r="195" spans="2:27" s="17" customFormat="1" ht="19.5" x14ac:dyDescent="0.25">
      <c r="B195" s="357"/>
      <c r="C195" s="266"/>
      <c r="D195" s="118"/>
      <c r="E195" s="230"/>
      <c r="F195" s="230"/>
      <c r="G195" s="230"/>
      <c r="H195" s="230"/>
      <c r="I195" s="230"/>
      <c r="J195" s="230"/>
      <c r="K195" s="230"/>
      <c r="L195" s="230"/>
      <c r="M195" s="230"/>
      <c r="N195" s="230"/>
      <c r="O195" s="230"/>
      <c r="P195" s="230"/>
      <c r="Q195" s="230"/>
      <c r="R195" s="230"/>
      <c r="S195" s="230"/>
      <c r="T195" s="230"/>
      <c r="U195" s="230"/>
      <c r="V195" s="230"/>
      <c r="W195" s="351"/>
      <c r="X195" s="45"/>
      <c r="Y195" s="45"/>
      <c r="Z195" s="45"/>
      <c r="AA195" s="77"/>
    </row>
    <row r="196" spans="2:27" s="17" customFormat="1" ht="19.5" x14ac:dyDescent="0.25">
      <c r="B196" s="357">
        <v>21</v>
      </c>
      <c r="C196" s="266" t="s">
        <v>42</v>
      </c>
      <c r="D196" s="90" t="s">
        <v>75</v>
      </c>
      <c r="E196" s="230">
        <v>0</v>
      </c>
      <c r="F196" s="230">
        <v>0</v>
      </c>
      <c r="G196" s="230">
        <v>0</v>
      </c>
      <c r="H196" s="230">
        <v>0</v>
      </c>
      <c r="I196" s="230">
        <v>0</v>
      </c>
      <c r="J196" s="230">
        <v>0</v>
      </c>
      <c r="K196" s="230">
        <v>0</v>
      </c>
      <c r="L196" s="230">
        <v>0</v>
      </c>
      <c r="M196" s="230">
        <v>0</v>
      </c>
      <c r="N196" s="230">
        <v>30</v>
      </c>
      <c r="O196" s="230"/>
      <c r="P196" s="230"/>
      <c r="Q196" s="230"/>
      <c r="R196" s="230"/>
      <c r="S196" s="230"/>
      <c r="T196" s="230"/>
      <c r="U196" s="230"/>
      <c r="V196" s="230"/>
      <c r="W196" s="541" t="s">
        <v>335</v>
      </c>
      <c r="X196" s="45">
        <f>500000*N196</f>
        <v>15000000</v>
      </c>
      <c r="Y196" s="45">
        <f>5%*X196</f>
        <v>750000</v>
      </c>
      <c r="Z196" s="45">
        <f>X196+Y196</f>
        <v>15750000</v>
      </c>
      <c r="AA196" s="119" t="s">
        <v>330</v>
      </c>
    </row>
    <row r="197" spans="2:27" s="17" customFormat="1" ht="19.5" customHeight="1" x14ac:dyDescent="0.25">
      <c r="B197" s="357"/>
      <c r="C197" s="269">
        <v>43153</v>
      </c>
      <c r="D197" s="118" t="s">
        <v>1302</v>
      </c>
      <c r="E197" s="230"/>
      <c r="F197" s="230"/>
      <c r="G197" s="230"/>
      <c r="H197" s="230"/>
      <c r="I197" s="230"/>
      <c r="J197" s="230"/>
      <c r="K197" s="230"/>
      <c r="L197" s="230"/>
      <c r="M197" s="230"/>
      <c r="N197" s="230"/>
      <c r="O197" s="230"/>
      <c r="P197" s="230"/>
      <c r="Q197" s="230"/>
      <c r="R197" s="230"/>
      <c r="S197" s="230"/>
      <c r="T197" s="230"/>
      <c r="U197" s="230"/>
      <c r="V197" s="230"/>
      <c r="W197" s="541"/>
      <c r="X197" s="45"/>
      <c r="Y197" s="45"/>
      <c r="Z197" s="45"/>
      <c r="AA197" s="508" t="s">
        <v>331</v>
      </c>
    </row>
    <row r="198" spans="2:27" s="17" customFormat="1" ht="19.5" x14ac:dyDescent="0.25">
      <c r="B198" s="357"/>
      <c r="C198" s="266" t="s">
        <v>328</v>
      </c>
      <c r="D198" s="118" t="s">
        <v>54</v>
      </c>
      <c r="E198" s="230"/>
      <c r="F198" s="230"/>
      <c r="G198" s="230"/>
      <c r="H198" s="230"/>
      <c r="I198" s="230"/>
      <c r="J198" s="230"/>
      <c r="K198" s="230"/>
      <c r="L198" s="230"/>
      <c r="M198" s="230"/>
      <c r="N198" s="230"/>
      <c r="O198" s="230"/>
      <c r="P198" s="230"/>
      <c r="Q198" s="230"/>
      <c r="R198" s="230"/>
      <c r="S198" s="230"/>
      <c r="T198" s="230"/>
      <c r="U198" s="230"/>
      <c r="V198" s="230"/>
      <c r="W198" s="351"/>
      <c r="X198" s="45"/>
      <c r="Y198" s="45"/>
      <c r="Z198" s="45"/>
      <c r="AA198" s="508"/>
    </row>
    <row r="199" spans="2:27" s="17" customFormat="1" ht="19.5" x14ac:dyDescent="0.25">
      <c r="B199" s="357"/>
      <c r="C199" s="266"/>
      <c r="D199" s="118"/>
      <c r="E199" s="230"/>
      <c r="F199" s="230"/>
      <c r="G199" s="230"/>
      <c r="H199" s="230"/>
      <c r="I199" s="230"/>
      <c r="J199" s="230"/>
      <c r="K199" s="230"/>
      <c r="L199" s="230"/>
      <c r="M199" s="230"/>
      <c r="N199" s="230"/>
      <c r="O199" s="230"/>
      <c r="P199" s="230"/>
      <c r="Q199" s="230"/>
      <c r="R199" s="230"/>
      <c r="S199" s="230"/>
      <c r="T199" s="230"/>
      <c r="U199" s="230"/>
      <c r="V199" s="230"/>
      <c r="W199" s="351"/>
      <c r="X199" s="45"/>
      <c r="Y199" s="45"/>
      <c r="Z199" s="45"/>
      <c r="AA199" s="508"/>
    </row>
    <row r="200" spans="2:27" s="17" customFormat="1" ht="19.5" x14ac:dyDescent="0.25">
      <c r="B200" s="357"/>
      <c r="C200" s="266"/>
      <c r="D200" s="118"/>
      <c r="E200" s="230"/>
      <c r="F200" s="230"/>
      <c r="G200" s="230"/>
      <c r="H200" s="230"/>
      <c r="I200" s="230"/>
      <c r="J200" s="230"/>
      <c r="K200" s="230"/>
      <c r="L200" s="230"/>
      <c r="M200" s="230"/>
      <c r="N200" s="230"/>
      <c r="O200" s="230"/>
      <c r="P200" s="230"/>
      <c r="Q200" s="230"/>
      <c r="R200" s="230"/>
      <c r="S200" s="230"/>
      <c r="T200" s="230"/>
      <c r="U200" s="230"/>
      <c r="V200" s="230"/>
      <c r="W200" s="351"/>
      <c r="X200" s="45"/>
      <c r="Y200" s="45"/>
      <c r="Z200" s="45"/>
      <c r="AA200" s="508" t="s">
        <v>332</v>
      </c>
    </row>
    <row r="201" spans="2:27" s="17" customFormat="1" ht="19.5" x14ac:dyDescent="0.25">
      <c r="B201" s="357"/>
      <c r="C201" s="266"/>
      <c r="D201" s="118"/>
      <c r="E201" s="230"/>
      <c r="F201" s="230"/>
      <c r="G201" s="230"/>
      <c r="H201" s="230"/>
      <c r="I201" s="230"/>
      <c r="J201" s="230"/>
      <c r="K201" s="230"/>
      <c r="L201" s="230"/>
      <c r="M201" s="230"/>
      <c r="N201" s="230"/>
      <c r="O201" s="230"/>
      <c r="P201" s="230"/>
      <c r="Q201" s="230"/>
      <c r="R201" s="230"/>
      <c r="S201" s="230"/>
      <c r="T201" s="230"/>
      <c r="U201" s="230"/>
      <c r="V201" s="230"/>
      <c r="W201" s="351"/>
      <c r="X201" s="45"/>
      <c r="Y201" s="45"/>
      <c r="Z201" s="45"/>
      <c r="AA201" s="508"/>
    </row>
    <row r="202" spans="2:27" s="17" customFormat="1" ht="19.5" x14ac:dyDescent="0.25">
      <c r="B202" s="357"/>
      <c r="C202" s="266"/>
      <c r="D202" s="118"/>
      <c r="E202" s="230"/>
      <c r="F202" s="230"/>
      <c r="G202" s="230"/>
      <c r="H202" s="230"/>
      <c r="I202" s="230"/>
      <c r="J202" s="230"/>
      <c r="K202" s="230"/>
      <c r="L202" s="230"/>
      <c r="M202" s="230"/>
      <c r="N202" s="230"/>
      <c r="O202" s="230"/>
      <c r="P202" s="230"/>
      <c r="Q202" s="230"/>
      <c r="R202" s="230"/>
      <c r="S202" s="230"/>
      <c r="T202" s="230"/>
      <c r="U202" s="230"/>
      <c r="V202" s="230"/>
      <c r="W202" s="351"/>
      <c r="X202" s="45"/>
      <c r="Y202" s="45"/>
      <c r="Z202" s="45"/>
      <c r="AA202" s="508"/>
    </row>
    <row r="203" spans="2:27" s="17" customFormat="1" ht="19.5" x14ac:dyDescent="0.25">
      <c r="B203" s="357"/>
      <c r="C203" s="266"/>
      <c r="D203" s="118"/>
      <c r="E203" s="230"/>
      <c r="F203" s="230"/>
      <c r="G203" s="230"/>
      <c r="H203" s="230"/>
      <c r="I203" s="230"/>
      <c r="J203" s="230"/>
      <c r="K203" s="230"/>
      <c r="L203" s="230"/>
      <c r="M203" s="230"/>
      <c r="N203" s="230"/>
      <c r="O203" s="230"/>
      <c r="P203" s="230"/>
      <c r="Q203" s="230"/>
      <c r="R203" s="230"/>
      <c r="S203" s="230"/>
      <c r="T203" s="230"/>
      <c r="U203" s="230"/>
      <c r="V203" s="230"/>
      <c r="W203" s="351"/>
      <c r="X203" s="45"/>
      <c r="Y203" s="45"/>
      <c r="Z203" s="45"/>
      <c r="AA203" s="508" t="s">
        <v>333</v>
      </c>
    </row>
    <row r="204" spans="2:27" s="17" customFormat="1" ht="19.5" x14ac:dyDescent="0.25">
      <c r="B204" s="357"/>
      <c r="C204" s="266"/>
      <c r="D204" s="118"/>
      <c r="E204" s="230"/>
      <c r="F204" s="230"/>
      <c r="G204" s="230"/>
      <c r="H204" s="230"/>
      <c r="I204" s="230"/>
      <c r="J204" s="230"/>
      <c r="K204" s="230"/>
      <c r="L204" s="230"/>
      <c r="M204" s="230"/>
      <c r="N204" s="230"/>
      <c r="O204" s="230"/>
      <c r="P204" s="230"/>
      <c r="Q204" s="230"/>
      <c r="R204" s="230"/>
      <c r="S204" s="230"/>
      <c r="T204" s="230"/>
      <c r="U204" s="230"/>
      <c r="V204" s="230"/>
      <c r="W204" s="351"/>
      <c r="X204" s="45"/>
      <c r="Y204" s="45"/>
      <c r="Z204" s="45"/>
      <c r="AA204" s="508"/>
    </row>
    <row r="205" spans="2:27" s="17" customFormat="1" ht="19.5" x14ac:dyDescent="0.25">
      <c r="B205" s="357"/>
      <c r="C205" s="266"/>
      <c r="D205" s="118"/>
      <c r="E205" s="230"/>
      <c r="F205" s="230"/>
      <c r="G205" s="230"/>
      <c r="H205" s="230"/>
      <c r="I205" s="230"/>
      <c r="J205" s="230"/>
      <c r="K205" s="230"/>
      <c r="L205" s="230"/>
      <c r="M205" s="230"/>
      <c r="N205" s="230"/>
      <c r="O205" s="230"/>
      <c r="P205" s="230"/>
      <c r="Q205" s="230"/>
      <c r="R205" s="230"/>
      <c r="S205" s="230"/>
      <c r="T205" s="230"/>
      <c r="U205" s="230"/>
      <c r="V205" s="230"/>
      <c r="W205" s="351"/>
      <c r="X205" s="45"/>
      <c r="Y205" s="45"/>
      <c r="Z205" s="45"/>
      <c r="AA205" s="508" t="s">
        <v>334</v>
      </c>
    </row>
    <row r="206" spans="2:27" s="17" customFormat="1" ht="19.5" x14ac:dyDescent="0.25">
      <c r="B206" s="357"/>
      <c r="C206" s="266"/>
      <c r="D206" s="118"/>
      <c r="E206" s="230"/>
      <c r="F206" s="230"/>
      <c r="G206" s="230"/>
      <c r="H206" s="230"/>
      <c r="I206" s="230"/>
      <c r="J206" s="230"/>
      <c r="K206" s="230"/>
      <c r="L206" s="230"/>
      <c r="M206" s="230"/>
      <c r="N206" s="230"/>
      <c r="O206" s="230"/>
      <c r="P206" s="230"/>
      <c r="Q206" s="230"/>
      <c r="R206" s="230"/>
      <c r="S206" s="230"/>
      <c r="T206" s="230"/>
      <c r="U206" s="230"/>
      <c r="V206" s="230"/>
      <c r="W206" s="351"/>
      <c r="X206" s="45"/>
      <c r="Y206" s="45"/>
      <c r="Z206" s="45"/>
      <c r="AA206" s="508"/>
    </row>
    <row r="207" spans="2:27" s="17" customFormat="1" ht="19.5" x14ac:dyDescent="0.25">
      <c r="B207" s="357"/>
      <c r="C207" s="266"/>
      <c r="D207" s="118"/>
      <c r="E207" s="230"/>
      <c r="F207" s="230"/>
      <c r="G207" s="230"/>
      <c r="H207" s="230"/>
      <c r="I207" s="230"/>
      <c r="J207" s="230"/>
      <c r="K207" s="230"/>
      <c r="L207" s="230"/>
      <c r="M207" s="230"/>
      <c r="N207" s="230"/>
      <c r="O207" s="230"/>
      <c r="P207" s="230"/>
      <c r="Q207" s="230"/>
      <c r="R207" s="230"/>
      <c r="S207" s="230"/>
      <c r="T207" s="230"/>
      <c r="U207" s="230"/>
      <c r="V207" s="230"/>
      <c r="W207" s="351"/>
      <c r="X207" s="45"/>
      <c r="Y207" s="45"/>
      <c r="Z207" s="45"/>
      <c r="AA207" s="359" t="s">
        <v>1287</v>
      </c>
    </row>
    <row r="208" spans="2:27" s="17" customFormat="1" ht="19.5" x14ac:dyDescent="0.25">
      <c r="B208" s="357"/>
      <c r="C208" s="266"/>
      <c r="D208" s="118"/>
      <c r="E208" s="230"/>
      <c r="F208" s="230"/>
      <c r="G208" s="230"/>
      <c r="H208" s="230"/>
      <c r="I208" s="230"/>
      <c r="J208" s="230"/>
      <c r="K208" s="230"/>
      <c r="L208" s="230"/>
      <c r="M208" s="230"/>
      <c r="N208" s="230"/>
      <c r="O208" s="230"/>
      <c r="P208" s="230"/>
      <c r="Q208" s="230"/>
      <c r="R208" s="230"/>
      <c r="S208" s="230"/>
      <c r="T208" s="230"/>
      <c r="U208" s="230"/>
      <c r="V208" s="230"/>
      <c r="W208" s="351"/>
      <c r="X208" s="45"/>
      <c r="Y208" s="45"/>
      <c r="Z208" s="45"/>
      <c r="AA208" s="77"/>
    </row>
    <row r="209" spans="2:27" s="371" customFormat="1" ht="19.5" x14ac:dyDescent="0.25">
      <c r="B209" s="372"/>
      <c r="C209" s="373" t="s">
        <v>42</v>
      </c>
      <c r="D209" s="378" t="s">
        <v>75</v>
      </c>
      <c r="E209" s="374">
        <v>0</v>
      </c>
      <c r="F209" s="374">
        <v>0</v>
      </c>
      <c r="G209" s="374">
        <v>0</v>
      </c>
      <c r="H209" s="374">
        <v>0</v>
      </c>
      <c r="I209" s="374">
        <v>0</v>
      </c>
      <c r="J209" s="374">
        <v>0</v>
      </c>
      <c r="K209" s="374">
        <v>0</v>
      </c>
      <c r="L209" s="374">
        <v>0</v>
      </c>
      <c r="M209" s="374">
        <v>0</v>
      </c>
      <c r="N209" s="374">
        <v>400</v>
      </c>
      <c r="O209" s="374"/>
      <c r="P209" s="374"/>
      <c r="Q209" s="374"/>
      <c r="R209" s="374"/>
      <c r="S209" s="374"/>
      <c r="T209" s="374"/>
      <c r="U209" s="374"/>
      <c r="V209" s="374"/>
      <c r="W209" s="343"/>
      <c r="X209" s="377">
        <f>500000*N209</f>
        <v>200000000</v>
      </c>
      <c r="Y209" s="377">
        <f>5%*X209</f>
        <v>10000000</v>
      </c>
      <c r="Z209" s="377">
        <f>X209+Y209</f>
        <v>210000000</v>
      </c>
      <c r="AA209" s="379" t="s">
        <v>1303</v>
      </c>
    </row>
    <row r="210" spans="2:27" s="17" customFormat="1" ht="19.5" x14ac:dyDescent="0.25">
      <c r="B210" s="357"/>
      <c r="C210" s="269">
        <v>43153</v>
      </c>
      <c r="D210" s="118" t="s">
        <v>1301</v>
      </c>
      <c r="E210" s="230"/>
      <c r="F210" s="230"/>
      <c r="G210" s="230"/>
      <c r="H210" s="230"/>
      <c r="I210" s="230"/>
      <c r="J210" s="230"/>
      <c r="K210" s="230"/>
      <c r="L210" s="230"/>
      <c r="M210" s="230"/>
      <c r="N210" s="230"/>
      <c r="O210" s="230"/>
      <c r="P210" s="230"/>
      <c r="Q210" s="230"/>
      <c r="R210" s="230"/>
      <c r="S210" s="230"/>
      <c r="T210" s="230"/>
      <c r="U210" s="230"/>
      <c r="V210" s="230"/>
      <c r="W210" s="351"/>
      <c r="X210" s="45"/>
      <c r="Y210" s="45"/>
      <c r="Z210" s="45"/>
      <c r="AA210" s="77" t="s">
        <v>1304</v>
      </c>
    </row>
    <row r="211" spans="2:27" s="17" customFormat="1" ht="19.5" x14ac:dyDescent="0.25">
      <c r="B211" s="357"/>
      <c r="C211" s="266"/>
      <c r="D211" s="118" t="s">
        <v>60</v>
      </c>
      <c r="E211" s="230"/>
      <c r="F211" s="230"/>
      <c r="G211" s="230"/>
      <c r="H211" s="230"/>
      <c r="I211" s="230"/>
      <c r="J211" s="230"/>
      <c r="K211" s="230"/>
      <c r="L211" s="230"/>
      <c r="M211" s="230"/>
      <c r="N211" s="230"/>
      <c r="O211" s="230"/>
      <c r="P211" s="230"/>
      <c r="Q211" s="230"/>
      <c r="R211" s="230"/>
      <c r="S211" s="230"/>
      <c r="T211" s="230"/>
      <c r="U211" s="230"/>
      <c r="V211" s="230"/>
      <c r="W211" s="351"/>
      <c r="X211" s="45"/>
      <c r="Y211" s="45"/>
      <c r="Z211" s="45"/>
      <c r="AA211" s="77" t="s">
        <v>1305</v>
      </c>
    </row>
    <row r="212" spans="2:27" s="17" customFormat="1" ht="19.5" x14ac:dyDescent="0.25">
      <c r="B212" s="357"/>
      <c r="C212" s="266"/>
      <c r="D212" s="118"/>
      <c r="E212" s="230"/>
      <c r="F212" s="230"/>
      <c r="G212" s="230"/>
      <c r="H212" s="230"/>
      <c r="I212" s="230"/>
      <c r="J212" s="230"/>
      <c r="K212" s="230"/>
      <c r="L212" s="230"/>
      <c r="M212" s="230"/>
      <c r="N212" s="230"/>
      <c r="O212" s="230"/>
      <c r="P212" s="230"/>
      <c r="Q212" s="230"/>
      <c r="R212" s="230"/>
      <c r="S212" s="230"/>
      <c r="T212" s="230"/>
      <c r="U212" s="230"/>
      <c r="V212" s="230"/>
      <c r="W212" s="351"/>
      <c r="X212" s="45"/>
      <c r="Y212" s="45"/>
      <c r="Z212" s="45"/>
      <c r="AA212" s="508" t="s">
        <v>1306</v>
      </c>
    </row>
    <row r="213" spans="2:27" s="17" customFormat="1" ht="19.5" x14ac:dyDescent="0.25">
      <c r="B213" s="357"/>
      <c r="C213" s="266"/>
      <c r="D213" s="118"/>
      <c r="E213" s="230"/>
      <c r="F213" s="230"/>
      <c r="G213" s="230"/>
      <c r="H213" s="230"/>
      <c r="I213" s="230"/>
      <c r="J213" s="230"/>
      <c r="K213" s="230"/>
      <c r="L213" s="230"/>
      <c r="M213" s="230"/>
      <c r="N213" s="230"/>
      <c r="O213" s="230"/>
      <c r="P213" s="230"/>
      <c r="Q213" s="230"/>
      <c r="R213" s="230"/>
      <c r="S213" s="230"/>
      <c r="T213" s="230"/>
      <c r="U213" s="230"/>
      <c r="V213" s="230"/>
      <c r="W213" s="351"/>
      <c r="X213" s="45"/>
      <c r="Y213" s="45"/>
      <c r="Z213" s="45"/>
      <c r="AA213" s="508"/>
    </row>
    <row r="214" spans="2:27" s="17" customFormat="1" ht="19.5" x14ac:dyDescent="0.25">
      <c r="B214" s="357"/>
      <c r="C214" s="266"/>
      <c r="D214" s="118"/>
      <c r="E214" s="230"/>
      <c r="F214" s="230"/>
      <c r="G214" s="230"/>
      <c r="H214" s="230"/>
      <c r="I214" s="230"/>
      <c r="J214" s="230"/>
      <c r="K214" s="230"/>
      <c r="L214" s="230"/>
      <c r="M214" s="230"/>
      <c r="N214" s="230"/>
      <c r="O214" s="230"/>
      <c r="P214" s="230"/>
      <c r="Q214" s="230"/>
      <c r="R214" s="230"/>
      <c r="S214" s="230"/>
      <c r="T214" s="230"/>
      <c r="U214" s="230"/>
      <c r="V214" s="230"/>
      <c r="W214" s="351"/>
      <c r="X214" s="45"/>
      <c r="Y214" s="45"/>
      <c r="Z214" s="45"/>
      <c r="AA214" s="359" t="s">
        <v>1287</v>
      </c>
    </row>
    <row r="215" spans="2:27" s="17" customFormat="1" ht="19.5" x14ac:dyDescent="0.25">
      <c r="B215" s="357"/>
      <c r="C215" s="266"/>
      <c r="D215" s="118"/>
      <c r="E215" s="230"/>
      <c r="F215" s="230"/>
      <c r="G215" s="230"/>
      <c r="H215" s="230"/>
      <c r="I215" s="230"/>
      <c r="J215" s="230"/>
      <c r="K215" s="230"/>
      <c r="L215" s="230"/>
      <c r="M215" s="230"/>
      <c r="N215" s="230"/>
      <c r="O215" s="230"/>
      <c r="P215" s="230"/>
      <c r="Q215" s="230"/>
      <c r="R215" s="230"/>
      <c r="S215" s="230"/>
      <c r="T215" s="230"/>
      <c r="U215" s="230"/>
      <c r="V215" s="230"/>
      <c r="W215" s="351"/>
      <c r="X215" s="45"/>
      <c r="Y215" s="45"/>
      <c r="Z215" s="45"/>
      <c r="AA215" s="77"/>
    </row>
    <row r="216" spans="2:27" s="17" customFormat="1" ht="19.5" x14ac:dyDescent="0.25">
      <c r="B216" s="357"/>
      <c r="C216" s="266"/>
      <c r="D216" s="118"/>
      <c r="E216" s="230"/>
      <c r="F216" s="230"/>
      <c r="G216" s="230"/>
      <c r="H216" s="230"/>
      <c r="I216" s="230"/>
      <c r="J216" s="230"/>
      <c r="K216" s="230"/>
      <c r="L216" s="230"/>
      <c r="M216" s="230"/>
      <c r="N216" s="230"/>
      <c r="O216" s="230"/>
      <c r="P216" s="230"/>
      <c r="Q216" s="230"/>
      <c r="R216" s="230"/>
      <c r="S216" s="230"/>
      <c r="T216" s="230"/>
      <c r="U216" s="230"/>
      <c r="V216" s="230"/>
      <c r="W216" s="351"/>
      <c r="X216" s="45"/>
      <c r="Y216" s="45"/>
      <c r="Z216" s="45"/>
      <c r="AA216" s="77"/>
    </row>
    <row r="217" spans="2:27" s="371" customFormat="1" ht="19.5" x14ac:dyDescent="0.25">
      <c r="B217" s="372"/>
      <c r="C217" s="373" t="s">
        <v>42</v>
      </c>
      <c r="D217" s="378" t="s">
        <v>61</v>
      </c>
      <c r="E217" s="374">
        <v>0</v>
      </c>
      <c r="F217" s="374">
        <v>0</v>
      </c>
      <c r="G217" s="374">
        <v>0</v>
      </c>
      <c r="H217" s="374">
        <v>0</v>
      </c>
      <c r="I217" s="374">
        <v>0</v>
      </c>
      <c r="J217" s="374">
        <v>0</v>
      </c>
      <c r="K217" s="374">
        <v>0</v>
      </c>
      <c r="L217" s="374">
        <v>0</v>
      </c>
      <c r="M217" s="374">
        <v>0</v>
      </c>
      <c r="N217" s="374">
        <v>80</v>
      </c>
      <c r="O217" s="374"/>
      <c r="P217" s="374"/>
      <c r="Q217" s="374"/>
      <c r="R217" s="374"/>
      <c r="S217" s="374"/>
      <c r="T217" s="374"/>
      <c r="U217" s="374"/>
      <c r="V217" s="374"/>
      <c r="W217" s="343"/>
      <c r="X217" s="377">
        <f>500000*N217</f>
        <v>40000000</v>
      </c>
      <c r="Y217" s="377">
        <f>5%*X217</f>
        <v>2000000</v>
      </c>
      <c r="Z217" s="377">
        <f>X217+Y217</f>
        <v>42000000</v>
      </c>
      <c r="AA217" s="379" t="s">
        <v>1308</v>
      </c>
    </row>
    <row r="218" spans="2:27" s="17" customFormat="1" ht="19.5" x14ac:dyDescent="0.25">
      <c r="B218" s="357"/>
      <c r="C218" s="269">
        <v>43153</v>
      </c>
      <c r="D218" s="118" t="s">
        <v>1307</v>
      </c>
      <c r="E218" s="230"/>
      <c r="F218" s="230"/>
      <c r="G218" s="230"/>
      <c r="H218" s="230"/>
      <c r="I218" s="230"/>
      <c r="J218" s="230"/>
      <c r="K218" s="230"/>
      <c r="L218" s="230"/>
      <c r="M218" s="230"/>
      <c r="N218" s="230"/>
      <c r="O218" s="230"/>
      <c r="P218" s="230"/>
      <c r="Q218" s="230"/>
      <c r="R218" s="230"/>
      <c r="S218" s="230"/>
      <c r="T218" s="230"/>
      <c r="U218" s="230"/>
      <c r="V218" s="230"/>
      <c r="W218" s="351"/>
      <c r="X218" s="45"/>
      <c r="Y218" s="45"/>
      <c r="Z218" s="45"/>
      <c r="AA218" s="508" t="s">
        <v>1309</v>
      </c>
    </row>
    <row r="219" spans="2:27" s="17" customFormat="1" ht="19.5" x14ac:dyDescent="0.25">
      <c r="B219" s="357"/>
      <c r="C219" s="266"/>
      <c r="D219" s="118"/>
      <c r="E219" s="230"/>
      <c r="F219" s="230"/>
      <c r="G219" s="230"/>
      <c r="H219" s="230"/>
      <c r="I219" s="230"/>
      <c r="J219" s="230"/>
      <c r="K219" s="230"/>
      <c r="L219" s="230"/>
      <c r="M219" s="230"/>
      <c r="N219" s="230"/>
      <c r="O219" s="230"/>
      <c r="P219" s="230"/>
      <c r="Q219" s="230"/>
      <c r="R219" s="230"/>
      <c r="S219" s="230"/>
      <c r="T219" s="230"/>
      <c r="U219" s="230"/>
      <c r="V219" s="230"/>
      <c r="W219" s="351"/>
      <c r="X219" s="45"/>
      <c r="Y219" s="45"/>
      <c r="Z219" s="45"/>
      <c r="AA219" s="508"/>
    </row>
    <row r="220" spans="2:27" s="17" customFormat="1" ht="19.5" x14ac:dyDescent="0.25">
      <c r="B220" s="357"/>
      <c r="C220" s="266"/>
      <c r="D220" s="118"/>
      <c r="E220" s="230"/>
      <c r="F220" s="230"/>
      <c r="G220" s="230"/>
      <c r="H220" s="230"/>
      <c r="I220" s="230"/>
      <c r="J220" s="230"/>
      <c r="K220" s="230"/>
      <c r="L220" s="230"/>
      <c r="M220" s="230"/>
      <c r="N220" s="230"/>
      <c r="O220" s="230"/>
      <c r="P220" s="230"/>
      <c r="Q220" s="230"/>
      <c r="R220" s="230"/>
      <c r="S220" s="230"/>
      <c r="T220" s="230"/>
      <c r="U220" s="230"/>
      <c r="V220" s="230"/>
      <c r="W220" s="351"/>
      <c r="X220" s="45"/>
      <c r="Y220" s="45"/>
      <c r="Z220" s="45"/>
      <c r="AA220" s="370" t="s">
        <v>1287</v>
      </c>
    </row>
    <row r="221" spans="2:27" s="17" customFormat="1" ht="19.5" x14ac:dyDescent="0.25">
      <c r="B221" s="357"/>
      <c r="C221" s="266"/>
      <c r="D221" s="118"/>
      <c r="E221" s="230"/>
      <c r="F221" s="230"/>
      <c r="G221" s="230"/>
      <c r="H221" s="230"/>
      <c r="I221" s="230"/>
      <c r="J221" s="230"/>
      <c r="K221" s="230"/>
      <c r="L221" s="230"/>
      <c r="M221" s="230"/>
      <c r="N221" s="230"/>
      <c r="O221" s="230"/>
      <c r="P221" s="230"/>
      <c r="Q221" s="230"/>
      <c r="R221" s="230"/>
      <c r="S221" s="230"/>
      <c r="T221" s="230"/>
      <c r="U221" s="230"/>
      <c r="V221" s="230"/>
      <c r="W221" s="351"/>
      <c r="X221" s="45"/>
      <c r="Y221" s="45"/>
      <c r="Z221" s="45"/>
      <c r="AA221" s="77"/>
    </row>
    <row r="222" spans="2:27" s="17" customFormat="1" ht="19.5" x14ac:dyDescent="0.25">
      <c r="B222" s="357"/>
      <c r="C222" s="266"/>
      <c r="D222" s="118"/>
      <c r="E222" s="230"/>
      <c r="F222" s="230"/>
      <c r="G222" s="230"/>
      <c r="H222" s="230"/>
      <c r="I222" s="230"/>
      <c r="J222" s="230"/>
      <c r="K222" s="230"/>
      <c r="L222" s="230"/>
      <c r="M222" s="230"/>
      <c r="N222" s="230"/>
      <c r="O222" s="230"/>
      <c r="P222" s="230"/>
      <c r="Q222" s="230"/>
      <c r="R222" s="230"/>
      <c r="S222" s="230"/>
      <c r="T222" s="230"/>
      <c r="U222" s="230"/>
      <c r="V222" s="230"/>
      <c r="W222" s="351"/>
      <c r="X222" s="45"/>
      <c r="Y222" s="45"/>
      <c r="Z222" s="45"/>
      <c r="AA222" s="77"/>
    </row>
    <row r="223" spans="2:27" s="17" customFormat="1" ht="19.5" x14ac:dyDescent="0.25">
      <c r="B223" s="357"/>
      <c r="C223" s="266"/>
      <c r="D223" s="118"/>
      <c r="E223" s="230"/>
      <c r="F223" s="230"/>
      <c r="G223" s="230"/>
      <c r="H223" s="230"/>
      <c r="I223" s="230"/>
      <c r="J223" s="230"/>
      <c r="K223" s="230"/>
      <c r="L223" s="230"/>
      <c r="M223" s="230"/>
      <c r="N223" s="230"/>
      <c r="O223" s="230"/>
      <c r="P223" s="230"/>
      <c r="Q223" s="230"/>
      <c r="R223" s="230"/>
      <c r="S223" s="230"/>
      <c r="T223" s="230"/>
      <c r="U223" s="230"/>
      <c r="V223" s="230"/>
      <c r="W223" s="351"/>
      <c r="X223" s="45"/>
      <c r="Y223" s="45"/>
      <c r="Z223" s="45"/>
      <c r="AA223" s="77"/>
    </row>
    <row r="224" spans="2:27" s="17" customFormat="1" ht="19.5" x14ac:dyDescent="0.25">
      <c r="B224" s="357"/>
      <c r="C224" s="266"/>
      <c r="D224" s="118"/>
      <c r="E224" s="230"/>
      <c r="F224" s="230"/>
      <c r="G224" s="230"/>
      <c r="H224" s="230"/>
      <c r="I224" s="230"/>
      <c r="J224" s="230"/>
      <c r="K224" s="230"/>
      <c r="L224" s="230"/>
      <c r="M224" s="230"/>
      <c r="N224" s="230"/>
      <c r="O224" s="230"/>
      <c r="P224" s="230"/>
      <c r="Q224" s="230"/>
      <c r="R224" s="230"/>
      <c r="S224" s="230"/>
      <c r="T224" s="230"/>
      <c r="U224" s="230"/>
      <c r="V224" s="230"/>
      <c r="W224" s="351"/>
      <c r="X224" s="45"/>
      <c r="Y224" s="45"/>
      <c r="Z224" s="45"/>
      <c r="AA224" s="77"/>
    </row>
    <row r="225" spans="2:28" s="17" customFormat="1" ht="19.5" x14ac:dyDescent="0.25">
      <c r="B225" s="357">
        <v>22</v>
      </c>
      <c r="C225" s="266" t="s">
        <v>42</v>
      </c>
      <c r="D225" s="90" t="s">
        <v>75</v>
      </c>
      <c r="E225" s="230"/>
      <c r="F225" s="230"/>
      <c r="G225" s="230"/>
      <c r="H225" s="230"/>
      <c r="I225" s="230"/>
      <c r="J225" s="230"/>
      <c r="K225" s="230"/>
      <c r="L225" s="230"/>
      <c r="M225" s="230"/>
      <c r="N225" s="230">
        <v>687</v>
      </c>
      <c r="O225" s="230"/>
      <c r="P225" s="230"/>
      <c r="Q225" s="230"/>
      <c r="R225" s="230"/>
      <c r="S225" s="230"/>
      <c r="T225" s="230"/>
      <c r="U225" s="230"/>
      <c r="V225" s="230"/>
      <c r="W225" s="541" t="s">
        <v>327</v>
      </c>
      <c r="X225" s="45">
        <f>500000*687</f>
        <v>343500000</v>
      </c>
      <c r="Y225" s="45">
        <f>5%*X225</f>
        <v>17175000</v>
      </c>
      <c r="Z225" s="45">
        <f>X225+Y225</f>
        <v>360675000</v>
      </c>
      <c r="AA225" s="536" t="s">
        <v>323</v>
      </c>
      <c r="AB225" s="271"/>
    </row>
    <row r="226" spans="2:28" s="17" customFormat="1" ht="19.5" x14ac:dyDescent="0.25">
      <c r="B226" s="357"/>
      <c r="C226" s="269">
        <v>43153</v>
      </c>
      <c r="D226" s="118" t="s">
        <v>322</v>
      </c>
      <c r="E226" s="230"/>
      <c r="F226" s="230"/>
      <c r="G226" s="230"/>
      <c r="H226" s="230"/>
      <c r="I226" s="230"/>
      <c r="J226" s="230"/>
      <c r="K226" s="230"/>
      <c r="L226" s="230"/>
      <c r="M226" s="230"/>
      <c r="N226" s="230"/>
      <c r="O226" s="230"/>
      <c r="P226" s="230"/>
      <c r="Q226" s="230"/>
      <c r="R226" s="230"/>
      <c r="S226" s="230"/>
      <c r="T226" s="230"/>
      <c r="U226" s="230"/>
      <c r="V226" s="230"/>
      <c r="W226" s="541"/>
      <c r="X226" s="45"/>
      <c r="Y226" s="45"/>
      <c r="Z226" s="45"/>
      <c r="AA226" s="536"/>
    </row>
    <row r="227" spans="2:28" s="17" customFormat="1" ht="19.5" x14ac:dyDescent="0.25">
      <c r="B227" s="357"/>
      <c r="C227" s="266" t="s">
        <v>64</v>
      </c>
      <c r="D227" s="118" t="s">
        <v>54</v>
      </c>
      <c r="E227" s="230"/>
      <c r="F227" s="230"/>
      <c r="G227" s="230"/>
      <c r="H227" s="230"/>
      <c r="I227" s="230"/>
      <c r="J227" s="230"/>
      <c r="K227" s="230"/>
      <c r="L227" s="230"/>
      <c r="M227" s="230"/>
      <c r="N227" s="230"/>
      <c r="O227" s="230"/>
      <c r="P227" s="230"/>
      <c r="Q227" s="230"/>
      <c r="R227" s="230"/>
      <c r="S227" s="230"/>
      <c r="T227" s="230"/>
      <c r="U227" s="230"/>
      <c r="V227" s="230"/>
      <c r="W227" s="351"/>
      <c r="X227" s="45"/>
      <c r="Y227" s="45"/>
      <c r="Z227" s="45"/>
      <c r="AA227" s="508" t="s">
        <v>324</v>
      </c>
    </row>
    <row r="228" spans="2:28" s="17" customFormat="1" ht="19.5" x14ac:dyDescent="0.25">
      <c r="B228" s="357"/>
      <c r="C228" s="266"/>
      <c r="D228" s="118"/>
      <c r="E228" s="230"/>
      <c r="F228" s="230"/>
      <c r="G228" s="230"/>
      <c r="H228" s="230"/>
      <c r="I228" s="230"/>
      <c r="J228" s="230"/>
      <c r="K228" s="230"/>
      <c r="L228" s="230"/>
      <c r="M228" s="230"/>
      <c r="N228" s="230"/>
      <c r="O228" s="230"/>
      <c r="P228" s="230"/>
      <c r="Q228" s="230"/>
      <c r="R228" s="230"/>
      <c r="S228" s="230"/>
      <c r="T228" s="230"/>
      <c r="U228" s="230"/>
      <c r="V228" s="230"/>
      <c r="W228" s="351"/>
      <c r="X228" s="45"/>
      <c r="Y228" s="45"/>
      <c r="Z228" s="45"/>
      <c r="AA228" s="508"/>
    </row>
    <row r="229" spans="2:28" s="17" customFormat="1" ht="19.5" x14ac:dyDescent="0.25">
      <c r="B229" s="357"/>
      <c r="C229" s="266"/>
      <c r="D229" s="118"/>
      <c r="E229" s="230"/>
      <c r="F229" s="230"/>
      <c r="G229" s="230"/>
      <c r="H229" s="230"/>
      <c r="I229" s="230"/>
      <c r="J229" s="230"/>
      <c r="K229" s="230"/>
      <c r="L229" s="230"/>
      <c r="M229" s="230"/>
      <c r="N229" s="230"/>
      <c r="O229" s="230"/>
      <c r="P229" s="230"/>
      <c r="Q229" s="230"/>
      <c r="R229" s="230"/>
      <c r="S229" s="230"/>
      <c r="T229" s="230"/>
      <c r="U229" s="230"/>
      <c r="V229" s="230"/>
      <c r="W229" s="351"/>
      <c r="X229" s="45"/>
      <c r="Y229" s="45"/>
      <c r="Z229" s="45"/>
      <c r="AA229" s="508"/>
    </row>
    <row r="230" spans="2:28" s="17" customFormat="1" ht="19.5" x14ac:dyDescent="0.25">
      <c r="B230" s="357"/>
      <c r="C230" s="266"/>
      <c r="D230" s="118"/>
      <c r="E230" s="230"/>
      <c r="F230" s="230"/>
      <c r="G230" s="230"/>
      <c r="H230" s="230"/>
      <c r="I230" s="230"/>
      <c r="J230" s="230"/>
      <c r="K230" s="230"/>
      <c r="L230" s="230"/>
      <c r="M230" s="230"/>
      <c r="N230" s="230"/>
      <c r="O230" s="230"/>
      <c r="P230" s="230"/>
      <c r="Q230" s="230"/>
      <c r="R230" s="230"/>
      <c r="S230" s="230"/>
      <c r="T230" s="230"/>
      <c r="U230" s="230"/>
      <c r="V230" s="230"/>
      <c r="W230" s="351"/>
      <c r="X230" s="45"/>
      <c r="Y230" s="45"/>
      <c r="Z230" s="45"/>
      <c r="AA230" s="508" t="s">
        <v>325</v>
      </c>
    </row>
    <row r="231" spans="2:28" s="17" customFormat="1" ht="19.5" x14ac:dyDescent="0.25">
      <c r="B231" s="357"/>
      <c r="C231" s="266"/>
      <c r="D231" s="118"/>
      <c r="E231" s="230"/>
      <c r="F231" s="230"/>
      <c r="G231" s="230"/>
      <c r="H231" s="230"/>
      <c r="I231" s="230"/>
      <c r="J231" s="230"/>
      <c r="K231" s="230"/>
      <c r="L231" s="230"/>
      <c r="M231" s="230"/>
      <c r="N231" s="230"/>
      <c r="O231" s="230"/>
      <c r="P231" s="230"/>
      <c r="Q231" s="230"/>
      <c r="R231" s="230"/>
      <c r="S231" s="230"/>
      <c r="T231" s="230"/>
      <c r="U231" s="230"/>
      <c r="V231" s="230"/>
      <c r="W231" s="351"/>
      <c r="X231" s="45"/>
      <c r="Y231" s="45"/>
      <c r="Z231" s="45"/>
      <c r="AA231" s="508"/>
    </row>
    <row r="232" spans="2:28" s="17" customFormat="1" ht="19.5" x14ac:dyDescent="0.25">
      <c r="B232" s="357"/>
      <c r="C232" s="266"/>
      <c r="D232" s="118"/>
      <c r="E232" s="230"/>
      <c r="F232" s="230"/>
      <c r="G232" s="230"/>
      <c r="H232" s="230"/>
      <c r="I232" s="230"/>
      <c r="J232" s="230"/>
      <c r="K232" s="230"/>
      <c r="L232" s="230"/>
      <c r="M232" s="230"/>
      <c r="N232" s="230"/>
      <c r="O232" s="230"/>
      <c r="P232" s="230"/>
      <c r="Q232" s="230"/>
      <c r="R232" s="230"/>
      <c r="S232" s="230"/>
      <c r="T232" s="230"/>
      <c r="U232" s="230"/>
      <c r="V232" s="230"/>
      <c r="W232" s="351"/>
      <c r="X232" s="45"/>
      <c r="Y232" s="45"/>
      <c r="Z232" s="45"/>
      <c r="AA232" s="508"/>
    </row>
    <row r="233" spans="2:28" s="17" customFormat="1" ht="19.5" customHeight="1" x14ac:dyDescent="0.25">
      <c r="B233" s="357"/>
      <c r="C233" s="266"/>
      <c r="D233" s="118"/>
      <c r="E233" s="230"/>
      <c r="F233" s="230"/>
      <c r="G233" s="230"/>
      <c r="H233" s="230"/>
      <c r="I233" s="230"/>
      <c r="J233" s="230"/>
      <c r="K233" s="230"/>
      <c r="L233" s="230"/>
      <c r="M233" s="230"/>
      <c r="N233" s="230"/>
      <c r="O233" s="230"/>
      <c r="P233" s="230"/>
      <c r="Q233" s="230"/>
      <c r="R233" s="230"/>
      <c r="S233" s="230"/>
      <c r="T233" s="230"/>
      <c r="U233" s="230"/>
      <c r="V233" s="230"/>
      <c r="W233" s="351"/>
      <c r="X233" s="45"/>
      <c r="Y233" s="45"/>
      <c r="Z233" s="45"/>
      <c r="AA233" s="508" t="s">
        <v>326</v>
      </c>
    </row>
    <row r="234" spans="2:28" s="17" customFormat="1" ht="19.5" x14ac:dyDescent="0.25">
      <c r="B234" s="357"/>
      <c r="C234" s="266"/>
      <c r="D234" s="118"/>
      <c r="E234" s="230"/>
      <c r="F234" s="230"/>
      <c r="G234" s="230"/>
      <c r="H234" s="230"/>
      <c r="I234" s="230"/>
      <c r="J234" s="230"/>
      <c r="K234" s="230"/>
      <c r="L234" s="230"/>
      <c r="M234" s="230"/>
      <c r="N234" s="230"/>
      <c r="O234" s="230"/>
      <c r="P234" s="230"/>
      <c r="Q234" s="230"/>
      <c r="R234" s="230"/>
      <c r="S234" s="230"/>
      <c r="T234" s="230"/>
      <c r="U234" s="230"/>
      <c r="V234" s="230"/>
      <c r="W234" s="351"/>
      <c r="X234" s="45"/>
      <c r="Y234" s="45"/>
      <c r="Z234" s="45"/>
      <c r="AA234" s="508"/>
    </row>
    <row r="235" spans="2:28" s="17" customFormat="1" ht="19.5" x14ac:dyDescent="0.25">
      <c r="B235" s="369"/>
      <c r="C235" s="266"/>
      <c r="D235" s="118"/>
      <c r="E235" s="230"/>
      <c r="F235" s="230"/>
      <c r="G235" s="230"/>
      <c r="H235" s="230"/>
      <c r="I235" s="230"/>
      <c r="J235" s="230"/>
      <c r="K235" s="230"/>
      <c r="L235" s="230"/>
      <c r="M235" s="230"/>
      <c r="N235" s="230"/>
      <c r="O235" s="230"/>
      <c r="P235" s="230"/>
      <c r="Q235" s="230"/>
      <c r="R235" s="230"/>
      <c r="S235" s="230"/>
      <c r="T235" s="230"/>
      <c r="U235" s="230"/>
      <c r="V235" s="230"/>
      <c r="W235" s="363"/>
      <c r="X235" s="45"/>
      <c r="Y235" s="45"/>
      <c r="Z235" s="45"/>
      <c r="AA235" s="370" t="s">
        <v>1287</v>
      </c>
    </row>
    <row r="236" spans="2:28" s="17" customFormat="1" ht="19.5" x14ac:dyDescent="0.25">
      <c r="B236" s="357"/>
      <c r="C236" s="266"/>
      <c r="D236" s="118"/>
      <c r="E236" s="230"/>
      <c r="F236" s="230"/>
      <c r="G236" s="230"/>
      <c r="H236" s="230"/>
      <c r="I236" s="230"/>
      <c r="J236" s="230"/>
      <c r="K236" s="230"/>
      <c r="L236" s="230"/>
      <c r="M236" s="230"/>
      <c r="N236" s="230"/>
      <c r="O236" s="230"/>
      <c r="P236" s="230"/>
      <c r="Q236" s="230"/>
      <c r="R236" s="230"/>
      <c r="S236" s="230"/>
      <c r="T236" s="230"/>
      <c r="U236" s="230"/>
      <c r="V236" s="230"/>
      <c r="W236" s="351"/>
      <c r="X236" s="45"/>
      <c r="Y236" s="45"/>
      <c r="Z236" s="45"/>
      <c r="AA236" s="76"/>
    </row>
    <row r="237" spans="2:28" s="17" customFormat="1" ht="19.5" x14ac:dyDescent="0.25">
      <c r="B237" s="357">
        <v>23</v>
      </c>
      <c r="C237" s="266" t="s">
        <v>44</v>
      </c>
      <c r="D237" s="90" t="s">
        <v>58</v>
      </c>
      <c r="E237" s="230">
        <v>1</v>
      </c>
      <c r="F237" s="230">
        <v>0</v>
      </c>
      <c r="G237" s="230">
        <v>0</v>
      </c>
      <c r="H237" s="230">
        <v>0</v>
      </c>
      <c r="I237" s="230">
        <v>0</v>
      </c>
      <c r="J237" s="230">
        <v>0</v>
      </c>
      <c r="K237" s="230">
        <v>0</v>
      </c>
      <c r="L237" s="230">
        <v>0</v>
      </c>
      <c r="M237" s="230">
        <v>0</v>
      </c>
      <c r="N237" s="230">
        <v>1</v>
      </c>
      <c r="O237" s="230">
        <v>2</v>
      </c>
      <c r="P237" s="230">
        <v>1</v>
      </c>
      <c r="Q237" s="230">
        <v>1</v>
      </c>
      <c r="R237" s="230">
        <v>0</v>
      </c>
      <c r="S237" s="230">
        <v>0</v>
      </c>
      <c r="T237" s="230">
        <v>0</v>
      </c>
      <c r="U237" s="230">
        <v>2</v>
      </c>
      <c r="V237" s="230">
        <v>0</v>
      </c>
      <c r="W237" s="351" t="s">
        <v>68</v>
      </c>
      <c r="X237" s="45">
        <v>75000000</v>
      </c>
      <c r="Y237" s="45">
        <f>5%*X237</f>
        <v>3750000</v>
      </c>
      <c r="Z237" s="45">
        <f>X237+Y237</f>
        <v>78750000</v>
      </c>
      <c r="AA237" s="119" t="s">
        <v>102</v>
      </c>
    </row>
    <row r="238" spans="2:28" s="17" customFormat="1" ht="19.5" x14ac:dyDescent="0.25">
      <c r="B238" s="357"/>
      <c r="C238" s="269">
        <v>43158</v>
      </c>
      <c r="D238" s="118" t="s">
        <v>77</v>
      </c>
      <c r="E238" s="230"/>
      <c r="F238" s="230"/>
      <c r="G238" s="230"/>
      <c r="H238" s="230"/>
      <c r="I238" s="230"/>
      <c r="J238" s="230"/>
      <c r="K238" s="230"/>
      <c r="L238" s="230"/>
      <c r="M238" s="230"/>
      <c r="N238" s="230"/>
      <c r="O238" s="230"/>
      <c r="P238" s="230"/>
      <c r="Q238" s="230"/>
      <c r="R238" s="230"/>
      <c r="S238" s="230"/>
      <c r="T238" s="230"/>
      <c r="U238" s="230"/>
      <c r="V238" s="230"/>
      <c r="W238" s="351"/>
      <c r="X238" s="45"/>
      <c r="Y238" s="45"/>
      <c r="Z238" s="45"/>
      <c r="AA238" s="77" t="s">
        <v>338</v>
      </c>
    </row>
    <row r="239" spans="2:28" s="17" customFormat="1" ht="19.5" x14ac:dyDescent="0.25">
      <c r="B239" s="357"/>
      <c r="C239" s="266" t="s">
        <v>336</v>
      </c>
      <c r="D239" s="118" t="s">
        <v>337</v>
      </c>
      <c r="E239" s="230"/>
      <c r="F239" s="230"/>
      <c r="G239" s="230"/>
      <c r="H239" s="230"/>
      <c r="I239" s="230"/>
      <c r="J239" s="230"/>
      <c r="K239" s="230"/>
      <c r="L239" s="230"/>
      <c r="M239" s="230"/>
      <c r="N239" s="230"/>
      <c r="O239" s="230"/>
      <c r="P239" s="230"/>
      <c r="Q239" s="230"/>
      <c r="R239" s="230"/>
      <c r="S239" s="230"/>
      <c r="T239" s="230"/>
      <c r="U239" s="230"/>
      <c r="V239" s="230"/>
      <c r="W239" s="351"/>
      <c r="X239" s="45"/>
      <c r="Y239" s="45"/>
      <c r="Z239" s="45"/>
      <c r="AA239" s="77" t="s">
        <v>339</v>
      </c>
    </row>
    <row r="240" spans="2:28" s="17" customFormat="1" ht="19.5" customHeight="1" x14ac:dyDescent="0.25">
      <c r="B240" s="357"/>
      <c r="C240" s="266"/>
      <c r="D240" s="118" t="s">
        <v>108</v>
      </c>
      <c r="E240" s="230"/>
      <c r="F240" s="230"/>
      <c r="G240" s="230"/>
      <c r="H240" s="230"/>
      <c r="I240" s="230"/>
      <c r="J240" s="230"/>
      <c r="K240" s="230"/>
      <c r="L240" s="230"/>
      <c r="M240" s="230"/>
      <c r="N240" s="230"/>
      <c r="O240" s="230"/>
      <c r="P240" s="230"/>
      <c r="Q240" s="230"/>
      <c r="R240" s="230"/>
      <c r="S240" s="230"/>
      <c r="T240" s="230"/>
      <c r="U240" s="230"/>
      <c r="V240" s="230"/>
      <c r="W240" s="351"/>
      <c r="X240" s="45"/>
      <c r="Y240" s="45"/>
      <c r="Z240" s="45"/>
      <c r="AA240" s="508" t="s">
        <v>340</v>
      </c>
    </row>
    <row r="241" spans="2:27" s="17" customFormat="1" ht="19.5" x14ac:dyDescent="0.25">
      <c r="B241" s="357"/>
      <c r="C241" s="266"/>
      <c r="D241" s="118"/>
      <c r="E241" s="230"/>
      <c r="F241" s="230"/>
      <c r="G241" s="230"/>
      <c r="H241" s="230"/>
      <c r="I241" s="230"/>
      <c r="J241" s="230"/>
      <c r="K241" s="230"/>
      <c r="L241" s="230"/>
      <c r="M241" s="230"/>
      <c r="N241" s="230"/>
      <c r="O241" s="230"/>
      <c r="P241" s="230"/>
      <c r="Q241" s="230"/>
      <c r="R241" s="230"/>
      <c r="S241" s="230"/>
      <c r="T241" s="230"/>
      <c r="U241" s="230"/>
      <c r="V241" s="230"/>
      <c r="W241" s="351"/>
      <c r="X241" s="45"/>
      <c r="Y241" s="45"/>
      <c r="Z241" s="45"/>
      <c r="AA241" s="508"/>
    </row>
    <row r="242" spans="2:27" s="17" customFormat="1" ht="19.5" x14ac:dyDescent="0.25">
      <c r="B242" s="357"/>
      <c r="C242" s="266"/>
      <c r="D242" s="118"/>
      <c r="E242" s="230"/>
      <c r="F242" s="230"/>
      <c r="G242" s="230"/>
      <c r="H242" s="230"/>
      <c r="I242" s="230"/>
      <c r="J242" s="230"/>
      <c r="K242" s="230"/>
      <c r="L242" s="230"/>
      <c r="M242" s="230"/>
      <c r="N242" s="230"/>
      <c r="O242" s="230"/>
      <c r="P242" s="230"/>
      <c r="Q242" s="230"/>
      <c r="R242" s="230"/>
      <c r="S242" s="230"/>
      <c r="T242" s="230"/>
      <c r="U242" s="230"/>
      <c r="V242" s="230"/>
      <c r="W242" s="351"/>
      <c r="X242" s="45"/>
      <c r="Y242" s="45"/>
      <c r="Z242" s="45"/>
      <c r="AA242" s="508"/>
    </row>
    <row r="243" spans="2:27" s="17" customFormat="1" ht="19.5" x14ac:dyDescent="0.25">
      <c r="B243" s="357"/>
      <c r="C243" s="266"/>
      <c r="D243" s="118"/>
      <c r="E243" s="230"/>
      <c r="F243" s="230"/>
      <c r="G243" s="230"/>
      <c r="H243" s="230"/>
      <c r="I243" s="230"/>
      <c r="J243" s="230"/>
      <c r="K243" s="230"/>
      <c r="L243" s="230"/>
      <c r="M243" s="230"/>
      <c r="N243" s="230"/>
      <c r="O243" s="230"/>
      <c r="P243" s="230"/>
      <c r="Q243" s="230"/>
      <c r="R243" s="230"/>
      <c r="S243" s="230"/>
      <c r="T243" s="230"/>
      <c r="U243" s="230"/>
      <c r="V243" s="230"/>
      <c r="W243" s="351"/>
      <c r="X243" s="45"/>
      <c r="Y243" s="45"/>
      <c r="Z243" s="45"/>
      <c r="AA243" s="508"/>
    </row>
    <row r="244" spans="2:27" s="17" customFormat="1" ht="19.5" x14ac:dyDescent="0.25">
      <c r="B244" s="357"/>
      <c r="C244" s="266"/>
      <c r="D244" s="118"/>
      <c r="E244" s="230"/>
      <c r="F244" s="230"/>
      <c r="G244" s="230"/>
      <c r="H244" s="230"/>
      <c r="I244" s="230"/>
      <c r="J244" s="230"/>
      <c r="K244" s="230"/>
      <c r="L244" s="230"/>
      <c r="M244" s="230"/>
      <c r="N244" s="230"/>
      <c r="O244" s="230"/>
      <c r="P244" s="230"/>
      <c r="Q244" s="230"/>
      <c r="R244" s="230"/>
      <c r="S244" s="230"/>
      <c r="T244" s="230"/>
      <c r="U244" s="230"/>
      <c r="V244" s="230"/>
      <c r="W244" s="351"/>
      <c r="X244" s="45"/>
      <c r="Y244" s="45"/>
      <c r="Z244" s="45"/>
      <c r="AA244" s="77"/>
    </row>
    <row r="245" spans="2:27" s="17" customFormat="1" ht="19.5" x14ac:dyDescent="0.25">
      <c r="B245" s="357">
        <v>24</v>
      </c>
      <c r="C245" s="266" t="s">
        <v>44</v>
      </c>
      <c r="D245" s="90" t="s">
        <v>59</v>
      </c>
      <c r="E245" s="230">
        <v>0</v>
      </c>
      <c r="F245" s="230">
        <v>0</v>
      </c>
      <c r="G245" s="230">
        <v>0</v>
      </c>
      <c r="H245" s="230">
        <v>0</v>
      </c>
      <c r="I245" s="230">
        <v>0</v>
      </c>
      <c r="J245" s="230">
        <v>0</v>
      </c>
      <c r="K245" s="230">
        <v>1</v>
      </c>
      <c r="L245" s="230">
        <v>0</v>
      </c>
      <c r="M245" s="230">
        <v>0</v>
      </c>
      <c r="N245" s="230">
        <v>0</v>
      </c>
      <c r="O245" s="230">
        <v>0</v>
      </c>
      <c r="P245" s="230">
        <v>0</v>
      </c>
      <c r="Q245" s="230">
        <v>0</v>
      </c>
      <c r="R245" s="230">
        <v>0</v>
      </c>
      <c r="S245" s="230">
        <v>0</v>
      </c>
      <c r="T245" s="230">
        <v>0</v>
      </c>
      <c r="U245" s="230">
        <v>0</v>
      </c>
      <c r="V245" s="230">
        <v>0</v>
      </c>
      <c r="W245" s="351" t="s">
        <v>56</v>
      </c>
      <c r="X245" s="351">
        <v>0</v>
      </c>
      <c r="Y245" s="351">
        <v>0</v>
      </c>
      <c r="Z245" s="351">
        <v>0</v>
      </c>
      <c r="AA245" s="119" t="s">
        <v>33</v>
      </c>
    </row>
    <row r="246" spans="2:27" s="17" customFormat="1" ht="19.5" customHeight="1" x14ac:dyDescent="0.25">
      <c r="B246" s="357"/>
      <c r="C246" s="269">
        <v>43158</v>
      </c>
      <c r="D246" s="118" t="s">
        <v>341</v>
      </c>
      <c r="E246" s="230"/>
      <c r="F246" s="230"/>
      <c r="G246" s="230"/>
      <c r="H246" s="230"/>
      <c r="I246" s="230"/>
      <c r="J246" s="230"/>
      <c r="K246" s="230"/>
      <c r="L246" s="230"/>
      <c r="M246" s="230"/>
      <c r="N246" s="230"/>
      <c r="O246" s="230"/>
      <c r="P246" s="230"/>
      <c r="Q246" s="230"/>
      <c r="R246" s="230"/>
      <c r="S246" s="230"/>
      <c r="T246" s="230"/>
      <c r="U246" s="230"/>
      <c r="V246" s="230"/>
      <c r="W246" s="351"/>
      <c r="X246" s="45"/>
      <c r="Y246" s="45"/>
      <c r="Z246" s="45"/>
      <c r="AA246" s="508" t="s">
        <v>343</v>
      </c>
    </row>
    <row r="247" spans="2:27" s="17" customFormat="1" ht="19.5" x14ac:dyDescent="0.25">
      <c r="B247" s="357"/>
      <c r="C247" s="266" t="s">
        <v>78</v>
      </c>
      <c r="D247" s="118" t="s">
        <v>342</v>
      </c>
      <c r="E247" s="230"/>
      <c r="F247" s="230"/>
      <c r="G247" s="230"/>
      <c r="H247" s="230"/>
      <c r="I247" s="230"/>
      <c r="J247" s="230"/>
      <c r="K247" s="230"/>
      <c r="L247" s="230"/>
      <c r="M247" s="230"/>
      <c r="N247" s="230"/>
      <c r="O247" s="230"/>
      <c r="P247" s="230"/>
      <c r="Q247" s="230"/>
      <c r="R247" s="230"/>
      <c r="S247" s="230"/>
      <c r="T247" s="230"/>
      <c r="U247" s="230"/>
      <c r="V247" s="230"/>
      <c r="W247" s="351"/>
      <c r="X247" s="45"/>
      <c r="Y247" s="45"/>
      <c r="Z247" s="45"/>
      <c r="AA247" s="508"/>
    </row>
    <row r="248" spans="2:27" s="17" customFormat="1" ht="19.5" x14ac:dyDescent="0.25">
      <c r="B248" s="357"/>
      <c r="C248" s="266"/>
      <c r="D248" s="118" t="s">
        <v>54</v>
      </c>
      <c r="E248" s="230"/>
      <c r="F248" s="230"/>
      <c r="G248" s="230"/>
      <c r="H248" s="230"/>
      <c r="I248" s="230"/>
      <c r="J248" s="230"/>
      <c r="K248" s="230"/>
      <c r="L248" s="230"/>
      <c r="M248" s="230"/>
      <c r="N248" s="230"/>
      <c r="O248" s="230"/>
      <c r="P248" s="230"/>
      <c r="Q248" s="230"/>
      <c r="R248" s="230"/>
      <c r="S248" s="230"/>
      <c r="T248" s="230"/>
      <c r="U248" s="230"/>
      <c r="V248" s="230"/>
      <c r="W248" s="351"/>
      <c r="X248" s="45"/>
      <c r="Y248" s="45"/>
      <c r="Z248" s="45"/>
      <c r="AA248" s="508"/>
    </row>
    <row r="249" spans="2:27" s="17" customFormat="1" ht="19.5" x14ac:dyDescent="0.25">
      <c r="B249" s="357"/>
      <c r="C249" s="266"/>
      <c r="D249" s="118"/>
      <c r="E249" s="230"/>
      <c r="F249" s="230"/>
      <c r="G249" s="230"/>
      <c r="H249" s="230"/>
      <c r="I249" s="230"/>
      <c r="J249" s="230"/>
      <c r="K249" s="230"/>
      <c r="L249" s="230"/>
      <c r="M249" s="230"/>
      <c r="N249" s="230"/>
      <c r="O249" s="230"/>
      <c r="P249" s="230"/>
      <c r="Q249" s="230"/>
      <c r="R249" s="230"/>
      <c r="S249" s="230"/>
      <c r="T249" s="230"/>
      <c r="U249" s="230"/>
      <c r="V249" s="230"/>
      <c r="W249" s="351"/>
      <c r="X249" s="45"/>
      <c r="Y249" s="45"/>
      <c r="Z249" s="45"/>
      <c r="AA249" s="508"/>
    </row>
    <row r="250" spans="2:27" s="17" customFormat="1" ht="19.5" x14ac:dyDescent="0.25">
      <c r="B250" s="357"/>
      <c r="C250" s="266"/>
      <c r="D250" s="118"/>
      <c r="E250" s="230"/>
      <c r="F250" s="230"/>
      <c r="G250" s="230"/>
      <c r="H250" s="230"/>
      <c r="I250" s="230"/>
      <c r="J250" s="230"/>
      <c r="K250" s="230"/>
      <c r="L250" s="230"/>
      <c r="M250" s="230"/>
      <c r="N250" s="230"/>
      <c r="O250" s="230"/>
      <c r="P250" s="230"/>
      <c r="Q250" s="230"/>
      <c r="R250" s="230"/>
      <c r="S250" s="230"/>
      <c r="T250" s="230"/>
      <c r="U250" s="230"/>
      <c r="V250" s="230"/>
      <c r="W250" s="351"/>
      <c r="X250" s="45"/>
      <c r="Y250" s="45"/>
      <c r="Z250" s="45"/>
      <c r="AA250" s="508"/>
    </row>
    <row r="251" spans="2:27" s="17" customFormat="1" ht="19.5" x14ac:dyDescent="0.25">
      <c r="B251" s="357"/>
      <c r="C251" s="266"/>
      <c r="D251" s="118"/>
      <c r="E251" s="230"/>
      <c r="F251" s="230"/>
      <c r="G251" s="230"/>
      <c r="H251" s="230"/>
      <c r="I251" s="230"/>
      <c r="J251" s="230"/>
      <c r="K251" s="230"/>
      <c r="L251" s="230"/>
      <c r="M251" s="230"/>
      <c r="N251" s="230"/>
      <c r="O251" s="230"/>
      <c r="P251" s="230"/>
      <c r="Q251" s="230"/>
      <c r="R251" s="230"/>
      <c r="S251" s="230"/>
      <c r="T251" s="230"/>
      <c r="U251" s="230"/>
      <c r="V251" s="230"/>
      <c r="W251" s="351"/>
      <c r="X251" s="45"/>
      <c r="Y251" s="45"/>
      <c r="Z251" s="45"/>
      <c r="AA251" s="508"/>
    </row>
    <row r="252" spans="2:27" s="17" customFormat="1" ht="19.5" x14ac:dyDescent="0.25">
      <c r="B252" s="357"/>
      <c r="C252" s="266"/>
      <c r="D252" s="118"/>
      <c r="E252" s="230"/>
      <c r="F252" s="230"/>
      <c r="G252" s="230"/>
      <c r="H252" s="230"/>
      <c r="I252" s="230"/>
      <c r="J252" s="230"/>
      <c r="K252" s="230"/>
      <c r="L252" s="230"/>
      <c r="M252" s="230"/>
      <c r="N252" s="230"/>
      <c r="O252" s="230"/>
      <c r="P252" s="230"/>
      <c r="Q252" s="230"/>
      <c r="R252" s="230"/>
      <c r="S252" s="230"/>
      <c r="T252" s="230"/>
      <c r="U252" s="230"/>
      <c r="V252" s="230"/>
      <c r="W252" s="351"/>
      <c r="X252" s="45"/>
      <c r="Y252" s="45"/>
      <c r="Z252" s="45"/>
      <c r="AA252" s="77"/>
    </row>
    <row r="253" spans="2:27" s="17" customFormat="1" ht="19.5" customHeight="1" x14ac:dyDescent="0.25">
      <c r="B253" s="357"/>
      <c r="C253" s="266"/>
      <c r="D253" s="118"/>
      <c r="E253" s="230"/>
      <c r="F253" s="230"/>
      <c r="G253" s="230"/>
      <c r="H253" s="230"/>
      <c r="I253" s="230"/>
      <c r="J253" s="230"/>
      <c r="K253" s="230"/>
      <c r="L253" s="230"/>
      <c r="M253" s="230"/>
      <c r="N253" s="230"/>
      <c r="O253" s="230"/>
      <c r="P253" s="230"/>
      <c r="Q253" s="230"/>
      <c r="R253" s="230"/>
      <c r="S253" s="230"/>
      <c r="T253" s="230"/>
      <c r="U253" s="230"/>
      <c r="V253" s="230"/>
      <c r="W253" s="351"/>
      <c r="X253" s="45"/>
      <c r="Y253" s="45"/>
      <c r="Z253" s="45"/>
      <c r="AA253" s="76"/>
    </row>
    <row r="254" spans="2:27" s="8" customFormat="1" ht="2.1" customHeight="1" thickBot="1" x14ac:dyDescent="0.3">
      <c r="B254" s="19"/>
      <c r="C254" s="20"/>
      <c r="D254" s="19"/>
      <c r="E254" s="107"/>
      <c r="F254" s="107"/>
      <c r="G254" s="107"/>
      <c r="H254" s="107"/>
      <c r="I254" s="107"/>
      <c r="J254" s="107"/>
      <c r="K254" s="107"/>
      <c r="L254" s="107"/>
      <c r="M254" s="107"/>
      <c r="N254" s="108"/>
      <c r="O254" s="108"/>
      <c r="P254" s="108"/>
      <c r="Q254" s="108"/>
      <c r="R254" s="108"/>
      <c r="S254" s="108"/>
      <c r="T254" s="108"/>
      <c r="U254" s="108"/>
      <c r="V254" s="108"/>
      <c r="W254" s="109"/>
      <c r="X254" s="109"/>
      <c r="Y254" s="20"/>
      <c r="Z254" s="20"/>
      <c r="AA254" s="20"/>
    </row>
    <row r="255" spans="2:27" s="22" customFormat="1" ht="17.25" customHeight="1" x14ac:dyDescent="0.25">
      <c r="B255" s="509" t="s">
        <v>17</v>
      </c>
      <c r="C255" s="509"/>
      <c r="D255" s="511" t="s">
        <v>1055</v>
      </c>
      <c r="E255" s="505">
        <f t="shared" ref="E255:V255" si="0">SUM(E13:E254)</f>
        <v>4</v>
      </c>
      <c r="F255" s="505">
        <f t="shared" si="0"/>
        <v>1</v>
      </c>
      <c r="G255" s="505">
        <f t="shared" si="0"/>
        <v>0</v>
      </c>
      <c r="H255" s="505">
        <f t="shared" si="0"/>
        <v>0</v>
      </c>
      <c r="I255" s="505">
        <f t="shared" si="0"/>
        <v>3</v>
      </c>
      <c r="J255" s="505">
        <f t="shared" si="0"/>
        <v>1</v>
      </c>
      <c r="K255" s="505">
        <f t="shared" si="0"/>
        <v>2</v>
      </c>
      <c r="L255" s="505">
        <f t="shared" si="0"/>
        <v>0</v>
      </c>
      <c r="M255" s="505">
        <f t="shared" si="0"/>
        <v>1</v>
      </c>
      <c r="N255" s="505">
        <f t="shared" si="0"/>
        <v>18535</v>
      </c>
      <c r="O255" s="505">
        <f t="shared" si="0"/>
        <v>49976</v>
      </c>
      <c r="P255" s="505">
        <f t="shared" si="0"/>
        <v>4</v>
      </c>
      <c r="Q255" s="505">
        <f t="shared" si="0"/>
        <v>9</v>
      </c>
      <c r="R255" s="505">
        <f t="shared" si="0"/>
        <v>7</v>
      </c>
      <c r="S255" s="505">
        <f t="shared" si="0"/>
        <v>1</v>
      </c>
      <c r="T255" s="505">
        <f t="shared" si="0"/>
        <v>0</v>
      </c>
      <c r="U255" s="505">
        <f t="shared" si="0"/>
        <v>5</v>
      </c>
      <c r="V255" s="505">
        <f t="shared" si="0"/>
        <v>16</v>
      </c>
      <c r="W255" s="497"/>
      <c r="X255" s="499">
        <f>SUM(X15:X253)</f>
        <v>9445000000</v>
      </c>
      <c r="Y255" s="499">
        <f>SUM(Y15:Y253)</f>
        <v>472250000</v>
      </c>
      <c r="Z255" s="499">
        <f>SUM(Z15:Z253)</f>
        <v>9917250000</v>
      </c>
      <c r="AA255" s="501"/>
    </row>
    <row r="256" spans="2:27" s="22" customFormat="1" ht="18" customHeight="1" thickBot="1" x14ac:dyDescent="0.3">
      <c r="B256" s="510"/>
      <c r="C256" s="510"/>
      <c r="D256" s="512"/>
      <c r="E256" s="506"/>
      <c r="F256" s="506"/>
      <c r="G256" s="506"/>
      <c r="H256" s="506"/>
      <c r="I256" s="506"/>
      <c r="J256" s="506"/>
      <c r="K256" s="506"/>
      <c r="L256" s="506"/>
      <c r="M256" s="506"/>
      <c r="N256" s="506"/>
      <c r="O256" s="506"/>
      <c r="P256" s="506"/>
      <c r="Q256" s="506"/>
      <c r="R256" s="506"/>
      <c r="S256" s="506"/>
      <c r="T256" s="506"/>
      <c r="U256" s="506"/>
      <c r="V256" s="506"/>
      <c r="W256" s="498"/>
      <c r="X256" s="500"/>
      <c r="Y256" s="500"/>
      <c r="Z256" s="500"/>
      <c r="AA256" s="502"/>
    </row>
    <row r="257" spans="1:28" s="21" customFormat="1" ht="17.25" customHeight="1" x14ac:dyDescent="0.25">
      <c r="B257" s="503" t="s">
        <v>85</v>
      </c>
      <c r="C257" s="503"/>
      <c r="D257" s="503"/>
      <c r="E257" s="51"/>
      <c r="F257" s="51"/>
      <c r="G257" s="51"/>
      <c r="H257" s="51"/>
      <c r="I257" s="504" t="s">
        <v>86</v>
      </c>
      <c r="J257" s="504"/>
      <c r="K257" s="504"/>
      <c r="L257" s="504"/>
      <c r="M257" s="504"/>
      <c r="N257" s="93"/>
      <c r="O257" s="93"/>
      <c r="P257" s="93"/>
      <c r="Q257" s="93"/>
      <c r="R257" s="93"/>
    </row>
    <row r="258" spans="1:28" s="21" customFormat="1" ht="17.25" customHeight="1" x14ac:dyDescent="0.25">
      <c r="B258" s="503"/>
      <c r="C258" s="503"/>
      <c r="D258" s="503"/>
      <c r="E258" s="51"/>
      <c r="F258" s="51"/>
      <c r="G258" s="51"/>
      <c r="H258" s="51"/>
      <c r="I258" s="504"/>
      <c r="J258" s="504"/>
      <c r="K258" s="504"/>
      <c r="L258" s="504"/>
      <c r="M258" s="504"/>
      <c r="N258" s="93"/>
      <c r="O258" s="93"/>
      <c r="P258" s="93"/>
      <c r="Q258" s="93"/>
      <c r="R258" s="93"/>
    </row>
    <row r="259" spans="1:28" s="21" customFormat="1" ht="17.25" customHeight="1" x14ac:dyDescent="0.25">
      <c r="B259" s="503"/>
      <c r="C259" s="503"/>
      <c r="D259" s="503"/>
      <c r="E259" s="51"/>
      <c r="F259" s="51"/>
      <c r="G259" s="51"/>
      <c r="H259" s="51"/>
      <c r="I259" s="504"/>
      <c r="J259" s="504"/>
      <c r="K259" s="504"/>
      <c r="L259" s="504"/>
      <c r="M259" s="504"/>
      <c r="N259" s="93"/>
      <c r="O259" s="93"/>
      <c r="P259" s="93"/>
      <c r="Q259" s="93"/>
      <c r="R259" s="93"/>
    </row>
    <row r="260" spans="1:28" s="21" customFormat="1" ht="17.25" customHeight="1" x14ac:dyDescent="0.25">
      <c r="B260" s="51">
        <v>1</v>
      </c>
      <c r="C260" s="32" t="s">
        <v>40</v>
      </c>
      <c r="D260" s="91"/>
      <c r="E260" s="51" t="s">
        <v>25</v>
      </c>
      <c r="F260" s="92">
        <v>9</v>
      </c>
      <c r="G260" s="91" t="s">
        <v>26</v>
      </c>
      <c r="H260" s="91"/>
      <c r="I260" s="51">
        <v>1</v>
      </c>
      <c r="J260" s="32" t="s">
        <v>40</v>
      </c>
      <c r="K260" s="93"/>
      <c r="L260" s="93"/>
      <c r="M260" s="93"/>
      <c r="N260" s="94"/>
      <c r="O260" s="95" t="s">
        <v>1063</v>
      </c>
      <c r="P260" s="93"/>
      <c r="Q260" s="93"/>
      <c r="R260" s="93"/>
    </row>
    <row r="261" spans="1:28" s="26" customFormat="1" ht="23.25" x14ac:dyDescent="0.25">
      <c r="A261" s="21"/>
      <c r="B261" s="51"/>
      <c r="C261" s="91" t="s">
        <v>1053</v>
      </c>
      <c r="D261" s="91"/>
      <c r="E261" s="51"/>
      <c r="F261" s="92"/>
      <c r="G261" s="91"/>
      <c r="H261" s="91"/>
      <c r="I261" s="51"/>
      <c r="J261" s="91" t="s">
        <v>144</v>
      </c>
      <c r="K261" s="93"/>
      <c r="L261" s="93"/>
      <c r="M261" s="93"/>
      <c r="N261" s="94"/>
      <c r="O261" s="94"/>
      <c r="P261" s="93"/>
      <c r="Q261" s="93"/>
      <c r="R261" s="93"/>
      <c r="S261" s="21"/>
      <c r="T261" s="21"/>
      <c r="U261" s="21"/>
      <c r="V261" s="21"/>
      <c r="Y261" s="104" t="s">
        <v>358</v>
      </c>
      <c r="Z261" s="21"/>
      <c r="AA261" s="21"/>
      <c r="AB261" s="21"/>
    </row>
    <row r="262" spans="1:28" s="26" customFormat="1" ht="23.25" x14ac:dyDescent="0.25">
      <c r="A262" s="21"/>
      <c r="B262" s="51"/>
      <c r="C262" s="91" t="s">
        <v>128</v>
      </c>
      <c r="D262" s="91"/>
      <c r="E262" s="51"/>
      <c r="F262" s="92"/>
      <c r="G262" s="91"/>
      <c r="H262" s="91"/>
      <c r="I262" s="51"/>
      <c r="J262" s="93"/>
      <c r="K262" s="93"/>
      <c r="L262" s="93"/>
      <c r="M262" s="93"/>
      <c r="N262" s="94"/>
      <c r="O262" s="94"/>
      <c r="P262" s="93"/>
      <c r="Q262" s="93"/>
      <c r="R262" s="93"/>
      <c r="S262" s="21"/>
      <c r="T262" s="21"/>
      <c r="U262" s="21"/>
      <c r="V262" s="21"/>
      <c r="Y262" s="104"/>
      <c r="Z262" s="21"/>
      <c r="AA262" s="21"/>
      <c r="AB262" s="21"/>
    </row>
    <row r="263" spans="1:28" s="26" customFormat="1" ht="23.25" x14ac:dyDescent="0.25">
      <c r="A263" s="21"/>
      <c r="B263" s="51">
        <v>2</v>
      </c>
      <c r="C263" s="32" t="s">
        <v>34</v>
      </c>
      <c r="D263" s="91"/>
      <c r="E263" s="51" t="s">
        <v>25</v>
      </c>
      <c r="F263" s="92">
        <v>5</v>
      </c>
      <c r="G263" s="91" t="s">
        <v>26</v>
      </c>
      <c r="H263" s="91"/>
      <c r="I263" s="51">
        <v>2</v>
      </c>
      <c r="J263" s="32" t="s">
        <v>34</v>
      </c>
      <c r="K263" s="93"/>
      <c r="L263" s="93"/>
      <c r="M263" s="93"/>
      <c r="N263" s="94"/>
      <c r="O263" s="95" t="s">
        <v>1058</v>
      </c>
      <c r="P263" s="93"/>
      <c r="Q263" s="93"/>
      <c r="R263" s="93"/>
      <c r="S263" s="21"/>
      <c r="T263" s="21"/>
      <c r="U263" s="21"/>
      <c r="V263" s="21"/>
      <c r="Y263" s="104" t="s">
        <v>30</v>
      </c>
      <c r="Z263" s="21"/>
      <c r="AA263" s="21"/>
      <c r="AB263" s="21"/>
    </row>
    <row r="264" spans="1:28" s="26" customFormat="1" ht="23.25" x14ac:dyDescent="0.25">
      <c r="A264" s="21"/>
      <c r="B264" s="51"/>
      <c r="C264" s="91" t="s">
        <v>156</v>
      </c>
      <c r="D264" s="91"/>
      <c r="E264" s="51"/>
      <c r="F264" s="92"/>
      <c r="G264" s="91"/>
      <c r="H264" s="91"/>
      <c r="I264" s="51"/>
      <c r="J264" s="91" t="s">
        <v>127</v>
      </c>
      <c r="K264" s="93"/>
      <c r="L264" s="93"/>
      <c r="M264" s="93"/>
      <c r="N264" s="94"/>
      <c r="O264" s="94" t="s">
        <v>1057</v>
      </c>
      <c r="P264" s="93"/>
      <c r="Q264" s="93"/>
      <c r="R264" s="93"/>
      <c r="S264" s="21"/>
      <c r="T264" s="21"/>
      <c r="U264" s="21"/>
      <c r="V264" s="21"/>
      <c r="Y264" s="104" t="s">
        <v>31</v>
      </c>
      <c r="Z264" s="21"/>
      <c r="AA264" s="21"/>
      <c r="AB264" s="21"/>
    </row>
    <row r="265" spans="1:28" s="26" customFormat="1" ht="23.25" x14ac:dyDescent="0.35">
      <c r="A265" s="21"/>
      <c r="B265" s="51"/>
      <c r="C265" s="91" t="s">
        <v>1054</v>
      </c>
      <c r="D265" s="91"/>
      <c r="E265" s="51"/>
      <c r="F265" s="92"/>
      <c r="G265" s="91"/>
      <c r="H265" s="91"/>
      <c r="I265" s="51"/>
      <c r="J265" s="91" t="s">
        <v>152</v>
      </c>
      <c r="K265" s="93"/>
      <c r="L265" s="93"/>
      <c r="M265" s="93"/>
      <c r="N265" s="94"/>
      <c r="O265" s="94" t="s">
        <v>1056</v>
      </c>
      <c r="P265" s="93"/>
      <c r="Q265" s="93"/>
      <c r="R265" s="93"/>
      <c r="S265" s="21"/>
      <c r="T265" s="21"/>
      <c r="U265" s="21"/>
      <c r="V265" s="21"/>
      <c r="Y265" s="105"/>
      <c r="Z265"/>
      <c r="AA265" s="21"/>
      <c r="AB265" s="21"/>
    </row>
    <row r="266" spans="1:28" s="26" customFormat="1" ht="23.25" x14ac:dyDescent="0.25">
      <c r="A266" s="21"/>
      <c r="B266" s="51"/>
      <c r="C266" s="91" t="s">
        <v>91</v>
      </c>
      <c r="D266" s="91"/>
      <c r="E266" s="102"/>
      <c r="F266" s="102"/>
      <c r="G266" s="102"/>
      <c r="H266" s="91"/>
      <c r="I266" s="51"/>
      <c r="J266" s="91" t="s">
        <v>92</v>
      </c>
      <c r="K266" s="93"/>
      <c r="L266" s="93"/>
      <c r="M266" s="93"/>
      <c r="N266" s="94"/>
      <c r="O266" s="94" t="s">
        <v>174</v>
      </c>
      <c r="P266" s="93"/>
      <c r="Q266" s="93"/>
      <c r="R266" s="93"/>
      <c r="S266" s="21"/>
      <c r="T266" s="21"/>
      <c r="U266" s="21"/>
      <c r="V266" s="21"/>
      <c r="Y266" s="104"/>
      <c r="Z266" s="21"/>
      <c r="AA266" s="21"/>
      <c r="AB266" s="21"/>
    </row>
    <row r="267" spans="1:28" s="26" customFormat="1" ht="23.25" x14ac:dyDescent="0.25">
      <c r="A267" s="21"/>
      <c r="B267" s="51">
        <v>3</v>
      </c>
      <c r="C267" s="32" t="s">
        <v>79</v>
      </c>
      <c r="D267" s="91"/>
      <c r="E267" s="51" t="s">
        <v>25</v>
      </c>
      <c r="F267" s="92">
        <v>3</v>
      </c>
      <c r="G267" s="91" t="s">
        <v>26</v>
      </c>
      <c r="H267" s="91"/>
      <c r="I267" s="51"/>
      <c r="J267" s="91"/>
      <c r="K267" s="93"/>
      <c r="L267" s="93"/>
      <c r="M267" s="93"/>
      <c r="N267" s="93"/>
      <c r="O267" s="93"/>
      <c r="P267" s="93"/>
      <c r="Q267" s="93"/>
      <c r="R267" s="93"/>
      <c r="S267" s="21"/>
      <c r="T267" s="21"/>
      <c r="U267" s="21"/>
      <c r="V267" s="21"/>
      <c r="Y267" s="104"/>
      <c r="Z267" s="21"/>
      <c r="AA267" s="21"/>
      <c r="AB267" s="21"/>
    </row>
    <row r="268" spans="1:28" s="26" customFormat="1" ht="23.25" x14ac:dyDescent="0.25">
      <c r="A268" s="21"/>
      <c r="B268" s="51"/>
      <c r="C268" s="91" t="s">
        <v>133</v>
      </c>
      <c r="D268" s="91"/>
      <c r="E268" s="51"/>
      <c r="F268" s="92"/>
      <c r="G268" s="91"/>
      <c r="H268" s="91"/>
      <c r="I268" s="51">
        <v>3</v>
      </c>
      <c r="J268" s="32" t="s">
        <v>1059</v>
      </c>
      <c r="K268" s="91"/>
      <c r="L268" s="93"/>
      <c r="M268" s="93"/>
      <c r="N268" s="93"/>
      <c r="O268" s="95" t="s">
        <v>93</v>
      </c>
      <c r="P268" s="93"/>
      <c r="Q268" s="93"/>
      <c r="R268" s="93"/>
      <c r="S268" s="21"/>
      <c r="T268" s="21"/>
      <c r="U268" s="21"/>
      <c r="V268" s="21"/>
      <c r="Y268" s="106" t="s">
        <v>32</v>
      </c>
      <c r="Z268" s="30"/>
      <c r="AA268" s="21"/>
      <c r="AB268" s="21"/>
    </row>
    <row r="269" spans="1:28" s="26" customFormat="1" ht="23.25" x14ac:dyDescent="0.25">
      <c r="A269" s="21"/>
      <c r="B269" s="51"/>
      <c r="C269" s="91" t="s">
        <v>1052</v>
      </c>
      <c r="D269" s="91"/>
      <c r="E269" s="51"/>
      <c r="F269" s="92"/>
      <c r="G269" s="91"/>
      <c r="H269" s="91"/>
      <c r="I269" s="51"/>
      <c r="J269" s="94" t="s">
        <v>82</v>
      </c>
      <c r="K269" s="93"/>
      <c r="L269" s="93"/>
      <c r="M269" s="93"/>
      <c r="N269" s="94"/>
      <c r="O269" s="94" t="s">
        <v>1060</v>
      </c>
      <c r="P269" s="93"/>
      <c r="Q269" s="93"/>
      <c r="R269" s="93"/>
      <c r="S269" s="21"/>
      <c r="T269" s="21"/>
      <c r="U269" s="21"/>
      <c r="V269" s="21"/>
      <c r="Y269" s="104" t="s">
        <v>14</v>
      </c>
      <c r="Z269" s="21"/>
      <c r="AA269" s="21"/>
      <c r="AB269" s="21"/>
    </row>
    <row r="270" spans="1:28" s="26" customFormat="1" ht="19.5" x14ac:dyDescent="0.25">
      <c r="A270" s="21"/>
      <c r="B270" s="51">
        <v>4</v>
      </c>
      <c r="C270" s="32" t="s">
        <v>1051</v>
      </c>
      <c r="D270" s="91"/>
      <c r="E270" s="51" t="s">
        <v>25</v>
      </c>
      <c r="F270" s="92">
        <v>5</v>
      </c>
      <c r="G270" s="91" t="s">
        <v>26</v>
      </c>
      <c r="H270" s="91"/>
      <c r="I270" s="51"/>
      <c r="J270" s="94" t="s">
        <v>83</v>
      </c>
      <c r="K270" s="93"/>
      <c r="L270" s="93"/>
      <c r="M270" s="93"/>
      <c r="N270" s="94"/>
      <c r="O270" s="94" t="s">
        <v>1061</v>
      </c>
      <c r="P270" s="93"/>
      <c r="Q270" s="93"/>
      <c r="R270" s="93"/>
      <c r="S270" s="21"/>
      <c r="T270" s="21"/>
      <c r="U270" s="21"/>
      <c r="V270" s="21"/>
      <c r="AA270" s="21"/>
      <c r="AB270" s="21"/>
    </row>
    <row r="271" spans="1:28" s="26" customFormat="1" ht="19.5" x14ac:dyDescent="0.25">
      <c r="A271" s="21"/>
      <c r="B271" s="51">
        <v>5</v>
      </c>
      <c r="C271" s="32" t="s">
        <v>46</v>
      </c>
      <c r="D271" s="91"/>
      <c r="E271" s="51" t="s">
        <v>25</v>
      </c>
      <c r="F271" s="92">
        <v>1</v>
      </c>
      <c r="G271" s="91" t="s">
        <v>26</v>
      </c>
      <c r="H271" s="91"/>
      <c r="I271" s="51"/>
      <c r="J271" s="94"/>
      <c r="K271" s="93"/>
      <c r="L271" s="93"/>
      <c r="M271" s="93"/>
      <c r="N271" s="94"/>
      <c r="O271" s="94"/>
      <c r="P271" s="93"/>
      <c r="Q271" s="93"/>
      <c r="R271" s="93"/>
      <c r="S271" s="21"/>
      <c r="T271" s="21"/>
      <c r="U271" s="21"/>
      <c r="V271" s="21"/>
      <c r="AA271" s="21"/>
      <c r="AB271" s="21"/>
    </row>
    <row r="272" spans="1:28" s="26" customFormat="1" ht="19.5" x14ac:dyDescent="0.25">
      <c r="A272" s="21"/>
      <c r="B272" s="51">
        <v>6</v>
      </c>
      <c r="C272" s="32" t="s">
        <v>36</v>
      </c>
      <c r="D272" s="103"/>
      <c r="E272" s="51" t="s">
        <v>25</v>
      </c>
      <c r="F272" s="92">
        <v>1</v>
      </c>
      <c r="G272" s="91" t="s">
        <v>26</v>
      </c>
      <c r="H272" s="91"/>
      <c r="I272" s="51">
        <v>4</v>
      </c>
      <c r="J272" s="32" t="s">
        <v>1062</v>
      </c>
      <c r="K272" s="93"/>
      <c r="L272" s="93"/>
      <c r="M272" s="93"/>
      <c r="N272" s="94"/>
      <c r="O272" s="95" t="s">
        <v>96</v>
      </c>
      <c r="P272" s="93"/>
      <c r="Q272" s="93"/>
      <c r="R272" s="93"/>
      <c r="S272" s="21"/>
      <c r="T272" s="21"/>
      <c r="U272" s="21"/>
      <c r="V272" s="21"/>
      <c r="AA272" s="21"/>
      <c r="AB272" s="21"/>
    </row>
    <row r="273" spans="1:28" s="26" customFormat="1" ht="22.5" x14ac:dyDescent="0.25">
      <c r="A273" s="21"/>
      <c r="B273" s="23"/>
      <c r="C273" s="33"/>
      <c r="D273" s="28"/>
      <c r="E273" s="23"/>
      <c r="F273" s="43"/>
      <c r="G273" s="24"/>
      <c r="H273" s="91"/>
      <c r="I273" s="51"/>
      <c r="J273" s="93"/>
      <c r="K273" s="93"/>
      <c r="L273" s="93"/>
      <c r="M273" s="93"/>
      <c r="N273" s="93"/>
      <c r="O273" s="99"/>
      <c r="P273" s="120"/>
      <c r="Q273" s="120"/>
      <c r="R273" s="93"/>
      <c r="S273" s="21"/>
      <c r="T273" s="21"/>
      <c r="U273" s="21"/>
      <c r="V273" s="21"/>
      <c r="Y273" s="21"/>
      <c r="Z273" s="21"/>
      <c r="AA273" s="21"/>
      <c r="AB273" s="21"/>
    </row>
    <row r="274" spans="1:28" s="26" customFormat="1" ht="23.25" x14ac:dyDescent="0.25">
      <c r="A274" s="21"/>
      <c r="B274" s="111"/>
      <c r="C274" s="112"/>
      <c r="D274" s="113"/>
      <c r="E274" s="114"/>
      <c r="F274" s="202"/>
      <c r="G274" s="111"/>
      <c r="H274" s="32"/>
      <c r="I274" s="51">
        <v>5</v>
      </c>
      <c r="J274" s="95" t="s">
        <v>88</v>
      </c>
      <c r="K274" s="120"/>
      <c r="L274" s="120"/>
      <c r="M274" s="120"/>
      <c r="N274" s="120"/>
      <c r="O274" s="94" t="s">
        <v>90</v>
      </c>
      <c r="P274" s="99"/>
      <c r="Q274" s="99"/>
      <c r="R274" s="120"/>
      <c r="S274" s="21"/>
      <c r="T274" s="21"/>
      <c r="U274" s="21"/>
      <c r="V274" s="21"/>
      <c r="AA274" s="21"/>
      <c r="AB274" s="21"/>
    </row>
    <row r="275" spans="1:28" s="29" customFormat="1" ht="19.5" x14ac:dyDescent="0.2">
      <c r="A275" s="27"/>
      <c r="B275" s="2"/>
      <c r="C275" s="10"/>
      <c r="D275" s="5"/>
      <c r="E275" s="5"/>
      <c r="F275" s="5"/>
      <c r="G275" s="5"/>
      <c r="H275" s="32"/>
      <c r="I275" s="51">
        <v>6</v>
      </c>
      <c r="J275" s="95" t="s">
        <v>89</v>
      </c>
      <c r="K275" s="99"/>
      <c r="L275" s="99"/>
      <c r="M275" s="99"/>
      <c r="N275" s="99"/>
      <c r="O275" s="94" t="s">
        <v>90</v>
      </c>
      <c r="P275" s="93"/>
      <c r="Q275" s="93"/>
      <c r="R275" s="99"/>
      <c r="S275" s="21"/>
      <c r="T275" s="21"/>
      <c r="U275" s="21"/>
      <c r="V275" s="27"/>
      <c r="AA275" s="27"/>
      <c r="AB275" s="27"/>
    </row>
    <row r="276" spans="1:28" s="31" customFormat="1" ht="19.5" x14ac:dyDescent="0.2">
      <c r="A276" s="30"/>
      <c r="B276" s="2"/>
      <c r="C276" s="10"/>
      <c r="D276" s="5"/>
      <c r="E276" s="5"/>
      <c r="F276" s="5"/>
      <c r="G276" s="5"/>
      <c r="H276" s="23"/>
      <c r="I276" s="102">
        <v>7</v>
      </c>
      <c r="J276" s="95" t="s">
        <v>63</v>
      </c>
      <c r="K276" s="99"/>
      <c r="L276" s="99"/>
      <c r="M276" s="99"/>
      <c r="N276" s="99"/>
      <c r="O276" s="94" t="s">
        <v>90</v>
      </c>
      <c r="P276" s="93"/>
      <c r="Q276" s="93"/>
      <c r="R276" s="93"/>
      <c r="S276" s="27"/>
      <c r="T276" s="27"/>
      <c r="U276" s="27"/>
      <c r="V276" s="30"/>
      <c r="AA276" s="30"/>
      <c r="AB276" s="30"/>
    </row>
    <row r="277" spans="1:28" ht="23.25" x14ac:dyDescent="0.25">
      <c r="H277" s="116"/>
      <c r="I277" s="51"/>
      <c r="J277" s="95"/>
      <c r="K277" s="99"/>
      <c r="L277" s="99"/>
      <c r="M277" s="99"/>
      <c r="N277" s="99"/>
      <c r="O277" s="94"/>
      <c r="P277" s="93"/>
      <c r="Q277" s="93"/>
      <c r="R277" s="93"/>
      <c r="S277" s="30"/>
      <c r="T277" s="30"/>
      <c r="U277" s="30"/>
    </row>
    <row r="278" spans="1:28" s="200" customFormat="1" ht="23.25" x14ac:dyDescent="0.35">
      <c r="A278" s="198"/>
      <c r="B278" s="111" t="s">
        <v>1166</v>
      </c>
      <c r="C278" s="112"/>
      <c r="D278" s="113"/>
      <c r="E278" s="114" t="s">
        <v>25</v>
      </c>
      <c r="F278" s="202">
        <f>SUM(F260:F277)</f>
        <v>24</v>
      </c>
      <c r="G278" s="111" t="s">
        <v>27</v>
      </c>
      <c r="H278" s="32"/>
      <c r="I278" s="32"/>
      <c r="J278" s="21"/>
      <c r="K278" s="21"/>
      <c r="L278" s="21"/>
      <c r="M278" s="21"/>
      <c r="N278" s="21"/>
      <c r="O278" s="21"/>
      <c r="P278" s="5"/>
      <c r="Q278" s="21"/>
      <c r="R278" s="21"/>
      <c r="S278" s="5"/>
      <c r="T278" s="5"/>
      <c r="U278" s="5"/>
      <c r="V278" s="199"/>
      <c r="W278" s="199"/>
      <c r="X278" s="199"/>
      <c r="Y278" s="199"/>
      <c r="Z278" s="199"/>
      <c r="AA278" s="199"/>
      <c r="AB278" s="198"/>
    </row>
    <row r="279" spans="1:28" ht="23.25" x14ac:dyDescent="0.25">
      <c r="I279" s="199"/>
      <c r="J279" s="201"/>
      <c r="K279" s="201"/>
      <c r="L279" s="201"/>
      <c r="M279" s="201"/>
      <c r="N279" s="201"/>
      <c r="O279" s="201"/>
      <c r="P279" s="201"/>
      <c r="Q279" s="201"/>
      <c r="R279" s="201"/>
      <c r="S279" s="199"/>
      <c r="T279" s="199"/>
      <c r="U279" s="199"/>
    </row>
  </sheetData>
  <mergeCells count="122">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I9:J10"/>
    <mergeCell ref="P10:P11"/>
    <mergeCell ref="Q10:Q11"/>
    <mergeCell ref="R10:R11"/>
    <mergeCell ref="S10:S11"/>
    <mergeCell ref="Z10:Z11"/>
    <mergeCell ref="AA17:AA19"/>
    <mergeCell ref="AA22:AA24"/>
    <mergeCell ref="D30:D31"/>
    <mergeCell ref="X33:X36"/>
    <mergeCell ref="Y33:Y36"/>
    <mergeCell ref="Z33:Z36"/>
    <mergeCell ref="AA34:AA35"/>
    <mergeCell ref="T10:T11"/>
    <mergeCell ref="U10:U11"/>
    <mergeCell ref="V10:V11"/>
    <mergeCell ref="W10:W11"/>
    <mergeCell ref="X10:X11"/>
    <mergeCell ref="Y10:Y11"/>
    <mergeCell ref="D10:D11"/>
    <mergeCell ref="K10:K11"/>
    <mergeCell ref="L10:L11"/>
    <mergeCell ref="M10:M11"/>
    <mergeCell ref="N10:N11"/>
    <mergeCell ref="O10:O11"/>
    <mergeCell ref="X38:X39"/>
    <mergeCell ref="Y38:Y39"/>
    <mergeCell ref="Z38:Z39"/>
    <mergeCell ref="AA39:AA40"/>
    <mergeCell ref="AA41:AA45"/>
    <mergeCell ref="X47:X50"/>
    <mergeCell ref="Y47:Y50"/>
    <mergeCell ref="Z47:Z50"/>
    <mergeCell ref="AA48:AA49"/>
    <mergeCell ref="D76:D77"/>
    <mergeCell ref="AA76:AA77"/>
    <mergeCell ref="Z77:Z78"/>
    <mergeCell ref="AA78:AA82"/>
    <mergeCell ref="AA86:AA87"/>
    <mergeCell ref="AA91:AA92"/>
    <mergeCell ref="AA55:AA56"/>
    <mergeCell ref="AA59:AA66"/>
    <mergeCell ref="AA69:AA71"/>
    <mergeCell ref="W75:W76"/>
    <mergeCell ref="X75:X78"/>
    <mergeCell ref="Y75:Y78"/>
    <mergeCell ref="W117:W118"/>
    <mergeCell ref="AA118:AA120"/>
    <mergeCell ref="AA121:AA123"/>
    <mergeCell ref="AA124:AA126"/>
    <mergeCell ref="AA128:AA131"/>
    <mergeCell ref="AA132:AA135"/>
    <mergeCell ref="AA96:AA97"/>
    <mergeCell ref="AA101:AA102"/>
    <mergeCell ref="AA106:AA107"/>
    <mergeCell ref="AA111:AA112"/>
    <mergeCell ref="AA113:AA115"/>
    <mergeCell ref="AA185:AA189"/>
    <mergeCell ref="AA190:AA192"/>
    <mergeCell ref="AA193:AA194"/>
    <mergeCell ref="W196:W197"/>
    <mergeCell ref="AA197:AA199"/>
    <mergeCell ref="AA149:AA155"/>
    <mergeCell ref="AA158:AA161"/>
    <mergeCell ref="AA174:AA175"/>
    <mergeCell ref="AA177:AA178"/>
    <mergeCell ref="AA179:AA180"/>
    <mergeCell ref="AA183:AA184"/>
    <mergeCell ref="AA246:AA251"/>
    <mergeCell ref="B255:C256"/>
    <mergeCell ref="D255:D256"/>
    <mergeCell ref="E255:E256"/>
    <mergeCell ref="F255:F256"/>
    <mergeCell ref="G255:G256"/>
    <mergeCell ref="H255:H256"/>
    <mergeCell ref="AA200:AA202"/>
    <mergeCell ref="AA203:AA204"/>
    <mergeCell ref="AA205:AA206"/>
    <mergeCell ref="W225:W226"/>
    <mergeCell ref="AA225:AA226"/>
    <mergeCell ref="AA227:AA229"/>
    <mergeCell ref="AA218:AA219"/>
    <mergeCell ref="AA255:AA256"/>
    <mergeCell ref="B257:D259"/>
    <mergeCell ref="I257:M259"/>
    <mergeCell ref="AA212:AA213"/>
    <mergeCell ref="U255:U256"/>
    <mergeCell ref="V255:V256"/>
    <mergeCell ref="W255:W256"/>
    <mergeCell ref="X255:X256"/>
    <mergeCell ref="Y255:Y256"/>
    <mergeCell ref="Z255:Z256"/>
    <mergeCell ref="O255:O256"/>
    <mergeCell ref="P255:P256"/>
    <mergeCell ref="Q255:Q256"/>
    <mergeCell ref="R255:R256"/>
    <mergeCell ref="S255:S256"/>
    <mergeCell ref="T255:T256"/>
    <mergeCell ref="I255:I256"/>
    <mergeCell ref="J255:J256"/>
    <mergeCell ref="K255:K256"/>
    <mergeCell ref="L255:L256"/>
    <mergeCell ref="M255:M256"/>
    <mergeCell ref="N255:N256"/>
    <mergeCell ref="AA230:AA232"/>
    <mergeCell ref="AA233:AA234"/>
    <mergeCell ref="AA240:AA243"/>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280"/>
  <sheetViews>
    <sheetView showGridLines="0" view="pageBreakPreview" topLeftCell="A239" zoomScale="66" zoomScaleNormal="40" zoomScaleSheetLayoutView="66" zoomScalePageLayoutView="96" workbookViewId="0">
      <selection activeCell="D228" sqref="D228"/>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7.42578125" style="5" customWidth="1"/>
    <col min="7" max="7" width="6.7109375" style="5" customWidth="1"/>
    <col min="8" max="8" width="7.85546875" style="5" customWidth="1"/>
    <col min="9" max="10" width="6.7109375" style="5" customWidth="1"/>
    <col min="11" max="13" width="6.7109375" style="11" customWidth="1"/>
    <col min="14" max="14" width="12" style="5" customWidth="1"/>
    <col min="15" max="15" width="11.5703125" style="5" customWidth="1"/>
    <col min="16" max="19" width="10.7109375" style="5" customWidth="1"/>
    <col min="20" max="20" width="12.5703125" style="5" customWidth="1"/>
    <col min="21" max="21" width="13.42578125" style="5" customWidth="1"/>
    <col min="22" max="22" width="17.855468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9.140625" style="7"/>
    <col min="30" max="30" width="15.7109375" style="7" bestFit="1" customWidth="1"/>
    <col min="31" max="32" width="9.140625" style="7"/>
    <col min="33" max="33" width="18" style="7" customWidth="1"/>
    <col min="34" max="34" width="9.140625" style="7"/>
    <col min="35" max="35" width="14.140625" style="7" bestFit="1" customWidth="1"/>
    <col min="36"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57"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61"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61"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61"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61" customFormat="1" ht="18.75" x14ac:dyDescent="0.25">
      <c r="B6" s="530" t="s">
        <v>229</v>
      </c>
      <c r="C6" s="531"/>
      <c r="D6" s="531"/>
      <c r="E6" s="162"/>
      <c r="F6" s="162"/>
      <c r="G6" s="162"/>
      <c r="H6" s="162"/>
      <c r="I6" s="162"/>
      <c r="J6" s="162"/>
      <c r="K6" s="162"/>
      <c r="L6" s="162"/>
      <c r="M6" s="162"/>
      <c r="N6" s="162"/>
      <c r="O6" s="162"/>
      <c r="P6" s="162"/>
      <c r="Q6" s="162"/>
      <c r="R6" s="162"/>
      <c r="S6" s="162"/>
      <c r="T6" s="162"/>
      <c r="U6" s="162"/>
      <c r="V6" s="162"/>
      <c r="W6" s="162"/>
      <c r="X6" s="162"/>
      <c r="Y6" s="162"/>
      <c r="Z6" s="162"/>
      <c r="AA6" s="162"/>
    </row>
    <row r="7" spans="1:28" s="161"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5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56"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55" t="s">
        <v>7</v>
      </c>
      <c r="F11" s="155" t="s">
        <v>8</v>
      </c>
      <c r="G11" s="155" t="s">
        <v>7</v>
      </c>
      <c r="H11" s="155" t="s">
        <v>8</v>
      </c>
      <c r="I11" s="155" t="s">
        <v>7</v>
      </c>
      <c r="J11" s="155"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customHeight="1" x14ac:dyDescent="0.25">
      <c r="B15" s="160">
        <v>1</v>
      </c>
      <c r="C15" s="164" t="s">
        <v>38</v>
      </c>
      <c r="D15" s="72" t="s">
        <v>230</v>
      </c>
      <c r="E15" s="163" t="s">
        <v>55</v>
      </c>
      <c r="F15" s="163" t="s">
        <v>55</v>
      </c>
      <c r="G15" s="163" t="s">
        <v>55</v>
      </c>
      <c r="H15" s="163" t="s">
        <v>55</v>
      </c>
      <c r="I15" s="163" t="s">
        <v>55</v>
      </c>
      <c r="J15" s="163" t="s">
        <v>55</v>
      </c>
      <c r="K15" s="163">
        <v>0</v>
      </c>
      <c r="L15" s="163" t="s">
        <v>55</v>
      </c>
      <c r="M15" s="163" t="s">
        <v>55</v>
      </c>
      <c r="N15" s="163" t="s">
        <v>55</v>
      </c>
      <c r="O15" s="163" t="s">
        <v>55</v>
      </c>
      <c r="P15" s="163" t="s">
        <v>55</v>
      </c>
      <c r="Q15" s="163" t="s">
        <v>55</v>
      </c>
      <c r="R15" s="163" t="s">
        <v>55</v>
      </c>
      <c r="S15" s="163" t="s">
        <v>55</v>
      </c>
      <c r="T15" s="163" t="s">
        <v>55</v>
      </c>
      <c r="U15" s="163" t="s">
        <v>55</v>
      </c>
      <c r="V15" s="163" t="s">
        <v>55</v>
      </c>
      <c r="W15" s="154"/>
      <c r="X15" s="153">
        <v>0</v>
      </c>
      <c r="Y15" s="153">
        <f>5%*X15</f>
        <v>0</v>
      </c>
      <c r="Z15" s="174">
        <f>X15+Y15</f>
        <v>0</v>
      </c>
      <c r="AA15" s="73" t="s">
        <v>230</v>
      </c>
    </row>
    <row r="16" spans="1:28" s="17" customFormat="1" ht="19.5" customHeight="1" x14ac:dyDescent="0.25">
      <c r="B16" s="160"/>
      <c r="C16" s="261">
        <v>43134</v>
      </c>
      <c r="D16" s="75" t="s">
        <v>231</v>
      </c>
      <c r="E16" s="47"/>
      <c r="F16" s="47"/>
      <c r="G16" s="47"/>
      <c r="H16" s="47"/>
      <c r="I16" s="47"/>
      <c r="J16" s="47"/>
      <c r="K16" s="47"/>
      <c r="L16" s="47"/>
      <c r="M16" s="47"/>
      <c r="N16" s="47"/>
      <c r="O16" s="47"/>
      <c r="P16" s="47"/>
      <c r="Q16" s="47"/>
      <c r="R16" s="47"/>
      <c r="S16" s="47"/>
      <c r="T16" s="47"/>
      <c r="U16" s="47"/>
      <c r="V16" s="47"/>
      <c r="W16" s="121"/>
      <c r="X16" s="45"/>
      <c r="Y16" s="45"/>
      <c r="Z16" s="146"/>
      <c r="AA16" s="77" t="s">
        <v>233</v>
      </c>
    </row>
    <row r="17" spans="2:27" s="17" customFormat="1" ht="19.5" customHeight="1" x14ac:dyDescent="0.25">
      <c r="B17" s="168"/>
      <c r="C17" s="173" t="s">
        <v>232</v>
      </c>
      <c r="D17" s="75"/>
      <c r="E17" s="47"/>
      <c r="F17" s="47"/>
      <c r="G17" s="47"/>
      <c r="H17" s="47"/>
      <c r="I17" s="47"/>
      <c r="J17" s="47"/>
      <c r="K17" s="47"/>
      <c r="L17" s="47"/>
      <c r="M17" s="47"/>
      <c r="N17" s="47"/>
      <c r="O17" s="47"/>
      <c r="P17" s="47"/>
      <c r="Q17" s="47"/>
      <c r="R17" s="47"/>
      <c r="S17" s="47"/>
      <c r="T17" s="47"/>
      <c r="U17" s="47"/>
      <c r="V17" s="47"/>
      <c r="W17" s="121"/>
      <c r="X17" s="45"/>
      <c r="Y17" s="45"/>
      <c r="Z17" s="146"/>
      <c r="AA17" s="508" t="s">
        <v>234</v>
      </c>
    </row>
    <row r="18" spans="2:27" s="17" customFormat="1" ht="19.5" customHeight="1" x14ac:dyDescent="0.25">
      <c r="B18" s="168"/>
      <c r="C18" s="173"/>
      <c r="D18" s="167"/>
      <c r="E18" s="47"/>
      <c r="F18" s="47"/>
      <c r="G18" s="47"/>
      <c r="H18" s="47"/>
      <c r="I18" s="47"/>
      <c r="J18" s="47"/>
      <c r="K18" s="47"/>
      <c r="L18" s="47"/>
      <c r="M18" s="47"/>
      <c r="N18" s="47"/>
      <c r="O18" s="47"/>
      <c r="P18" s="47"/>
      <c r="Q18" s="47"/>
      <c r="R18" s="47"/>
      <c r="S18" s="47"/>
      <c r="T18" s="47"/>
      <c r="U18" s="47"/>
      <c r="V18" s="47"/>
      <c r="W18" s="121"/>
      <c r="X18" s="45"/>
      <c r="Y18" s="45"/>
      <c r="Z18" s="146"/>
      <c r="AA18" s="508"/>
    </row>
    <row r="19" spans="2:27" s="17" customFormat="1" ht="19.5" customHeight="1" x14ac:dyDescent="0.25">
      <c r="B19" s="168"/>
      <c r="C19" s="173"/>
      <c r="D19" s="169"/>
      <c r="E19" s="47"/>
      <c r="F19" s="47"/>
      <c r="G19" s="47"/>
      <c r="H19" s="47"/>
      <c r="I19" s="47"/>
      <c r="J19" s="47"/>
      <c r="K19" s="47"/>
      <c r="L19" s="47"/>
      <c r="M19" s="47"/>
      <c r="N19" s="47"/>
      <c r="O19" s="47"/>
      <c r="P19" s="47"/>
      <c r="Q19" s="47"/>
      <c r="R19" s="47"/>
      <c r="S19" s="47"/>
      <c r="T19" s="47"/>
      <c r="U19" s="47"/>
      <c r="V19" s="47"/>
      <c r="W19" s="121"/>
      <c r="X19" s="45"/>
      <c r="Y19" s="45"/>
      <c r="Z19" s="146"/>
      <c r="AA19" s="508"/>
    </row>
    <row r="20" spans="2:27" s="17" customFormat="1" ht="19.5" customHeight="1" x14ac:dyDescent="0.25">
      <c r="B20" s="168"/>
      <c r="C20" s="173"/>
      <c r="D20" s="169"/>
      <c r="E20" s="47"/>
      <c r="F20" s="47"/>
      <c r="G20" s="47"/>
      <c r="H20" s="47"/>
      <c r="I20" s="47"/>
      <c r="J20" s="47"/>
      <c r="K20" s="47"/>
      <c r="L20" s="47"/>
      <c r="M20" s="47"/>
      <c r="N20" s="47"/>
      <c r="O20" s="47"/>
      <c r="P20" s="47"/>
      <c r="Q20" s="47"/>
      <c r="R20" s="47"/>
      <c r="S20" s="47"/>
      <c r="T20" s="47"/>
      <c r="U20" s="47"/>
      <c r="V20" s="47"/>
      <c r="W20" s="121"/>
      <c r="X20" s="45"/>
      <c r="Y20" s="45"/>
      <c r="Z20" s="146"/>
      <c r="AA20" s="77"/>
    </row>
    <row r="21" spans="2:27" s="17" customFormat="1" ht="19.5" customHeight="1" x14ac:dyDescent="0.25">
      <c r="B21" s="160">
        <v>2</v>
      </c>
      <c r="C21" s="171" t="s">
        <v>38</v>
      </c>
      <c r="D21" s="253" t="s">
        <v>37</v>
      </c>
      <c r="E21" s="172" t="s">
        <v>55</v>
      </c>
      <c r="F21" s="172" t="s">
        <v>55</v>
      </c>
      <c r="G21" s="172" t="s">
        <v>55</v>
      </c>
      <c r="H21" s="172" t="s">
        <v>55</v>
      </c>
      <c r="I21" s="172" t="s">
        <v>55</v>
      </c>
      <c r="J21" s="172" t="s">
        <v>55</v>
      </c>
      <c r="K21" s="172">
        <v>0</v>
      </c>
      <c r="L21" s="172" t="s">
        <v>55</v>
      </c>
      <c r="M21" s="172" t="s">
        <v>55</v>
      </c>
      <c r="N21" s="172" t="s">
        <v>55</v>
      </c>
      <c r="O21" s="172" t="s">
        <v>55</v>
      </c>
      <c r="P21" s="172" t="s">
        <v>55</v>
      </c>
      <c r="Q21" s="172" t="s">
        <v>55</v>
      </c>
      <c r="R21" s="172" t="s">
        <v>55</v>
      </c>
      <c r="S21" s="172" t="s">
        <v>55</v>
      </c>
      <c r="T21" s="172" t="s">
        <v>55</v>
      </c>
      <c r="U21" s="172" t="s">
        <v>55</v>
      </c>
      <c r="V21" s="172" t="s">
        <v>55</v>
      </c>
      <c r="W21" s="249" t="s">
        <v>238</v>
      </c>
      <c r="X21" s="165">
        <v>0</v>
      </c>
      <c r="Y21" s="187">
        <f>5%*X21</f>
        <v>0</v>
      </c>
      <c r="Z21" s="166">
        <f>X21+Y21</f>
        <v>0</v>
      </c>
      <c r="AA21" s="73" t="s">
        <v>57</v>
      </c>
    </row>
    <row r="22" spans="2:27" s="17" customFormat="1" ht="19.5" customHeight="1" x14ac:dyDescent="0.25">
      <c r="B22" s="160"/>
      <c r="C22" s="261">
        <v>43134</v>
      </c>
      <c r="D22" s="90" t="s">
        <v>142</v>
      </c>
      <c r="E22" s="47"/>
      <c r="F22" s="47"/>
      <c r="G22" s="47"/>
      <c r="H22" s="47"/>
      <c r="I22" s="47"/>
      <c r="J22" s="47"/>
      <c r="K22" s="47"/>
      <c r="L22" s="47"/>
      <c r="M22" s="47"/>
      <c r="N22" s="47"/>
      <c r="O22" s="47"/>
      <c r="P22" s="47"/>
      <c r="Q22" s="47"/>
      <c r="R22" s="47"/>
      <c r="S22" s="47"/>
      <c r="T22" s="47"/>
      <c r="U22" s="47"/>
      <c r="V22" s="47"/>
      <c r="W22" s="249"/>
      <c r="X22" s="153"/>
      <c r="Y22" s="48"/>
      <c r="Z22" s="44"/>
      <c r="AA22" s="508" t="s">
        <v>239</v>
      </c>
    </row>
    <row r="23" spans="2:27" s="17" customFormat="1" ht="19.5" x14ac:dyDescent="0.25">
      <c r="B23" s="160"/>
      <c r="C23" s="171" t="s">
        <v>235</v>
      </c>
      <c r="D23" s="75" t="s">
        <v>236</v>
      </c>
      <c r="E23" s="47"/>
      <c r="F23" s="47"/>
      <c r="G23" s="47"/>
      <c r="H23" s="47"/>
      <c r="I23" s="47"/>
      <c r="J23" s="47"/>
      <c r="K23" s="47"/>
      <c r="L23" s="47"/>
      <c r="M23" s="47"/>
      <c r="N23" s="47"/>
      <c r="O23" s="47"/>
      <c r="P23" s="47"/>
      <c r="Q23" s="47"/>
      <c r="R23" s="47"/>
      <c r="S23" s="47"/>
      <c r="T23" s="47"/>
      <c r="U23" s="47"/>
      <c r="V23" s="47"/>
      <c r="W23" s="249"/>
      <c r="X23" s="153"/>
      <c r="Y23" s="48"/>
      <c r="Z23" s="44"/>
      <c r="AA23" s="508"/>
    </row>
    <row r="24" spans="2:27" s="17" customFormat="1" ht="19.5" customHeight="1" x14ac:dyDescent="0.25">
      <c r="B24" s="168"/>
      <c r="C24" s="171"/>
      <c r="D24" s="75" t="s">
        <v>237</v>
      </c>
      <c r="E24" s="47"/>
      <c r="F24" s="47"/>
      <c r="G24" s="47"/>
      <c r="H24" s="47"/>
      <c r="I24" s="47"/>
      <c r="J24" s="47"/>
      <c r="K24" s="47"/>
      <c r="L24" s="47"/>
      <c r="M24" s="47"/>
      <c r="N24" s="47"/>
      <c r="O24" s="47"/>
      <c r="P24" s="47"/>
      <c r="Q24" s="47"/>
      <c r="R24" s="47"/>
      <c r="S24" s="47"/>
      <c r="T24" s="47"/>
      <c r="U24" s="47"/>
      <c r="V24" s="47"/>
      <c r="W24" s="249"/>
      <c r="X24" s="165"/>
      <c r="Y24" s="48"/>
      <c r="Z24" s="44"/>
      <c r="AA24" s="508"/>
    </row>
    <row r="25" spans="2:27" s="17" customFormat="1" ht="19.5" x14ac:dyDescent="0.25">
      <c r="B25" s="168"/>
      <c r="C25" s="171"/>
      <c r="D25" s="75" t="s">
        <v>218</v>
      </c>
      <c r="E25" s="47"/>
      <c r="F25" s="47"/>
      <c r="G25" s="47"/>
      <c r="H25" s="47"/>
      <c r="I25" s="47"/>
      <c r="J25" s="47"/>
      <c r="K25" s="47"/>
      <c r="L25" s="47"/>
      <c r="M25" s="47"/>
      <c r="N25" s="47"/>
      <c r="O25" s="47"/>
      <c r="P25" s="47"/>
      <c r="Q25" s="47"/>
      <c r="R25" s="47"/>
      <c r="S25" s="47"/>
      <c r="T25" s="47"/>
      <c r="U25" s="47"/>
      <c r="V25" s="47"/>
      <c r="W25" s="249"/>
      <c r="X25" s="165"/>
      <c r="Y25" s="48"/>
      <c r="Z25" s="44"/>
      <c r="AA25" s="77"/>
    </row>
    <row r="26" spans="2:27" s="17" customFormat="1" ht="19.5" x14ac:dyDescent="0.25">
      <c r="B26" s="160"/>
      <c r="C26" s="164"/>
      <c r="D26" s="75"/>
      <c r="E26" s="47"/>
      <c r="F26" s="47"/>
      <c r="G26" s="47"/>
      <c r="H26" s="47"/>
      <c r="I26" s="47"/>
      <c r="J26" s="47"/>
      <c r="K26" s="47"/>
      <c r="L26" s="47"/>
      <c r="M26" s="47"/>
      <c r="N26" s="47"/>
      <c r="O26" s="47"/>
      <c r="P26" s="47"/>
      <c r="Q26" s="47"/>
      <c r="R26" s="47"/>
      <c r="S26" s="47"/>
      <c r="T26" s="47"/>
      <c r="U26" s="47"/>
      <c r="V26" s="47"/>
      <c r="W26" s="153"/>
      <c r="X26" s="153"/>
      <c r="Y26" s="80"/>
      <c r="Z26" s="80"/>
      <c r="AA26" s="76"/>
    </row>
    <row r="27" spans="2:27" s="17" customFormat="1" ht="19.5" customHeight="1" x14ac:dyDescent="0.25">
      <c r="B27" s="160">
        <v>3</v>
      </c>
      <c r="C27" s="171" t="s">
        <v>43</v>
      </c>
      <c r="D27" s="253" t="s">
        <v>45</v>
      </c>
      <c r="E27" s="172">
        <v>1</v>
      </c>
      <c r="F27" s="172" t="s">
        <v>55</v>
      </c>
      <c r="G27" s="172" t="s">
        <v>55</v>
      </c>
      <c r="H27" s="172" t="s">
        <v>55</v>
      </c>
      <c r="I27" s="172" t="s">
        <v>55</v>
      </c>
      <c r="J27" s="172" t="s">
        <v>55</v>
      </c>
      <c r="K27" s="172" t="s">
        <v>55</v>
      </c>
      <c r="L27" s="172" t="s">
        <v>55</v>
      </c>
      <c r="M27" s="172" t="s">
        <v>55</v>
      </c>
      <c r="N27" s="172">
        <v>1</v>
      </c>
      <c r="O27" s="172">
        <v>4</v>
      </c>
      <c r="P27" s="172"/>
      <c r="Q27" s="172"/>
      <c r="R27" s="172">
        <v>1</v>
      </c>
      <c r="S27" s="172">
        <v>1</v>
      </c>
      <c r="T27" s="172"/>
      <c r="U27" s="172">
        <v>2</v>
      </c>
      <c r="V27" s="172"/>
      <c r="W27" s="225" t="s">
        <v>68</v>
      </c>
      <c r="X27" s="165">
        <v>10000000</v>
      </c>
      <c r="Y27" s="165">
        <f>5%*X27</f>
        <v>500000</v>
      </c>
      <c r="Z27" s="165">
        <f>X27+Y27</f>
        <v>10500000</v>
      </c>
      <c r="AA27" s="73" t="s">
        <v>71</v>
      </c>
    </row>
    <row r="28" spans="2:27" s="17" customFormat="1" ht="19.5" customHeight="1" x14ac:dyDescent="0.25">
      <c r="B28" s="160"/>
      <c r="C28" s="261">
        <v>43135</v>
      </c>
      <c r="D28" s="90" t="s">
        <v>142</v>
      </c>
      <c r="E28" s="47"/>
      <c r="F28" s="47"/>
      <c r="G28" s="47"/>
      <c r="H28" s="47"/>
      <c r="I28" s="47"/>
      <c r="J28" s="47"/>
      <c r="K28" s="47"/>
      <c r="L28" s="47"/>
      <c r="M28" s="47"/>
      <c r="N28" s="47"/>
      <c r="O28" s="47"/>
      <c r="P28" s="47"/>
      <c r="Q28" s="47"/>
      <c r="R28" s="47"/>
      <c r="S28" s="47"/>
      <c r="T28" s="47"/>
      <c r="U28" s="47"/>
      <c r="V28" s="47"/>
      <c r="W28" s="45"/>
      <c r="X28" s="45"/>
      <c r="Y28" s="45"/>
      <c r="Z28" s="45"/>
      <c r="AA28" s="77" t="s">
        <v>240</v>
      </c>
    </row>
    <row r="29" spans="2:27" s="17" customFormat="1" ht="19.5" customHeight="1" x14ac:dyDescent="0.25">
      <c r="B29" s="160"/>
      <c r="C29" s="171" t="s">
        <v>64</v>
      </c>
      <c r="D29" s="75" t="s">
        <v>107</v>
      </c>
      <c r="E29" s="47"/>
      <c r="F29" s="47"/>
      <c r="G29" s="47"/>
      <c r="H29" s="47"/>
      <c r="I29" s="47"/>
      <c r="J29" s="47"/>
      <c r="K29" s="47"/>
      <c r="L29" s="47"/>
      <c r="M29" s="47"/>
      <c r="N29" s="47"/>
      <c r="O29" s="47"/>
      <c r="P29" s="47"/>
      <c r="Q29" s="47"/>
      <c r="R29" s="47"/>
      <c r="S29" s="47"/>
      <c r="T29" s="47"/>
      <c r="U29" s="47"/>
      <c r="V29" s="47"/>
      <c r="W29" s="45"/>
      <c r="X29" s="45"/>
      <c r="Y29" s="45"/>
      <c r="Z29" s="45"/>
      <c r="AA29" s="77" t="s">
        <v>241</v>
      </c>
    </row>
    <row r="30" spans="2:27" s="17" customFormat="1" ht="19.5" customHeight="1" x14ac:dyDescent="0.25">
      <c r="B30" s="160"/>
      <c r="C30" s="171"/>
      <c r="D30" s="535" t="s">
        <v>1008</v>
      </c>
      <c r="E30" s="47"/>
      <c r="F30" s="47"/>
      <c r="G30" s="47"/>
      <c r="H30" s="47"/>
      <c r="I30" s="47"/>
      <c r="J30" s="47"/>
      <c r="K30" s="47"/>
      <c r="L30" s="47"/>
      <c r="M30" s="47"/>
      <c r="N30" s="47"/>
      <c r="O30" s="47"/>
      <c r="P30" s="47"/>
      <c r="Q30" s="47"/>
      <c r="R30" s="47"/>
      <c r="S30" s="47"/>
      <c r="T30" s="47"/>
      <c r="U30" s="47"/>
      <c r="V30" s="47"/>
      <c r="W30" s="45"/>
      <c r="X30" s="45"/>
      <c r="Y30" s="45"/>
      <c r="Z30" s="45"/>
      <c r="AA30" s="77"/>
    </row>
    <row r="31" spans="2:27" s="17" customFormat="1" ht="19.5" customHeight="1" x14ac:dyDescent="0.25">
      <c r="B31" s="160"/>
      <c r="C31" s="164"/>
      <c r="D31" s="535"/>
      <c r="E31" s="47"/>
      <c r="F31" s="47"/>
      <c r="G31" s="47"/>
      <c r="H31" s="47"/>
      <c r="I31" s="47"/>
      <c r="J31" s="47"/>
      <c r="K31" s="47"/>
      <c r="L31" s="47"/>
      <c r="M31" s="47"/>
      <c r="N31" s="47"/>
      <c r="O31" s="47"/>
      <c r="P31" s="47"/>
      <c r="Q31" s="47"/>
      <c r="R31" s="47"/>
      <c r="S31" s="47"/>
      <c r="T31" s="47"/>
      <c r="U31" s="47"/>
      <c r="V31" s="47"/>
      <c r="W31" s="45"/>
      <c r="X31" s="45"/>
      <c r="Y31" s="45"/>
      <c r="Z31" s="45"/>
      <c r="AA31" s="77"/>
    </row>
    <row r="32" spans="2:27" s="17" customFormat="1" ht="19.5" customHeight="1" x14ac:dyDescent="0.25">
      <c r="B32" s="160"/>
      <c r="C32" s="164"/>
      <c r="D32" s="75"/>
      <c r="E32" s="47"/>
      <c r="F32" s="47"/>
      <c r="G32" s="47"/>
      <c r="H32" s="47"/>
      <c r="I32" s="47"/>
      <c r="J32" s="47"/>
      <c r="K32" s="47"/>
      <c r="L32" s="47"/>
      <c r="M32" s="47"/>
      <c r="N32" s="47"/>
      <c r="O32" s="47"/>
      <c r="P32" s="47"/>
      <c r="Q32" s="47"/>
      <c r="R32" s="47"/>
      <c r="S32" s="47"/>
      <c r="T32" s="47"/>
      <c r="U32" s="47"/>
      <c r="V32" s="47"/>
      <c r="W32" s="45"/>
      <c r="X32" s="45"/>
      <c r="Y32" s="45"/>
      <c r="Z32" s="45"/>
      <c r="AA32" s="77"/>
    </row>
    <row r="33" spans="2:27" s="17" customFormat="1" ht="19.5" x14ac:dyDescent="0.25">
      <c r="B33" s="257">
        <v>4</v>
      </c>
      <c r="C33" s="171" t="s">
        <v>43</v>
      </c>
      <c r="D33" s="253" t="s">
        <v>45</v>
      </c>
      <c r="E33" s="172" t="s">
        <v>55</v>
      </c>
      <c r="F33" s="172">
        <v>1</v>
      </c>
      <c r="G33" s="172" t="s">
        <v>55</v>
      </c>
      <c r="H33" s="172" t="s">
        <v>55</v>
      </c>
      <c r="I33" s="172" t="s">
        <v>55</v>
      </c>
      <c r="J33" s="172" t="s">
        <v>55</v>
      </c>
      <c r="K33" s="172" t="s">
        <v>55</v>
      </c>
      <c r="L33" s="172" t="s">
        <v>55</v>
      </c>
      <c r="M33" s="172" t="s">
        <v>55</v>
      </c>
      <c r="N33" s="172"/>
      <c r="O33" s="172"/>
      <c r="P33" s="172"/>
      <c r="Q33" s="172"/>
      <c r="R33" s="172"/>
      <c r="S33" s="172"/>
      <c r="T33" s="172"/>
      <c r="U33" s="172"/>
      <c r="V33" s="172" t="s">
        <v>55</v>
      </c>
      <c r="W33" s="153" t="s">
        <v>68</v>
      </c>
      <c r="X33" s="507">
        <v>1500000</v>
      </c>
      <c r="Y33" s="507">
        <f>5%*X33</f>
        <v>75000</v>
      </c>
      <c r="Z33" s="507">
        <f>X33+Y33</f>
        <v>1575000</v>
      </c>
      <c r="AA33" s="73" t="s">
        <v>266</v>
      </c>
    </row>
    <row r="34" spans="2:27" s="17" customFormat="1" ht="19.5" customHeight="1" x14ac:dyDescent="0.25">
      <c r="B34" s="160"/>
      <c r="C34" s="261">
        <v>43135</v>
      </c>
      <c r="D34" s="90" t="s">
        <v>142</v>
      </c>
      <c r="E34" s="47"/>
      <c r="F34" s="47"/>
      <c r="G34" s="47"/>
      <c r="H34" s="47"/>
      <c r="I34" s="47"/>
      <c r="J34" s="47"/>
      <c r="K34" s="47"/>
      <c r="L34" s="47"/>
      <c r="M34" s="47"/>
      <c r="N34" s="47"/>
      <c r="O34" s="47"/>
      <c r="P34" s="47"/>
      <c r="Q34" s="47"/>
      <c r="R34" s="47"/>
      <c r="S34" s="47"/>
      <c r="T34" s="47"/>
      <c r="U34" s="47"/>
      <c r="V34" s="47"/>
      <c r="W34" s="153"/>
      <c r="X34" s="507"/>
      <c r="Y34" s="507"/>
      <c r="Z34" s="507"/>
      <c r="AA34" s="508" t="s">
        <v>150</v>
      </c>
    </row>
    <row r="35" spans="2:27" s="17" customFormat="1" ht="19.5" customHeight="1" x14ac:dyDescent="0.25">
      <c r="B35" s="160"/>
      <c r="C35" s="171" t="s">
        <v>184</v>
      </c>
      <c r="D35" s="168" t="s">
        <v>242</v>
      </c>
      <c r="E35" s="47"/>
      <c r="F35" s="47"/>
      <c r="G35" s="47"/>
      <c r="H35" s="47"/>
      <c r="I35" s="47"/>
      <c r="J35" s="47"/>
      <c r="K35" s="47"/>
      <c r="L35" s="47"/>
      <c r="M35" s="47"/>
      <c r="N35" s="47"/>
      <c r="O35" s="47"/>
      <c r="P35" s="47"/>
      <c r="Q35" s="47"/>
      <c r="R35" s="47"/>
      <c r="S35" s="47"/>
      <c r="T35" s="47"/>
      <c r="U35" s="47"/>
      <c r="V35" s="47"/>
      <c r="W35" s="153"/>
      <c r="X35" s="507"/>
      <c r="Y35" s="507"/>
      <c r="Z35" s="507"/>
      <c r="AA35" s="508"/>
    </row>
    <row r="36" spans="2:27" s="17" customFormat="1" ht="19.5" x14ac:dyDescent="0.25">
      <c r="B36" s="160"/>
      <c r="C36" s="81"/>
      <c r="D36" s="159" t="s">
        <v>106</v>
      </c>
      <c r="E36" s="47"/>
      <c r="F36" s="47"/>
      <c r="G36" s="47"/>
      <c r="H36" s="47"/>
      <c r="I36" s="47"/>
      <c r="J36" s="47"/>
      <c r="K36" s="47"/>
      <c r="L36" s="47"/>
      <c r="M36" s="47"/>
      <c r="N36" s="47"/>
      <c r="O36" s="47"/>
      <c r="P36" s="47"/>
      <c r="Q36" s="47"/>
      <c r="R36" s="47"/>
      <c r="S36" s="47"/>
      <c r="T36" s="47"/>
      <c r="U36" s="47"/>
      <c r="V36" s="47"/>
      <c r="W36" s="153"/>
      <c r="X36" s="507"/>
      <c r="Y36" s="507"/>
      <c r="Z36" s="507"/>
      <c r="AA36" s="77"/>
    </row>
    <row r="37" spans="2:27" s="17" customFormat="1" ht="19.5" x14ac:dyDescent="0.25">
      <c r="B37" s="252"/>
      <c r="C37" s="81"/>
      <c r="D37" s="251"/>
      <c r="E37" s="47"/>
      <c r="F37" s="47"/>
      <c r="G37" s="47"/>
      <c r="H37" s="47"/>
      <c r="I37" s="47"/>
      <c r="J37" s="47"/>
      <c r="K37" s="47"/>
      <c r="L37" s="47"/>
      <c r="M37" s="47"/>
      <c r="N37" s="47"/>
      <c r="O37" s="47"/>
      <c r="P37" s="47"/>
      <c r="Q37" s="47"/>
      <c r="R37" s="47"/>
      <c r="S37" s="47"/>
      <c r="T37" s="47"/>
      <c r="U37" s="47"/>
      <c r="V37" s="47"/>
      <c r="W37" s="249"/>
      <c r="X37" s="249"/>
      <c r="Y37" s="249"/>
      <c r="Z37" s="249"/>
      <c r="AA37" s="250"/>
    </row>
    <row r="38" spans="2:27" s="17" customFormat="1" ht="19.5" customHeight="1" x14ac:dyDescent="0.25">
      <c r="B38" s="160">
        <v>5</v>
      </c>
      <c r="C38" s="171" t="s">
        <v>16</v>
      </c>
      <c r="D38" s="171" t="s">
        <v>63</v>
      </c>
      <c r="E38" s="172" t="s">
        <v>55</v>
      </c>
      <c r="F38" s="172" t="s">
        <v>55</v>
      </c>
      <c r="G38" s="172" t="s">
        <v>55</v>
      </c>
      <c r="H38" s="172" t="s">
        <v>55</v>
      </c>
      <c r="I38" s="172" t="s">
        <v>55</v>
      </c>
      <c r="J38" s="172" t="s">
        <v>55</v>
      </c>
      <c r="K38" s="172">
        <v>1</v>
      </c>
      <c r="L38" s="172" t="s">
        <v>55</v>
      </c>
      <c r="M38" s="172" t="s">
        <v>55</v>
      </c>
      <c r="N38" s="172">
        <v>0</v>
      </c>
      <c r="O38" s="172">
        <v>1</v>
      </c>
      <c r="P38" s="172">
        <v>0</v>
      </c>
      <c r="Q38" s="172">
        <v>1</v>
      </c>
      <c r="R38" s="172">
        <v>0</v>
      </c>
      <c r="S38" s="172">
        <v>0</v>
      </c>
      <c r="T38" s="172">
        <v>0</v>
      </c>
      <c r="U38" s="172">
        <v>1</v>
      </c>
      <c r="V38" s="172">
        <v>0</v>
      </c>
      <c r="W38" s="153" t="s">
        <v>56</v>
      </c>
      <c r="X38" s="507">
        <v>0</v>
      </c>
      <c r="Y38" s="507">
        <f>5%*X38</f>
        <v>0</v>
      </c>
      <c r="Z38" s="507">
        <f>X38+Y38</f>
        <v>0</v>
      </c>
      <c r="AA38" s="73" t="s">
        <v>33</v>
      </c>
    </row>
    <row r="39" spans="2:27" s="17" customFormat="1" ht="19.5" customHeight="1" x14ac:dyDescent="0.25">
      <c r="B39" s="160"/>
      <c r="C39" s="261">
        <v>43136</v>
      </c>
      <c r="D39" s="304" t="s">
        <v>244</v>
      </c>
      <c r="E39" s="47"/>
      <c r="F39" s="47"/>
      <c r="G39" s="47"/>
      <c r="H39" s="47"/>
      <c r="I39" s="47"/>
      <c r="J39" s="47"/>
      <c r="K39" s="47"/>
      <c r="L39" s="47"/>
      <c r="M39" s="47"/>
      <c r="N39" s="47"/>
      <c r="O39" s="47"/>
      <c r="P39" s="47"/>
      <c r="Q39" s="47"/>
      <c r="R39" s="47"/>
      <c r="S39" s="47"/>
      <c r="T39" s="47"/>
      <c r="U39" s="47"/>
      <c r="V39" s="47"/>
      <c r="W39" s="153"/>
      <c r="X39" s="507"/>
      <c r="Y39" s="507"/>
      <c r="Z39" s="507"/>
      <c r="AA39" s="508" t="s">
        <v>245</v>
      </c>
    </row>
    <row r="40" spans="2:27" s="17" customFormat="1" ht="19.5" customHeight="1" x14ac:dyDescent="0.25">
      <c r="B40" s="160"/>
      <c r="C40" s="171" t="s">
        <v>243</v>
      </c>
      <c r="D40" s="118" t="s">
        <v>1011</v>
      </c>
      <c r="E40" s="47"/>
      <c r="F40" s="47"/>
      <c r="G40" s="47"/>
      <c r="H40" s="47"/>
      <c r="I40" s="47"/>
      <c r="J40" s="47"/>
      <c r="K40" s="47"/>
      <c r="L40" s="47"/>
      <c r="M40" s="47"/>
      <c r="N40" s="47"/>
      <c r="O40" s="47"/>
      <c r="P40" s="47"/>
      <c r="Q40" s="47"/>
      <c r="R40" s="47"/>
      <c r="S40" s="47"/>
      <c r="T40" s="47"/>
      <c r="U40" s="47"/>
      <c r="V40" s="47"/>
      <c r="W40" s="153"/>
      <c r="X40" s="153"/>
      <c r="Y40" s="153"/>
      <c r="Z40" s="153"/>
      <c r="AA40" s="508"/>
    </row>
    <row r="41" spans="2:27" s="17" customFormat="1" ht="19.5" customHeight="1" x14ac:dyDescent="0.25">
      <c r="B41" s="160"/>
      <c r="C41" s="171"/>
      <c r="D41" s="118" t="s">
        <v>54</v>
      </c>
      <c r="E41" s="47"/>
      <c r="F41" s="47"/>
      <c r="G41" s="47"/>
      <c r="H41" s="47"/>
      <c r="I41" s="47"/>
      <c r="J41" s="47"/>
      <c r="K41" s="47"/>
      <c r="L41" s="47"/>
      <c r="M41" s="47"/>
      <c r="N41" s="47"/>
      <c r="O41" s="47"/>
      <c r="P41" s="47"/>
      <c r="Q41" s="47"/>
      <c r="R41" s="47"/>
      <c r="S41" s="47"/>
      <c r="T41" s="47"/>
      <c r="U41" s="47"/>
      <c r="V41" s="47"/>
      <c r="W41" s="153"/>
      <c r="X41" s="153"/>
      <c r="Y41" s="153"/>
      <c r="Z41" s="153"/>
      <c r="AA41" s="508" t="s">
        <v>246</v>
      </c>
    </row>
    <row r="42" spans="2:27" s="17" customFormat="1" ht="19.5" customHeight="1" x14ac:dyDescent="0.25">
      <c r="B42" s="160"/>
      <c r="C42" s="164"/>
      <c r="D42" s="118"/>
      <c r="E42" s="47"/>
      <c r="F42" s="47"/>
      <c r="G42" s="47"/>
      <c r="H42" s="47"/>
      <c r="I42" s="47"/>
      <c r="J42" s="47"/>
      <c r="K42" s="47"/>
      <c r="L42" s="47"/>
      <c r="M42" s="47"/>
      <c r="N42" s="47"/>
      <c r="O42" s="47"/>
      <c r="P42" s="47"/>
      <c r="Q42" s="47"/>
      <c r="R42" s="47"/>
      <c r="S42" s="47"/>
      <c r="T42" s="47"/>
      <c r="U42" s="47"/>
      <c r="V42" s="47"/>
      <c r="W42" s="153"/>
      <c r="X42" s="153"/>
      <c r="Y42" s="153"/>
      <c r="Z42" s="153"/>
      <c r="AA42" s="508"/>
    </row>
    <row r="43" spans="2:27" s="17" customFormat="1" ht="19.5" customHeight="1" x14ac:dyDescent="0.25">
      <c r="B43" s="160"/>
      <c r="C43" s="164"/>
      <c r="D43" s="160"/>
      <c r="E43" s="47"/>
      <c r="F43" s="47"/>
      <c r="G43" s="47"/>
      <c r="H43" s="47"/>
      <c r="I43" s="47"/>
      <c r="J43" s="47"/>
      <c r="K43" s="47"/>
      <c r="L43" s="47"/>
      <c r="M43" s="47"/>
      <c r="N43" s="47"/>
      <c r="O43" s="47"/>
      <c r="P43" s="47"/>
      <c r="Q43" s="47"/>
      <c r="R43" s="47"/>
      <c r="S43" s="47"/>
      <c r="T43" s="47"/>
      <c r="U43" s="47"/>
      <c r="V43" s="47"/>
      <c r="W43" s="153"/>
      <c r="X43" s="153"/>
      <c r="Y43" s="153"/>
      <c r="Z43" s="153"/>
      <c r="AA43" s="508"/>
    </row>
    <row r="44" spans="2:27" s="17" customFormat="1" ht="19.5" customHeight="1" x14ac:dyDescent="0.25">
      <c r="B44" s="160"/>
      <c r="C44" s="164"/>
      <c r="D44" s="160"/>
      <c r="E44" s="47"/>
      <c r="F44" s="47"/>
      <c r="G44" s="47"/>
      <c r="H44" s="47"/>
      <c r="I44" s="47"/>
      <c r="J44" s="47"/>
      <c r="K44" s="47"/>
      <c r="L44" s="47"/>
      <c r="M44" s="47"/>
      <c r="N44" s="47"/>
      <c r="O44" s="47"/>
      <c r="P44" s="47"/>
      <c r="Q44" s="47"/>
      <c r="R44" s="47"/>
      <c r="S44" s="47"/>
      <c r="T44" s="47"/>
      <c r="U44" s="47"/>
      <c r="V44" s="47"/>
      <c r="W44" s="153"/>
      <c r="X44" s="153"/>
      <c r="Y44" s="153"/>
      <c r="Z44" s="153"/>
      <c r="AA44" s="508"/>
    </row>
    <row r="45" spans="2:27" s="17" customFormat="1" ht="19.5" customHeight="1" x14ac:dyDescent="0.25">
      <c r="B45" s="160"/>
      <c r="C45" s="164"/>
      <c r="D45" s="160"/>
      <c r="E45" s="47"/>
      <c r="F45" s="47"/>
      <c r="G45" s="47"/>
      <c r="H45" s="47"/>
      <c r="I45" s="47"/>
      <c r="J45" s="47"/>
      <c r="K45" s="47"/>
      <c r="L45" s="47"/>
      <c r="M45" s="47"/>
      <c r="N45" s="47"/>
      <c r="O45" s="47"/>
      <c r="P45" s="47"/>
      <c r="Q45" s="47"/>
      <c r="R45" s="47"/>
      <c r="S45" s="47"/>
      <c r="T45" s="47"/>
      <c r="U45" s="47"/>
      <c r="V45" s="47"/>
      <c r="W45" s="153"/>
      <c r="X45" s="153"/>
      <c r="Y45" s="153"/>
      <c r="Z45" s="153"/>
      <c r="AA45" s="508"/>
    </row>
    <row r="46" spans="2:27" s="17" customFormat="1" ht="19.5" customHeight="1" x14ac:dyDescent="0.25">
      <c r="B46" s="160"/>
      <c r="C46" s="164"/>
      <c r="D46" s="160"/>
      <c r="E46" s="47"/>
      <c r="F46" s="47"/>
      <c r="G46" s="47"/>
      <c r="H46" s="47"/>
      <c r="I46" s="47"/>
      <c r="J46" s="47"/>
      <c r="K46" s="47"/>
      <c r="L46" s="47"/>
      <c r="M46" s="47"/>
      <c r="N46" s="47"/>
      <c r="O46" s="47"/>
      <c r="P46" s="47"/>
      <c r="Q46" s="47"/>
      <c r="R46" s="47"/>
      <c r="S46" s="47"/>
      <c r="T46" s="47"/>
      <c r="U46" s="47"/>
      <c r="V46" s="47"/>
      <c r="W46" s="153"/>
      <c r="X46" s="153"/>
      <c r="Y46" s="153"/>
      <c r="Z46" s="153"/>
      <c r="AA46" s="76"/>
    </row>
    <row r="47" spans="2:27" s="17" customFormat="1" ht="19.5" customHeight="1" x14ac:dyDescent="0.25">
      <c r="B47" s="160">
        <v>6</v>
      </c>
      <c r="C47" s="171" t="s">
        <v>42</v>
      </c>
      <c r="D47" s="171" t="s">
        <v>247</v>
      </c>
      <c r="E47" s="172" t="s">
        <v>55</v>
      </c>
      <c r="F47" s="172" t="s">
        <v>55</v>
      </c>
      <c r="G47" s="172" t="s">
        <v>55</v>
      </c>
      <c r="H47" s="172" t="s">
        <v>55</v>
      </c>
      <c r="I47" s="172" t="s">
        <v>55</v>
      </c>
      <c r="J47" s="172">
        <v>1</v>
      </c>
      <c r="K47" s="172">
        <v>0</v>
      </c>
      <c r="L47" s="172" t="s">
        <v>55</v>
      </c>
      <c r="M47" s="172">
        <v>1</v>
      </c>
      <c r="N47" s="172" t="s">
        <v>55</v>
      </c>
      <c r="O47" s="172" t="s">
        <v>55</v>
      </c>
      <c r="P47" s="172" t="s">
        <v>55</v>
      </c>
      <c r="Q47" s="172" t="s">
        <v>55</v>
      </c>
      <c r="R47" s="172" t="s">
        <v>55</v>
      </c>
      <c r="S47" s="172" t="s">
        <v>55</v>
      </c>
      <c r="T47" s="172" t="s">
        <v>55</v>
      </c>
      <c r="U47" s="172" t="s">
        <v>55</v>
      </c>
      <c r="V47" s="172" t="s">
        <v>55</v>
      </c>
      <c r="W47" s="196" t="s">
        <v>68</v>
      </c>
      <c r="X47" s="507">
        <v>0</v>
      </c>
      <c r="Y47" s="507">
        <f>5%*X47</f>
        <v>0</v>
      </c>
      <c r="Z47" s="507">
        <f>X47+Y47</f>
        <v>0</v>
      </c>
      <c r="AA47" s="73" t="s">
        <v>249</v>
      </c>
    </row>
    <row r="48" spans="2:27" s="17" customFormat="1" ht="19.5" customHeight="1" x14ac:dyDescent="0.25">
      <c r="B48" s="160"/>
      <c r="C48" s="261">
        <v>43139</v>
      </c>
      <c r="D48" s="118" t="s">
        <v>248</v>
      </c>
      <c r="E48" s="163"/>
      <c r="F48" s="163"/>
      <c r="G48" s="163"/>
      <c r="H48" s="163"/>
      <c r="I48" s="163"/>
      <c r="J48" s="163"/>
      <c r="K48" s="163"/>
      <c r="L48" s="163"/>
      <c r="M48" s="163"/>
      <c r="N48" s="163"/>
      <c r="O48" s="163"/>
      <c r="P48" s="163"/>
      <c r="Q48" s="163"/>
      <c r="R48" s="163"/>
      <c r="S48" s="163"/>
      <c r="T48" s="163"/>
      <c r="U48" s="163"/>
      <c r="V48" s="163"/>
      <c r="W48" s="267"/>
      <c r="X48" s="507"/>
      <c r="Y48" s="507"/>
      <c r="Z48" s="507"/>
      <c r="AA48" s="508" t="s">
        <v>250</v>
      </c>
    </row>
    <row r="49" spans="2:27" s="17" customFormat="1" ht="19.5" customHeight="1" x14ac:dyDescent="0.25">
      <c r="B49" s="160"/>
      <c r="C49" s="171" t="s">
        <v>232</v>
      </c>
      <c r="D49" s="118" t="s">
        <v>167</v>
      </c>
      <c r="E49" s="47"/>
      <c r="F49" s="163"/>
      <c r="G49" s="163"/>
      <c r="H49" s="163"/>
      <c r="I49" s="163"/>
      <c r="J49" s="163"/>
      <c r="K49" s="163"/>
      <c r="L49" s="163"/>
      <c r="M49" s="163"/>
      <c r="N49" s="163"/>
      <c r="O49" s="163"/>
      <c r="P49" s="163"/>
      <c r="Q49" s="163"/>
      <c r="R49" s="163"/>
      <c r="S49" s="163"/>
      <c r="T49" s="163"/>
      <c r="U49" s="163"/>
      <c r="V49" s="163"/>
      <c r="W49" s="121"/>
      <c r="X49" s="507"/>
      <c r="Y49" s="507"/>
      <c r="Z49" s="507"/>
      <c r="AA49" s="508"/>
    </row>
    <row r="50" spans="2:27" s="17" customFormat="1" ht="19.5" customHeight="1" x14ac:dyDescent="0.25">
      <c r="B50" s="160"/>
      <c r="C50" s="164"/>
      <c r="D50" s="80"/>
      <c r="E50" s="47"/>
      <c r="F50" s="163"/>
      <c r="G50" s="163"/>
      <c r="H50" s="163"/>
      <c r="I50" s="163"/>
      <c r="J50" s="163"/>
      <c r="K50" s="163"/>
      <c r="L50" s="163"/>
      <c r="M50" s="163"/>
      <c r="N50" s="163"/>
      <c r="O50" s="163"/>
      <c r="P50" s="163"/>
      <c r="Q50" s="163"/>
      <c r="R50" s="163"/>
      <c r="S50" s="163"/>
      <c r="T50" s="163"/>
      <c r="U50" s="163"/>
      <c r="V50" s="163"/>
      <c r="W50" s="121"/>
      <c r="X50" s="507"/>
      <c r="Y50" s="507"/>
      <c r="Z50" s="507"/>
      <c r="AA50" s="77"/>
    </row>
    <row r="51" spans="2:27" s="17" customFormat="1" ht="19.5" x14ac:dyDescent="0.25">
      <c r="B51" s="160">
        <v>7</v>
      </c>
      <c r="C51" s="171" t="s">
        <v>279</v>
      </c>
      <c r="D51" s="171" t="s">
        <v>1017</v>
      </c>
      <c r="E51" s="172" t="s">
        <v>55</v>
      </c>
      <c r="F51" s="172">
        <v>0</v>
      </c>
      <c r="G51" s="172" t="s">
        <v>55</v>
      </c>
      <c r="H51" s="172" t="s">
        <v>55</v>
      </c>
      <c r="I51" s="172">
        <v>2</v>
      </c>
      <c r="J51" s="172" t="s">
        <v>55</v>
      </c>
      <c r="K51" s="172" t="s">
        <v>55</v>
      </c>
      <c r="L51" s="172" t="s">
        <v>55</v>
      </c>
      <c r="M51" s="172" t="s">
        <v>55</v>
      </c>
      <c r="N51" s="172"/>
      <c r="O51" s="172"/>
      <c r="P51" s="172"/>
      <c r="Q51" s="172"/>
      <c r="R51" s="172"/>
      <c r="S51" s="172"/>
      <c r="T51" s="172"/>
      <c r="U51" s="172"/>
      <c r="V51" s="172" t="s">
        <v>55</v>
      </c>
      <c r="W51" s="153" t="s">
        <v>70</v>
      </c>
      <c r="X51" s="153"/>
      <c r="Y51" s="153"/>
      <c r="Z51" s="153"/>
      <c r="AA51" s="73" t="s">
        <v>251</v>
      </c>
    </row>
    <row r="52" spans="2:27" s="17" customFormat="1" ht="19.5" customHeight="1" x14ac:dyDescent="0.25">
      <c r="B52" s="160"/>
      <c r="C52" s="261">
        <v>43140</v>
      </c>
      <c r="D52" s="168" t="s">
        <v>253</v>
      </c>
      <c r="E52" s="163"/>
      <c r="F52" s="163"/>
      <c r="G52" s="163"/>
      <c r="H52" s="163"/>
      <c r="I52" s="163"/>
      <c r="J52" s="163"/>
      <c r="K52" s="163"/>
      <c r="L52" s="163"/>
      <c r="M52" s="163"/>
      <c r="N52" s="163"/>
      <c r="O52" s="163"/>
      <c r="P52" s="163"/>
      <c r="Q52" s="163"/>
      <c r="R52" s="163"/>
      <c r="S52" s="163"/>
      <c r="T52" s="163"/>
      <c r="U52" s="163"/>
      <c r="V52" s="163"/>
      <c r="W52" s="153"/>
      <c r="X52" s="45"/>
      <c r="Y52" s="45"/>
      <c r="Z52" s="45"/>
      <c r="AA52" s="77" t="s">
        <v>254</v>
      </c>
    </row>
    <row r="53" spans="2:27" s="17" customFormat="1" ht="19.5" customHeight="1" x14ac:dyDescent="0.25">
      <c r="B53" s="160"/>
      <c r="C53" s="171" t="s">
        <v>252</v>
      </c>
      <c r="D53" s="168" t="s">
        <v>54</v>
      </c>
      <c r="E53" s="163"/>
      <c r="F53" s="163"/>
      <c r="G53" s="163"/>
      <c r="H53" s="163"/>
      <c r="I53" s="163"/>
      <c r="J53" s="163"/>
      <c r="K53" s="163"/>
      <c r="L53" s="163"/>
      <c r="M53" s="163"/>
      <c r="N53" s="163"/>
      <c r="O53" s="163"/>
      <c r="P53" s="163"/>
      <c r="Q53" s="163"/>
      <c r="R53" s="163"/>
      <c r="S53" s="163"/>
      <c r="T53" s="163"/>
      <c r="U53" s="163"/>
      <c r="V53" s="163"/>
      <c r="W53" s="153"/>
      <c r="X53" s="45"/>
      <c r="Y53" s="45"/>
      <c r="Z53" s="45"/>
      <c r="AA53" s="77" t="s">
        <v>255</v>
      </c>
    </row>
    <row r="54" spans="2:27" s="17" customFormat="1" ht="19.5" x14ac:dyDescent="0.25">
      <c r="B54" s="160"/>
      <c r="C54" s="171"/>
      <c r="D54" s="168"/>
      <c r="E54" s="163"/>
      <c r="F54" s="163"/>
      <c r="G54" s="163"/>
      <c r="H54" s="163"/>
      <c r="I54" s="163"/>
      <c r="J54" s="163"/>
      <c r="K54" s="163"/>
      <c r="L54" s="163"/>
      <c r="M54" s="163"/>
      <c r="N54" s="163"/>
      <c r="O54" s="163"/>
      <c r="P54" s="163"/>
      <c r="Q54" s="163"/>
      <c r="R54" s="163"/>
      <c r="S54" s="163"/>
      <c r="T54" s="163"/>
      <c r="U54" s="163"/>
      <c r="V54" s="163"/>
      <c r="W54" s="153"/>
      <c r="X54" s="45"/>
      <c r="Y54" s="45"/>
      <c r="Z54" s="45"/>
      <c r="AA54" s="77"/>
    </row>
    <row r="55" spans="2:27" s="17" customFormat="1" ht="19.5" x14ac:dyDescent="0.25">
      <c r="B55" s="160">
        <v>8</v>
      </c>
      <c r="C55" s="171" t="s">
        <v>38</v>
      </c>
      <c r="D55" s="171" t="s">
        <v>65</v>
      </c>
      <c r="E55" s="172" t="s">
        <v>55</v>
      </c>
      <c r="F55" s="172" t="s">
        <v>55</v>
      </c>
      <c r="G55" s="172" t="s">
        <v>55</v>
      </c>
      <c r="H55" s="172" t="s">
        <v>55</v>
      </c>
      <c r="I55" s="172">
        <v>1</v>
      </c>
      <c r="J55" s="172" t="s">
        <v>55</v>
      </c>
      <c r="K55" s="172" t="s">
        <v>55</v>
      </c>
      <c r="L55" s="172" t="s">
        <v>55</v>
      </c>
      <c r="M55" s="172" t="s">
        <v>55</v>
      </c>
      <c r="N55" s="190" t="s">
        <v>55</v>
      </c>
      <c r="O55" s="190" t="s">
        <v>55</v>
      </c>
      <c r="P55" s="172" t="s">
        <v>55</v>
      </c>
      <c r="Q55" s="172" t="s">
        <v>55</v>
      </c>
      <c r="R55" s="172" t="s">
        <v>55</v>
      </c>
      <c r="S55" s="172" t="s">
        <v>55</v>
      </c>
      <c r="T55" s="172" t="s">
        <v>55</v>
      </c>
      <c r="U55" s="172" t="s">
        <v>55</v>
      </c>
      <c r="V55" s="172" t="s">
        <v>55</v>
      </c>
      <c r="W55" s="153" t="s">
        <v>68</v>
      </c>
      <c r="X55" s="153">
        <v>75000000</v>
      </c>
      <c r="Y55" s="153">
        <f>5%*X55</f>
        <v>3750000</v>
      </c>
      <c r="Z55" s="153">
        <f>X55+Y55</f>
        <v>78750000</v>
      </c>
      <c r="AA55" s="536" t="s">
        <v>261</v>
      </c>
    </row>
    <row r="56" spans="2:27" s="17" customFormat="1" ht="19.5" customHeight="1" x14ac:dyDescent="0.25">
      <c r="B56" s="160"/>
      <c r="C56" s="261">
        <v>43141</v>
      </c>
      <c r="D56" s="168" t="s">
        <v>256</v>
      </c>
      <c r="E56" s="163"/>
      <c r="F56" s="163"/>
      <c r="G56" s="163"/>
      <c r="H56" s="163"/>
      <c r="I56" s="163"/>
      <c r="J56" s="163"/>
      <c r="K56" s="163"/>
      <c r="L56" s="163"/>
      <c r="M56" s="163"/>
      <c r="N56" s="163"/>
      <c r="O56" s="163"/>
      <c r="P56" s="163"/>
      <c r="Q56" s="163"/>
      <c r="R56" s="163"/>
      <c r="S56" s="163"/>
      <c r="T56" s="163"/>
      <c r="U56" s="163"/>
      <c r="V56" s="163"/>
      <c r="W56" s="153"/>
      <c r="X56" s="45"/>
      <c r="Y56" s="45"/>
      <c r="Z56" s="45"/>
      <c r="AA56" s="536"/>
    </row>
    <row r="57" spans="2:27" s="17" customFormat="1" ht="19.5" customHeight="1" x14ac:dyDescent="0.25">
      <c r="B57" s="168"/>
      <c r="C57" s="171" t="s">
        <v>232</v>
      </c>
      <c r="D57" s="168" t="s">
        <v>257</v>
      </c>
      <c r="E57" s="172"/>
      <c r="F57" s="172"/>
      <c r="G57" s="172"/>
      <c r="H57" s="172"/>
      <c r="I57" s="172"/>
      <c r="J57" s="172"/>
      <c r="K57" s="172"/>
      <c r="L57" s="172"/>
      <c r="M57" s="172"/>
      <c r="N57" s="172"/>
      <c r="O57" s="172"/>
      <c r="P57" s="172"/>
      <c r="Q57" s="172"/>
      <c r="R57" s="172"/>
      <c r="S57" s="172"/>
      <c r="T57" s="172"/>
      <c r="U57" s="172"/>
      <c r="V57" s="172"/>
      <c r="W57" s="165"/>
      <c r="X57" s="45"/>
      <c r="Y57" s="45"/>
      <c r="Z57" s="45"/>
      <c r="AA57" s="77" t="s">
        <v>258</v>
      </c>
    </row>
    <row r="58" spans="2:27" s="17" customFormat="1" ht="19.5" customHeight="1" x14ac:dyDescent="0.25">
      <c r="B58" s="168"/>
      <c r="C58" s="171"/>
      <c r="D58" s="168" t="s">
        <v>54</v>
      </c>
      <c r="E58" s="172"/>
      <c r="F58" s="172"/>
      <c r="G58" s="172"/>
      <c r="H58" s="172"/>
      <c r="I58" s="172"/>
      <c r="J58" s="172"/>
      <c r="K58" s="172"/>
      <c r="L58" s="172"/>
      <c r="M58" s="172"/>
      <c r="N58" s="172"/>
      <c r="O58" s="172"/>
      <c r="P58" s="172"/>
      <c r="Q58" s="172"/>
      <c r="R58" s="172"/>
      <c r="S58" s="172"/>
      <c r="T58" s="172"/>
      <c r="U58" s="172"/>
      <c r="V58" s="172"/>
      <c r="W58" s="165"/>
      <c r="X58" s="45"/>
      <c r="Y58" s="45"/>
      <c r="Z58" s="45"/>
      <c r="AA58" s="77" t="s">
        <v>259</v>
      </c>
    </row>
    <row r="59" spans="2:27" s="17" customFormat="1" ht="19.5" customHeight="1" x14ac:dyDescent="0.25">
      <c r="B59" s="168"/>
      <c r="C59" s="171"/>
      <c r="D59" s="168"/>
      <c r="E59" s="172"/>
      <c r="F59" s="172"/>
      <c r="G59" s="172"/>
      <c r="H59" s="172"/>
      <c r="I59" s="172"/>
      <c r="J59" s="172"/>
      <c r="K59" s="172"/>
      <c r="L59" s="172"/>
      <c r="M59" s="172"/>
      <c r="N59" s="172"/>
      <c r="O59" s="172"/>
      <c r="P59" s="172"/>
      <c r="Q59" s="172"/>
      <c r="R59" s="172"/>
      <c r="S59" s="172"/>
      <c r="T59" s="172"/>
      <c r="U59" s="172"/>
      <c r="V59" s="172"/>
      <c r="W59" s="165"/>
      <c r="X59" s="45"/>
      <c r="Y59" s="45"/>
      <c r="Z59" s="45"/>
      <c r="AA59" s="508" t="s">
        <v>260</v>
      </c>
    </row>
    <row r="60" spans="2:27" s="17" customFormat="1" ht="19.5" customHeight="1" x14ac:dyDescent="0.25">
      <c r="B60" s="168"/>
      <c r="C60" s="171"/>
      <c r="D60" s="168"/>
      <c r="E60" s="172"/>
      <c r="F60" s="172"/>
      <c r="G60" s="172"/>
      <c r="H60" s="172"/>
      <c r="I60" s="172"/>
      <c r="J60" s="172"/>
      <c r="K60" s="172"/>
      <c r="L60" s="172"/>
      <c r="M60" s="172"/>
      <c r="N60" s="172"/>
      <c r="O60" s="172"/>
      <c r="P60" s="172"/>
      <c r="Q60" s="172"/>
      <c r="R60" s="172"/>
      <c r="S60" s="172"/>
      <c r="T60" s="172"/>
      <c r="U60" s="172"/>
      <c r="V60" s="172"/>
      <c r="W60" s="165"/>
      <c r="X60" s="45"/>
      <c r="Y60" s="45"/>
      <c r="Z60" s="45"/>
      <c r="AA60" s="508"/>
    </row>
    <row r="61" spans="2:27" s="17" customFormat="1" ht="19.5" customHeight="1" x14ac:dyDescent="0.25">
      <c r="B61" s="168"/>
      <c r="C61" s="171"/>
      <c r="D61" s="168"/>
      <c r="E61" s="172"/>
      <c r="F61" s="172"/>
      <c r="G61" s="172"/>
      <c r="H61" s="172"/>
      <c r="I61" s="172"/>
      <c r="J61" s="172"/>
      <c r="K61" s="172"/>
      <c r="L61" s="172"/>
      <c r="M61" s="172"/>
      <c r="N61" s="172"/>
      <c r="O61" s="172"/>
      <c r="P61" s="172"/>
      <c r="Q61" s="172"/>
      <c r="R61" s="172"/>
      <c r="S61" s="172"/>
      <c r="T61" s="172"/>
      <c r="U61" s="172"/>
      <c r="V61" s="172"/>
      <c r="W61" s="165"/>
      <c r="X61" s="45"/>
      <c r="Y61" s="45"/>
      <c r="Z61" s="45"/>
      <c r="AA61" s="508"/>
    </row>
    <row r="62" spans="2:27" s="17" customFormat="1" ht="19.5" customHeight="1" x14ac:dyDescent="0.25">
      <c r="B62" s="168"/>
      <c r="C62" s="171"/>
      <c r="D62" s="168"/>
      <c r="E62" s="172"/>
      <c r="F62" s="172"/>
      <c r="G62" s="172"/>
      <c r="H62" s="172"/>
      <c r="I62" s="172"/>
      <c r="J62" s="172"/>
      <c r="K62" s="172"/>
      <c r="L62" s="172"/>
      <c r="M62" s="172"/>
      <c r="N62" s="172"/>
      <c r="O62" s="172"/>
      <c r="P62" s="172"/>
      <c r="Q62" s="172"/>
      <c r="R62" s="172"/>
      <c r="S62" s="172"/>
      <c r="T62" s="172"/>
      <c r="U62" s="172"/>
      <c r="V62" s="172"/>
      <c r="W62" s="165"/>
      <c r="X62" s="45"/>
      <c r="Y62" s="45"/>
      <c r="Z62" s="45"/>
      <c r="AA62" s="508"/>
    </row>
    <row r="63" spans="2:27" s="17" customFormat="1" ht="19.5" customHeight="1" x14ac:dyDescent="0.25">
      <c r="B63" s="168"/>
      <c r="C63" s="171"/>
      <c r="D63" s="168"/>
      <c r="E63" s="172"/>
      <c r="F63" s="172"/>
      <c r="G63" s="172"/>
      <c r="H63" s="172"/>
      <c r="I63" s="172"/>
      <c r="J63" s="172"/>
      <c r="K63" s="172"/>
      <c r="L63" s="172"/>
      <c r="M63" s="172"/>
      <c r="N63" s="172"/>
      <c r="O63" s="172"/>
      <c r="P63" s="172"/>
      <c r="Q63" s="172"/>
      <c r="R63" s="172"/>
      <c r="S63" s="172"/>
      <c r="T63" s="172"/>
      <c r="U63" s="172"/>
      <c r="V63" s="172"/>
      <c r="W63" s="165"/>
      <c r="X63" s="45"/>
      <c r="Y63" s="45"/>
      <c r="Z63" s="45"/>
      <c r="AA63" s="508"/>
    </row>
    <row r="64" spans="2:27" s="17" customFormat="1" ht="19.5" customHeight="1" x14ac:dyDescent="0.25">
      <c r="B64" s="168"/>
      <c r="C64" s="171"/>
      <c r="D64" s="168"/>
      <c r="E64" s="172"/>
      <c r="F64" s="172"/>
      <c r="G64" s="172"/>
      <c r="H64" s="172"/>
      <c r="I64" s="172"/>
      <c r="J64" s="172"/>
      <c r="K64" s="172"/>
      <c r="L64" s="172"/>
      <c r="M64" s="172"/>
      <c r="N64" s="172"/>
      <c r="O64" s="172"/>
      <c r="P64" s="172"/>
      <c r="Q64" s="172"/>
      <c r="R64" s="172"/>
      <c r="S64" s="172"/>
      <c r="T64" s="172"/>
      <c r="U64" s="172"/>
      <c r="V64" s="172"/>
      <c r="W64" s="165"/>
      <c r="X64" s="45"/>
      <c r="Y64" s="45"/>
      <c r="Z64" s="45"/>
      <c r="AA64" s="508"/>
    </row>
    <row r="65" spans="1:27" s="17" customFormat="1" ht="19.5" customHeight="1" x14ac:dyDescent="0.25">
      <c r="B65" s="168"/>
      <c r="C65" s="171"/>
      <c r="D65" s="168"/>
      <c r="E65" s="172"/>
      <c r="F65" s="172"/>
      <c r="G65" s="172"/>
      <c r="H65" s="172"/>
      <c r="I65" s="172"/>
      <c r="J65" s="172"/>
      <c r="K65" s="172"/>
      <c r="L65" s="172"/>
      <c r="M65" s="172"/>
      <c r="N65" s="172"/>
      <c r="O65" s="172"/>
      <c r="P65" s="172"/>
      <c r="Q65" s="172"/>
      <c r="R65" s="172"/>
      <c r="S65" s="172"/>
      <c r="T65" s="172"/>
      <c r="U65" s="172"/>
      <c r="V65" s="172"/>
      <c r="W65" s="165"/>
      <c r="X65" s="45"/>
      <c r="Y65" s="45"/>
      <c r="Z65" s="45"/>
      <c r="AA65" s="508"/>
    </row>
    <row r="66" spans="1:27" s="17" customFormat="1" ht="19.5" customHeight="1" x14ac:dyDescent="0.25">
      <c r="B66" s="257"/>
      <c r="C66" s="258"/>
      <c r="D66" s="257"/>
      <c r="E66" s="230"/>
      <c r="F66" s="230"/>
      <c r="G66" s="230"/>
      <c r="H66" s="230"/>
      <c r="I66" s="230"/>
      <c r="J66" s="230"/>
      <c r="K66" s="230"/>
      <c r="L66" s="230"/>
      <c r="M66" s="230"/>
      <c r="N66" s="230"/>
      <c r="O66" s="230"/>
      <c r="P66" s="230"/>
      <c r="Q66" s="230"/>
      <c r="R66" s="230"/>
      <c r="S66" s="230"/>
      <c r="T66" s="230"/>
      <c r="U66" s="230"/>
      <c r="V66" s="230"/>
      <c r="W66" s="256"/>
      <c r="X66" s="45"/>
      <c r="Y66" s="45"/>
      <c r="Z66" s="45"/>
      <c r="AA66" s="508"/>
    </row>
    <row r="67" spans="1:27" s="17" customFormat="1" ht="19.5" customHeight="1" x14ac:dyDescent="0.25">
      <c r="B67" s="257"/>
      <c r="C67" s="258"/>
      <c r="D67" s="257"/>
      <c r="E67" s="230"/>
      <c r="F67" s="230"/>
      <c r="G67" s="230"/>
      <c r="H67" s="230"/>
      <c r="I67" s="230"/>
      <c r="J67" s="230"/>
      <c r="K67" s="230"/>
      <c r="L67" s="230"/>
      <c r="M67" s="230"/>
      <c r="N67" s="230"/>
      <c r="O67" s="230"/>
      <c r="P67" s="230"/>
      <c r="Q67" s="230"/>
      <c r="R67" s="230"/>
      <c r="S67" s="230"/>
      <c r="T67" s="230"/>
      <c r="U67" s="230"/>
      <c r="V67" s="230"/>
      <c r="W67" s="256"/>
      <c r="X67" s="45"/>
      <c r="Y67" s="45"/>
      <c r="Z67" s="45"/>
      <c r="AA67" s="76"/>
    </row>
    <row r="68" spans="1:27" s="17" customFormat="1" ht="19.5" customHeight="1" x14ac:dyDescent="0.25">
      <c r="B68" s="160">
        <v>9</v>
      </c>
      <c r="C68" s="171" t="s">
        <v>16</v>
      </c>
      <c r="D68" s="171" t="s">
        <v>61</v>
      </c>
      <c r="E68" s="230" t="s">
        <v>55</v>
      </c>
      <c r="F68" s="230" t="s">
        <v>55</v>
      </c>
      <c r="G68" s="230" t="s">
        <v>55</v>
      </c>
      <c r="H68" s="230" t="s">
        <v>55</v>
      </c>
      <c r="I68" s="230" t="s">
        <v>55</v>
      </c>
      <c r="J68" s="230" t="s">
        <v>55</v>
      </c>
      <c r="K68" s="230">
        <v>0</v>
      </c>
      <c r="L68" s="230" t="s">
        <v>55</v>
      </c>
      <c r="M68" s="230" t="s">
        <v>55</v>
      </c>
      <c r="N68" s="172">
        <v>1200</v>
      </c>
      <c r="O68" s="172">
        <v>5000</v>
      </c>
      <c r="P68" s="172"/>
      <c r="Q68" s="172"/>
      <c r="R68" s="172"/>
      <c r="S68" s="172"/>
      <c r="T68" s="172"/>
      <c r="U68" s="172"/>
      <c r="V68" s="172"/>
      <c r="W68" s="541" t="s">
        <v>263</v>
      </c>
      <c r="X68" s="153">
        <f>500000*N68</f>
        <v>600000000</v>
      </c>
      <c r="Y68" s="153">
        <f>5%*X68</f>
        <v>30000000</v>
      </c>
      <c r="Z68" s="153">
        <f>X68+Y68</f>
        <v>630000000</v>
      </c>
      <c r="AA68" s="73" t="s">
        <v>72</v>
      </c>
    </row>
    <row r="69" spans="1:27" s="17" customFormat="1" ht="19.5" customHeight="1" x14ac:dyDescent="0.25">
      <c r="B69" s="160"/>
      <c r="C69" s="261">
        <v>43143</v>
      </c>
      <c r="D69" s="257" t="s">
        <v>262</v>
      </c>
      <c r="E69" s="163"/>
      <c r="F69" s="163"/>
      <c r="G69" s="163"/>
      <c r="H69" s="163"/>
      <c r="I69" s="163"/>
      <c r="J69" s="163"/>
      <c r="K69" s="163"/>
      <c r="L69" s="163"/>
      <c r="M69" s="163"/>
      <c r="N69" s="163"/>
      <c r="O69" s="163"/>
      <c r="P69" s="163"/>
      <c r="Q69" s="163"/>
      <c r="R69" s="163"/>
      <c r="S69" s="163"/>
      <c r="T69" s="163"/>
      <c r="U69" s="163"/>
      <c r="V69" s="163"/>
      <c r="W69" s="541"/>
      <c r="X69" s="45"/>
      <c r="Y69" s="45"/>
      <c r="Z69" s="45"/>
      <c r="AA69" s="508" t="s">
        <v>1289</v>
      </c>
    </row>
    <row r="70" spans="1:27" s="17" customFormat="1" ht="19.5" customHeight="1" x14ac:dyDescent="0.25">
      <c r="B70" s="160"/>
      <c r="C70" s="261">
        <v>43147</v>
      </c>
      <c r="D70" s="257" t="s">
        <v>104</v>
      </c>
      <c r="E70" s="163"/>
      <c r="F70" s="163"/>
      <c r="G70" s="163"/>
      <c r="H70" s="163"/>
      <c r="I70" s="163"/>
      <c r="J70" s="163"/>
      <c r="K70" s="163"/>
      <c r="L70" s="163"/>
      <c r="M70" s="163"/>
      <c r="N70" s="163"/>
      <c r="O70" s="163"/>
      <c r="P70" s="163"/>
      <c r="Q70" s="163"/>
      <c r="R70" s="163"/>
      <c r="S70" s="163"/>
      <c r="T70" s="163"/>
      <c r="U70" s="163"/>
      <c r="V70" s="163"/>
      <c r="W70" s="153"/>
      <c r="X70" s="45"/>
      <c r="Y70" s="45"/>
      <c r="Z70" s="45"/>
      <c r="AA70" s="508"/>
    </row>
    <row r="71" spans="1:27" s="17" customFormat="1" ht="19.5" customHeight="1" x14ac:dyDescent="0.25">
      <c r="B71" s="160"/>
      <c r="C71" s="266" t="s">
        <v>1288</v>
      </c>
      <c r="D71" s="118"/>
      <c r="E71" s="163"/>
      <c r="F71" s="163"/>
      <c r="G71" s="163"/>
      <c r="H71" s="163"/>
      <c r="I71" s="163"/>
      <c r="J71" s="163"/>
      <c r="K71" s="163"/>
      <c r="L71" s="163"/>
      <c r="M71" s="163"/>
      <c r="N71" s="163"/>
      <c r="O71" s="163"/>
      <c r="P71" s="163"/>
      <c r="Q71" s="163"/>
      <c r="R71" s="163"/>
      <c r="S71" s="163"/>
      <c r="T71" s="163"/>
      <c r="U71" s="163"/>
      <c r="V71" s="163"/>
      <c r="W71" s="153"/>
      <c r="X71" s="45"/>
      <c r="Y71" s="45"/>
      <c r="Z71" s="45"/>
      <c r="AA71" s="508"/>
    </row>
    <row r="72" spans="1:27" s="17" customFormat="1" ht="19.5" customHeight="1" x14ac:dyDescent="0.25">
      <c r="B72" s="160"/>
      <c r="C72" s="164"/>
      <c r="D72" s="168"/>
      <c r="E72" s="163"/>
      <c r="F72" s="163"/>
      <c r="G72" s="163"/>
      <c r="H72" s="163"/>
      <c r="I72" s="163"/>
      <c r="J72" s="163"/>
      <c r="K72" s="163"/>
      <c r="L72" s="163"/>
      <c r="M72" s="163"/>
      <c r="N72" s="163"/>
      <c r="O72" s="163"/>
      <c r="P72" s="163"/>
      <c r="Q72" s="163"/>
      <c r="R72" s="163"/>
      <c r="S72" s="163"/>
      <c r="T72" s="163"/>
      <c r="U72" s="163"/>
      <c r="V72" s="163"/>
      <c r="W72" s="153"/>
      <c r="X72" s="45"/>
      <c r="Y72" s="45"/>
      <c r="Z72" s="45"/>
      <c r="AA72" s="77" t="s">
        <v>1290</v>
      </c>
    </row>
    <row r="73" spans="1:27" s="17" customFormat="1" ht="19.5" customHeight="1" x14ac:dyDescent="0.25">
      <c r="B73" s="257"/>
      <c r="C73" s="258"/>
      <c r="D73" s="257"/>
      <c r="E73" s="230"/>
      <c r="F73" s="230"/>
      <c r="G73" s="230"/>
      <c r="H73" s="230"/>
      <c r="I73" s="230"/>
      <c r="J73" s="230"/>
      <c r="K73" s="230"/>
      <c r="L73" s="230"/>
      <c r="M73" s="230"/>
      <c r="N73" s="230"/>
      <c r="O73" s="230"/>
      <c r="P73" s="230"/>
      <c r="Q73" s="230"/>
      <c r="R73" s="230"/>
      <c r="S73" s="230"/>
      <c r="T73" s="230"/>
      <c r="U73" s="230"/>
      <c r="V73" s="230"/>
      <c r="W73" s="256"/>
      <c r="X73" s="45"/>
      <c r="Y73" s="45"/>
      <c r="Z73" s="45"/>
      <c r="AA73" s="359" t="s">
        <v>1287</v>
      </c>
    </row>
    <row r="74" spans="1:27" s="17" customFormat="1" ht="19.5" customHeight="1" x14ac:dyDescent="0.25">
      <c r="B74" s="357"/>
      <c r="C74" s="266"/>
      <c r="D74" s="357"/>
      <c r="E74" s="230"/>
      <c r="F74" s="230"/>
      <c r="G74" s="230"/>
      <c r="H74" s="230"/>
      <c r="I74" s="230"/>
      <c r="J74" s="230"/>
      <c r="K74" s="230"/>
      <c r="L74" s="230"/>
      <c r="M74" s="230"/>
      <c r="N74" s="230"/>
      <c r="O74" s="230"/>
      <c r="P74" s="230"/>
      <c r="Q74" s="230"/>
      <c r="R74" s="230"/>
      <c r="S74" s="230"/>
      <c r="T74" s="230"/>
      <c r="U74" s="230"/>
      <c r="V74" s="230"/>
      <c r="W74" s="351"/>
      <c r="X74" s="45"/>
      <c r="Y74" s="45"/>
      <c r="Z74" s="45"/>
      <c r="AA74" s="359"/>
    </row>
    <row r="75" spans="1:27" s="17" customFormat="1" ht="20.25" customHeight="1" x14ac:dyDescent="0.25">
      <c r="A75" s="17" t="s">
        <v>278</v>
      </c>
      <c r="B75" s="118">
        <v>10</v>
      </c>
      <c r="C75" s="171" t="s">
        <v>44</v>
      </c>
      <c r="D75" s="171" t="s">
        <v>61</v>
      </c>
      <c r="E75" s="172" t="s">
        <v>55</v>
      </c>
      <c r="F75" s="172" t="s">
        <v>55</v>
      </c>
      <c r="G75" s="172" t="s">
        <v>55</v>
      </c>
      <c r="H75" s="172" t="s">
        <v>55</v>
      </c>
      <c r="I75" s="172" t="s">
        <v>55</v>
      </c>
      <c r="J75" s="172" t="s">
        <v>55</v>
      </c>
      <c r="K75" s="172">
        <v>0</v>
      </c>
      <c r="L75" s="172" t="s">
        <v>55</v>
      </c>
      <c r="M75" s="172" t="s">
        <v>55</v>
      </c>
      <c r="N75" s="172">
        <v>1991</v>
      </c>
      <c r="O75" s="172">
        <v>8005</v>
      </c>
      <c r="P75" s="172"/>
      <c r="Q75" s="172"/>
      <c r="R75" s="172"/>
      <c r="S75" s="172"/>
      <c r="T75" s="172"/>
      <c r="U75" s="172"/>
      <c r="V75" s="172"/>
      <c r="W75" s="541" t="s">
        <v>179</v>
      </c>
      <c r="X75" s="507">
        <f>500000*N75</f>
        <v>995500000</v>
      </c>
      <c r="Y75" s="507">
        <f>5%*X75</f>
        <v>49775000</v>
      </c>
      <c r="Z75" s="153">
        <f>X75+Y75</f>
        <v>1045275000</v>
      </c>
      <c r="AA75" s="73" t="s">
        <v>72</v>
      </c>
    </row>
    <row r="76" spans="1:27" s="17" customFormat="1" ht="19.5" customHeight="1" x14ac:dyDescent="0.25">
      <c r="B76" s="160"/>
      <c r="C76" s="261">
        <v>43144</v>
      </c>
      <c r="D76" s="538" t="s">
        <v>1286</v>
      </c>
      <c r="E76" s="163"/>
      <c r="F76" s="163"/>
      <c r="G76" s="163"/>
      <c r="H76" s="163"/>
      <c r="I76" s="163"/>
      <c r="J76" s="163"/>
      <c r="K76" s="163"/>
      <c r="L76" s="163"/>
      <c r="M76" s="163"/>
      <c r="N76" s="163"/>
      <c r="O76" s="163"/>
      <c r="P76" s="163"/>
      <c r="Q76" s="163"/>
      <c r="R76" s="163"/>
      <c r="S76" s="163"/>
      <c r="T76" s="163"/>
      <c r="U76" s="163"/>
      <c r="V76" s="163"/>
      <c r="W76" s="541"/>
      <c r="X76" s="507"/>
      <c r="Y76" s="507"/>
      <c r="Z76" s="45"/>
      <c r="AA76" s="508" t="s">
        <v>267</v>
      </c>
    </row>
    <row r="77" spans="1:27" s="17" customFormat="1" ht="19.5" customHeight="1" x14ac:dyDescent="0.25">
      <c r="B77" s="160"/>
      <c r="C77" s="261">
        <v>43149</v>
      </c>
      <c r="D77" s="538"/>
      <c r="E77" s="47"/>
      <c r="F77" s="47"/>
      <c r="G77" s="47"/>
      <c r="H77" s="47"/>
      <c r="I77" s="47"/>
      <c r="J77" s="47"/>
      <c r="K77" s="47"/>
      <c r="L77" s="47"/>
      <c r="M77" s="47"/>
      <c r="N77" s="47"/>
      <c r="O77" s="47"/>
      <c r="P77" s="47"/>
      <c r="Q77" s="47"/>
      <c r="R77" s="47"/>
      <c r="S77" s="47"/>
      <c r="T77" s="47"/>
      <c r="U77" s="47"/>
      <c r="V77" s="47"/>
      <c r="W77" s="268"/>
      <c r="X77" s="507"/>
      <c r="Y77" s="507"/>
      <c r="Z77" s="507"/>
      <c r="AA77" s="508"/>
    </row>
    <row r="78" spans="1:27" s="17" customFormat="1" ht="19.5" customHeight="1" x14ac:dyDescent="0.25">
      <c r="B78" s="160"/>
      <c r="C78" s="164" t="s">
        <v>1288</v>
      </c>
      <c r="D78" s="118"/>
      <c r="E78" s="163"/>
      <c r="F78" s="163"/>
      <c r="G78" s="163"/>
      <c r="H78" s="163"/>
      <c r="I78" s="163"/>
      <c r="J78" s="163"/>
      <c r="K78" s="163"/>
      <c r="L78" s="163"/>
      <c r="M78" s="163"/>
      <c r="N78" s="163"/>
      <c r="O78" s="163"/>
      <c r="P78" s="163"/>
      <c r="Q78" s="163"/>
      <c r="R78" s="163"/>
      <c r="S78" s="163"/>
      <c r="T78" s="163"/>
      <c r="U78" s="163"/>
      <c r="V78" s="163"/>
      <c r="W78" s="268"/>
      <c r="X78" s="507"/>
      <c r="Y78" s="507"/>
      <c r="Z78" s="507"/>
      <c r="AA78" s="508" t="s">
        <v>268</v>
      </c>
    </row>
    <row r="79" spans="1:27" s="17" customFormat="1" ht="19.5" x14ac:dyDescent="0.25">
      <c r="B79" s="168"/>
      <c r="C79" s="171"/>
      <c r="D79" s="118"/>
      <c r="E79" s="172"/>
      <c r="F79" s="172"/>
      <c r="G79" s="172"/>
      <c r="H79" s="172"/>
      <c r="I79" s="172"/>
      <c r="J79" s="172"/>
      <c r="K79" s="172"/>
      <c r="L79" s="172"/>
      <c r="M79" s="172"/>
      <c r="N79" s="172"/>
      <c r="O79" s="172"/>
      <c r="P79" s="172"/>
      <c r="Q79" s="172"/>
      <c r="R79" s="172"/>
      <c r="S79" s="172"/>
      <c r="T79" s="172"/>
      <c r="U79" s="172"/>
      <c r="V79" s="172"/>
      <c r="W79" s="165"/>
      <c r="X79" s="45"/>
      <c r="Y79" s="45"/>
      <c r="Z79" s="45"/>
      <c r="AA79" s="508"/>
    </row>
    <row r="80" spans="1:27" s="17" customFormat="1" ht="19.5" customHeight="1" x14ac:dyDescent="0.25">
      <c r="B80" s="168"/>
      <c r="C80" s="171"/>
      <c r="D80" s="118"/>
      <c r="E80" s="172"/>
      <c r="F80" s="172"/>
      <c r="G80" s="172"/>
      <c r="H80" s="172"/>
      <c r="I80" s="172"/>
      <c r="J80" s="172"/>
      <c r="K80" s="172"/>
      <c r="L80" s="172"/>
      <c r="M80" s="172"/>
      <c r="N80" s="172"/>
      <c r="O80" s="172"/>
      <c r="P80" s="172"/>
      <c r="Q80" s="172"/>
      <c r="R80" s="172"/>
      <c r="S80" s="172"/>
      <c r="T80" s="172"/>
      <c r="U80" s="172"/>
      <c r="V80" s="172"/>
      <c r="W80" s="165"/>
      <c r="X80" s="45"/>
      <c r="Y80" s="45"/>
      <c r="Z80" s="45"/>
      <c r="AA80" s="508"/>
    </row>
    <row r="81" spans="2:27" s="17" customFormat="1" ht="19.5" x14ac:dyDescent="0.25">
      <c r="B81" s="168"/>
      <c r="C81" s="171"/>
      <c r="D81" s="118"/>
      <c r="E81" s="172"/>
      <c r="F81" s="172"/>
      <c r="G81" s="172"/>
      <c r="H81" s="172"/>
      <c r="I81" s="172"/>
      <c r="J81" s="172"/>
      <c r="K81" s="172"/>
      <c r="L81" s="172"/>
      <c r="M81" s="172"/>
      <c r="N81" s="172"/>
      <c r="O81" s="172"/>
      <c r="P81" s="172"/>
      <c r="Q81" s="172"/>
      <c r="R81" s="172"/>
      <c r="S81" s="172"/>
      <c r="T81" s="172"/>
      <c r="U81" s="172"/>
      <c r="V81" s="172"/>
      <c r="W81" s="165"/>
      <c r="X81" s="45"/>
      <c r="Y81" s="45"/>
      <c r="Z81" s="45"/>
      <c r="AA81" s="508"/>
    </row>
    <row r="82" spans="2:27" s="17" customFormat="1" ht="19.5" customHeight="1" x14ac:dyDescent="0.25">
      <c r="B82" s="168"/>
      <c r="C82" s="171"/>
      <c r="D82" s="118"/>
      <c r="E82" s="172"/>
      <c r="F82" s="172"/>
      <c r="G82" s="172"/>
      <c r="H82" s="172"/>
      <c r="I82" s="172"/>
      <c r="J82" s="172"/>
      <c r="K82" s="172"/>
      <c r="L82" s="172"/>
      <c r="M82" s="172"/>
      <c r="N82" s="172"/>
      <c r="O82" s="172"/>
      <c r="P82" s="172"/>
      <c r="Q82" s="172"/>
      <c r="R82" s="172"/>
      <c r="S82" s="172"/>
      <c r="T82" s="172"/>
      <c r="U82" s="172"/>
      <c r="V82" s="172"/>
      <c r="W82" s="165"/>
      <c r="X82" s="45"/>
      <c r="Y82" s="45"/>
      <c r="Z82" s="45"/>
      <c r="AA82" s="508"/>
    </row>
    <row r="83" spans="2:27" s="17" customFormat="1" ht="19.5" customHeight="1" x14ac:dyDescent="0.25">
      <c r="B83" s="168"/>
      <c r="C83" s="171"/>
      <c r="D83" s="118"/>
      <c r="E83" s="172"/>
      <c r="F83" s="172"/>
      <c r="G83" s="172"/>
      <c r="H83" s="172"/>
      <c r="I83" s="172"/>
      <c r="J83" s="172"/>
      <c r="K83" s="172"/>
      <c r="L83" s="172"/>
      <c r="M83" s="172"/>
      <c r="N83" s="172"/>
      <c r="O83" s="172"/>
      <c r="P83" s="172"/>
      <c r="Q83" s="172"/>
      <c r="R83" s="172"/>
      <c r="S83" s="172"/>
      <c r="T83" s="172"/>
      <c r="U83" s="172"/>
      <c r="V83" s="172"/>
      <c r="W83" s="165"/>
      <c r="X83" s="45"/>
      <c r="Y83" s="45"/>
      <c r="Z83" s="45"/>
      <c r="AA83" s="359" t="s">
        <v>1287</v>
      </c>
    </row>
    <row r="84" spans="2:27" s="17" customFormat="1" ht="19.5" customHeight="1" x14ac:dyDescent="0.25">
      <c r="B84" s="357"/>
      <c r="C84" s="266"/>
      <c r="D84" s="118"/>
      <c r="E84" s="230"/>
      <c r="F84" s="230"/>
      <c r="G84" s="230"/>
      <c r="H84" s="230"/>
      <c r="I84" s="230"/>
      <c r="J84" s="230"/>
      <c r="K84" s="230"/>
      <c r="L84" s="230"/>
      <c r="M84" s="230"/>
      <c r="N84" s="230"/>
      <c r="O84" s="230"/>
      <c r="P84" s="230"/>
      <c r="Q84" s="230"/>
      <c r="R84" s="230"/>
      <c r="S84" s="230"/>
      <c r="T84" s="230"/>
      <c r="U84" s="230"/>
      <c r="V84" s="230"/>
      <c r="W84" s="351"/>
      <c r="X84" s="45"/>
      <c r="Y84" s="45"/>
      <c r="Z84" s="45"/>
      <c r="AA84" s="359"/>
    </row>
    <row r="85" spans="2:27" s="17" customFormat="1" ht="19.5" customHeight="1" x14ac:dyDescent="0.25">
      <c r="B85" s="357">
        <v>11</v>
      </c>
      <c r="C85" s="266" t="s">
        <v>16</v>
      </c>
      <c r="D85" s="266" t="s">
        <v>61</v>
      </c>
      <c r="E85" s="230" t="s">
        <v>55</v>
      </c>
      <c r="F85" s="230" t="s">
        <v>55</v>
      </c>
      <c r="G85" s="230" t="s">
        <v>55</v>
      </c>
      <c r="H85" s="230" t="s">
        <v>55</v>
      </c>
      <c r="I85" s="230" t="s">
        <v>55</v>
      </c>
      <c r="J85" s="230" t="s">
        <v>55</v>
      </c>
      <c r="K85" s="230">
        <v>0</v>
      </c>
      <c r="L85" s="230" t="s">
        <v>55</v>
      </c>
      <c r="M85" s="230" t="s">
        <v>55</v>
      </c>
      <c r="N85" s="230">
        <v>1000</v>
      </c>
      <c r="O85" s="230">
        <v>3700</v>
      </c>
      <c r="P85" s="230"/>
      <c r="Q85" s="230"/>
      <c r="R85" s="230"/>
      <c r="S85" s="230"/>
      <c r="T85" s="230"/>
      <c r="U85" s="230"/>
      <c r="V85" s="230"/>
      <c r="W85" s="351"/>
      <c r="X85" s="45">
        <f>500000*N85</f>
        <v>500000000</v>
      </c>
      <c r="Y85" s="45">
        <f>5%*X85</f>
        <v>25000000</v>
      </c>
      <c r="Z85" s="45">
        <f>X85+Y85</f>
        <v>525000000</v>
      </c>
      <c r="AA85" s="73" t="s">
        <v>72</v>
      </c>
    </row>
    <row r="86" spans="2:27" s="17" customFormat="1" ht="19.5" customHeight="1" x14ac:dyDescent="0.25">
      <c r="B86" s="357"/>
      <c r="C86" s="261">
        <v>43143</v>
      </c>
      <c r="D86" s="118" t="s">
        <v>873</v>
      </c>
      <c r="E86" s="230"/>
      <c r="F86" s="230"/>
      <c r="G86" s="230"/>
      <c r="H86" s="230"/>
      <c r="I86" s="230"/>
      <c r="J86" s="230"/>
      <c r="K86" s="230"/>
      <c r="L86" s="230"/>
      <c r="M86" s="230"/>
      <c r="N86" s="230"/>
      <c r="O86" s="230"/>
      <c r="P86" s="230"/>
      <c r="Q86" s="230"/>
      <c r="R86" s="230"/>
      <c r="S86" s="230"/>
      <c r="T86" s="230"/>
      <c r="U86" s="230"/>
      <c r="V86" s="230"/>
      <c r="W86" s="351"/>
      <c r="X86" s="45"/>
      <c r="Y86" s="45"/>
      <c r="Z86" s="45"/>
      <c r="AA86" s="508" t="s">
        <v>1291</v>
      </c>
    </row>
    <row r="87" spans="2:27" s="17" customFormat="1" ht="19.5" customHeight="1" x14ac:dyDescent="0.25">
      <c r="B87" s="357"/>
      <c r="C87" s="261">
        <v>43147</v>
      </c>
      <c r="D87" s="118"/>
      <c r="E87" s="230"/>
      <c r="F87" s="230"/>
      <c r="G87" s="230"/>
      <c r="H87" s="230"/>
      <c r="I87" s="230"/>
      <c r="J87" s="230"/>
      <c r="K87" s="230"/>
      <c r="L87" s="230"/>
      <c r="M87" s="230"/>
      <c r="N87" s="230"/>
      <c r="O87" s="230"/>
      <c r="P87" s="230"/>
      <c r="Q87" s="230"/>
      <c r="R87" s="230"/>
      <c r="S87" s="230"/>
      <c r="T87" s="230"/>
      <c r="U87" s="230"/>
      <c r="V87" s="230"/>
      <c r="W87" s="351"/>
      <c r="X87" s="45"/>
      <c r="Y87" s="45"/>
      <c r="Z87" s="45"/>
      <c r="AA87" s="508"/>
    </row>
    <row r="88" spans="2:27" s="17" customFormat="1" ht="19.5" customHeight="1" x14ac:dyDescent="0.25">
      <c r="B88" s="357"/>
      <c r="C88" s="266"/>
      <c r="D88" s="118"/>
      <c r="E88" s="230"/>
      <c r="F88" s="230"/>
      <c r="G88" s="230"/>
      <c r="H88" s="230"/>
      <c r="I88" s="230"/>
      <c r="J88" s="230"/>
      <c r="K88" s="230"/>
      <c r="L88" s="230"/>
      <c r="M88" s="230"/>
      <c r="N88" s="230"/>
      <c r="O88" s="230"/>
      <c r="P88" s="230"/>
      <c r="Q88" s="230"/>
      <c r="R88" s="230"/>
      <c r="S88" s="230"/>
      <c r="T88" s="230"/>
      <c r="U88" s="230"/>
      <c r="V88" s="230"/>
      <c r="W88" s="351"/>
      <c r="X88" s="45"/>
      <c r="Y88" s="45"/>
      <c r="Z88" s="45"/>
      <c r="AA88" s="359" t="s">
        <v>1287</v>
      </c>
    </row>
    <row r="89" spans="2:27" s="17" customFormat="1" ht="19.5" customHeight="1" x14ac:dyDescent="0.25">
      <c r="B89" s="357"/>
      <c r="C89" s="266"/>
      <c r="D89" s="118"/>
      <c r="E89" s="230"/>
      <c r="F89" s="230"/>
      <c r="G89" s="230"/>
      <c r="H89" s="230"/>
      <c r="I89" s="230"/>
      <c r="J89" s="230"/>
      <c r="K89" s="230"/>
      <c r="L89" s="230"/>
      <c r="M89" s="230"/>
      <c r="N89" s="230"/>
      <c r="O89" s="230"/>
      <c r="P89" s="230"/>
      <c r="Q89" s="230"/>
      <c r="R89" s="230"/>
      <c r="S89" s="230"/>
      <c r="T89" s="230"/>
      <c r="U89" s="230"/>
      <c r="V89" s="230"/>
      <c r="W89" s="351"/>
      <c r="X89" s="45"/>
      <c r="Y89" s="45"/>
      <c r="Z89" s="45"/>
      <c r="AA89" s="359"/>
    </row>
    <row r="90" spans="2:27" s="17" customFormat="1" ht="19.5" customHeight="1" x14ac:dyDescent="0.25">
      <c r="B90" s="357">
        <v>12</v>
      </c>
      <c r="C90" s="266" t="s">
        <v>39</v>
      </c>
      <c r="D90" s="266" t="s">
        <v>61</v>
      </c>
      <c r="E90" s="230" t="s">
        <v>55</v>
      </c>
      <c r="F90" s="230" t="s">
        <v>55</v>
      </c>
      <c r="G90" s="230" t="s">
        <v>55</v>
      </c>
      <c r="H90" s="230" t="s">
        <v>55</v>
      </c>
      <c r="I90" s="230" t="s">
        <v>55</v>
      </c>
      <c r="J90" s="230" t="s">
        <v>55</v>
      </c>
      <c r="K90" s="230">
        <v>0</v>
      </c>
      <c r="L90" s="230" t="s">
        <v>55</v>
      </c>
      <c r="M90" s="230" t="s">
        <v>55</v>
      </c>
      <c r="N90" s="230">
        <v>1215</v>
      </c>
      <c r="O90" s="230">
        <v>4217</v>
      </c>
      <c r="P90" s="230"/>
      <c r="Q90" s="230"/>
      <c r="R90" s="230"/>
      <c r="S90" s="230"/>
      <c r="T90" s="230"/>
      <c r="U90" s="230"/>
      <c r="V90" s="230"/>
      <c r="W90" s="351"/>
      <c r="X90" s="45">
        <f>500000*N90</f>
        <v>607500000</v>
      </c>
      <c r="Y90" s="45">
        <f>5%*X90</f>
        <v>30375000</v>
      </c>
      <c r="Z90" s="45">
        <f>X90+Y90</f>
        <v>637875000</v>
      </c>
      <c r="AA90" s="73" t="s">
        <v>72</v>
      </c>
    </row>
    <row r="91" spans="2:27" s="17" customFormat="1" ht="19.5" customHeight="1" x14ac:dyDescent="0.25">
      <c r="B91" s="357"/>
      <c r="C91" s="269">
        <v>43145</v>
      </c>
      <c r="D91" s="118" t="s">
        <v>1292</v>
      </c>
      <c r="E91" s="230"/>
      <c r="F91" s="230"/>
      <c r="G91" s="230"/>
      <c r="H91" s="230"/>
      <c r="I91" s="230"/>
      <c r="J91" s="230"/>
      <c r="K91" s="230"/>
      <c r="L91" s="230"/>
      <c r="M91" s="230"/>
      <c r="N91" s="230"/>
      <c r="O91" s="230"/>
      <c r="P91" s="230"/>
      <c r="Q91" s="230"/>
      <c r="R91" s="230"/>
      <c r="S91" s="230"/>
      <c r="T91" s="230"/>
      <c r="U91" s="230"/>
      <c r="V91" s="230"/>
      <c r="W91" s="351"/>
      <c r="X91" s="45"/>
      <c r="Y91" s="45"/>
      <c r="Z91" s="45"/>
      <c r="AA91" s="508" t="s">
        <v>1293</v>
      </c>
    </row>
    <row r="92" spans="2:27" s="17" customFormat="1" ht="19.5" customHeight="1" x14ac:dyDescent="0.25">
      <c r="B92" s="357"/>
      <c r="C92" s="261">
        <v>43149</v>
      </c>
      <c r="D92" s="118"/>
      <c r="E92" s="230"/>
      <c r="F92" s="230"/>
      <c r="G92" s="230"/>
      <c r="H92" s="230"/>
      <c r="I92" s="230"/>
      <c r="J92" s="230"/>
      <c r="K92" s="230"/>
      <c r="L92" s="230"/>
      <c r="M92" s="230"/>
      <c r="N92" s="230"/>
      <c r="O92" s="230"/>
      <c r="P92" s="230"/>
      <c r="Q92" s="230"/>
      <c r="R92" s="230"/>
      <c r="S92" s="230"/>
      <c r="T92" s="230"/>
      <c r="U92" s="230"/>
      <c r="V92" s="230"/>
      <c r="W92" s="351"/>
      <c r="X92" s="45"/>
      <c r="Y92" s="45"/>
      <c r="Z92" s="45"/>
      <c r="AA92" s="508"/>
    </row>
    <row r="93" spans="2:27" s="17" customFormat="1" ht="19.5" customHeight="1" x14ac:dyDescent="0.25">
      <c r="B93" s="357"/>
      <c r="C93" s="266"/>
      <c r="D93" s="118"/>
      <c r="E93" s="230"/>
      <c r="F93" s="230"/>
      <c r="G93" s="230"/>
      <c r="H93" s="230"/>
      <c r="I93" s="230"/>
      <c r="J93" s="230"/>
      <c r="K93" s="230"/>
      <c r="L93" s="230"/>
      <c r="M93" s="230"/>
      <c r="N93" s="230"/>
      <c r="O93" s="230"/>
      <c r="P93" s="230"/>
      <c r="Q93" s="230"/>
      <c r="R93" s="230"/>
      <c r="S93" s="230"/>
      <c r="T93" s="230"/>
      <c r="U93" s="230"/>
      <c r="V93" s="230"/>
      <c r="W93" s="351"/>
      <c r="X93" s="45"/>
      <c r="Y93" s="45"/>
      <c r="Z93" s="45"/>
      <c r="AA93" s="359" t="s">
        <v>1287</v>
      </c>
    </row>
    <row r="94" spans="2:27" s="17" customFormat="1" ht="19.5" customHeight="1" x14ac:dyDescent="0.25">
      <c r="B94" s="357"/>
      <c r="C94" s="266"/>
      <c r="D94" s="118"/>
      <c r="E94" s="230"/>
      <c r="F94" s="230"/>
      <c r="G94" s="230"/>
      <c r="H94" s="230"/>
      <c r="I94" s="230"/>
      <c r="J94" s="230"/>
      <c r="K94" s="230"/>
      <c r="L94" s="230"/>
      <c r="M94" s="230"/>
      <c r="N94" s="230"/>
      <c r="O94" s="230"/>
      <c r="P94" s="230"/>
      <c r="Q94" s="230"/>
      <c r="R94" s="230"/>
      <c r="S94" s="230"/>
      <c r="T94" s="230"/>
      <c r="U94" s="230"/>
      <c r="V94" s="230"/>
      <c r="W94" s="351"/>
      <c r="X94" s="45"/>
      <c r="Y94" s="45"/>
      <c r="Z94" s="45"/>
      <c r="AA94" s="359"/>
    </row>
    <row r="95" spans="2:27" s="17" customFormat="1" ht="19.5" customHeight="1" x14ac:dyDescent="0.25">
      <c r="B95" s="357">
        <v>13</v>
      </c>
      <c r="C95" s="266" t="s">
        <v>42</v>
      </c>
      <c r="D95" s="266" t="s">
        <v>61</v>
      </c>
      <c r="E95" s="230" t="s">
        <v>55</v>
      </c>
      <c r="F95" s="230" t="s">
        <v>55</v>
      </c>
      <c r="G95" s="230" t="s">
        <v>55</v>
      </c>
      <c r="H95" s="230" t="s">
        <v>55</v>
      </c>
      <c r="I95" s="230" t="s">
        <v>55</v>
      </c>
      <c r="J95" s="230" t="s">
        <v>55</v>
      </c>
      <c r="K95" s="230">
        <v>0</v>
      </c>
      <c r="L95" s="230" t="s">
        <v>55</v>
      </c>
      <c r="M95" s="230" t="s">
        <v>55</v>
      </c>
      <c r="N95" s="230">
        <v>225</v>
      </c>
      <c r="O95" s="230">
        <v>625</v>
      </c>
      <c r="P95" s="230"/>
      <c r="Q95" s="230"/>
      <c r="R95" s="230"/>
      <c r="S95" s="230"/>
      <c r="T95" s="230"/>
      <c r="U95" s="230"/>
      <c r="V95" s="230"/>
      <c r="W95" s="351"/>
      <c r="X95" s="45">
        <f>500000*N95</f>
        <v>112500000</v>
      </c>
      <c r="Y95" s="45">
        <f>5%*X95</f>
        <v>5625000</v>
      </c>
      <c r="Z95" s="45">
        <f>X95+Y95</f>
        <v>118125000</v>
      </c>
      <c r="AA95" s="73" t="s">
        <v>72</v>
      </c>
    </row>
    <row r="96" spans="2:27" s="17" customFormat="1" ht="19.5" customHeight="1" x14ac:dyDescent="0.25">
      <c r="B96" s="357"/>
      <c r="C96" s="269">
        <v>43146</v>
      </c>
      <c r="D96" s="118" t="s">
        <v>1294</v>
      </c>
      <c r="E96" s="230"/>
      <c r="F96" s="230"/>
      <c r="G96" s="230"/>
      <c r="H96" s="230"/>
      <c r="I96" s="230"/>
      <c r="J96" s="230"/>
      <c r="K96" s="230"/>
      <c r="L96" s="230"/>
      <c r="M96" s="230"/>
      <c r="N96" s="230"/>
      <c r="O96" s="230"/>
      <c r="P96" s="230"/>
      <c r="Q96" s="230"/>
      <c r="R96" s="230"/>
      <c r="S96" s="230"/>
      <c r="T96" s="230"/>
      <c r="U96" s="230"/>
      <c r="V96" s="230"/>
      <c r="W96" s="351"/>
      <c r="X96" s="45"/>
      <c r="Y96" s="45"/>
      <c r="Z96" s="45"/>
      <c r="AA96" s="508" t="s">
        <v>1295</v>
      </c>
    </row>
    <row r="97" spans="2:27" s="17" customFormat="1" ht="19.5" customHeight="1" x14ac:dyDescent="0.25">
      <c r="B97" s="357"/>
      <c r="C97" s="261">
        <v>43149</v>
      </c>
      <c r="D97" s="118"/>
      <c r="E97" s="230"/>
      <c r="F97" s="230"/>
      <c r="G97" s="230"/>
      <c r="H97" s="230"/>
      <c r="I97" s="230"/>
      <c r="J97" s="230"/>
      <c r="K97" s="230"/>
      <c r="L97" s="230"/>
      <c r="M97" s="230"/>
      <c r="N97" s="230"/>
      <c r="O97" s="230"/>
      <c r="P97" s="230"/>
      <c r="Q97" s="230"/>
      <c r="R97" s="230"/>
      <c r="S97" s="230"/>
      <c r="T97" s="230"/>
      <c r="U97" s="230"/>
      <c r="V97" s="230"/>
      <c r="W97" s="351"/>
      <c r="X97" s="45"/>
      <c r="Y97" s="45"/>
      <c r="Z97" s="45"/>
      <c r="AA97" s="508"/>
    </row>
    <row r="98" spans="2:27" s="17" customFormat="1" ht="19.5" customHeight="1" x14ac:dyDescent="0.25">
      <c r="B98" s="357"/>
      <c r="C98" s="266"/>
      <c r="D98" s="118"/>
      <c r="E98" s="230"/>
      <c r="F98" s="230"/>
      <c r="G98" s="230"/>
      <c r="H98" s="230"/>
      <c r="I98" s="230"/>
      <c r="J98" s="230"/>
      <c r="K98" s="230"/>
      <c r="L98" s="230"/>
      <c r="M98" s="230"/>
      <c r="N98" s="230"/>
      <c r="O98" s="230"/>
      <c r="P98" s="230"/>
      <c r="Q98" s="230"/>
      <c r="R98" s="230"/>
      <c r="S98" s="230"/>
      <c r="T98" s="230"/>
      <c r="U98" s="230"/>
      <c r="V98" s="230"/>
      <c r="W98" s="351"/>
      <c r="X98" s="45"/>
      <c r="Y98" s="45"/>
      <c r="Z98" s="45"/>
      <c r="AA98" s="359" t="s">
        <v>1287</v>
      </c>
    </row>
    <row r="99" spans="2:27" s="17" customFormat="1" ht="19.5" customHeight="1" x14ac:dyDescent="0.25">
      <c r="B99" s="357"/>
      <c r="C99" s="266"/>
      <c r="D99" s="118"/>
      <c r="E99" s="230"/>
      <c r="F99" s="230"/>
      <c r="G99" s="230"/>
      <c r="H99" s="230"/>
      <c r="I99" s="230"/>
      <c r="J99" s="230"/>
      <c r="K99" s="230"/>
      <c r="L99" s="230"/>
      <c r="M99" s="230"/>
      <c r="N99" s="230"/>
      <c r="O99" s="230"/>
      <c r="P99" s="230"/>
      <c r="Q99" s="230"/>
      <c r="R99" s="230"/>
      <c r="S99" s="230"/>
      <c r="T99" s="230"/>
      <c r="U99" s="230"/>
      <c r="V99" s="230"/>
      <c r="W99" s="351"/>
      <c r="X99" s="45"/>
      <c r="Y99" s="45"/>
      <c r="Z99" s="45"/>
      <c r="AA99" s="359"/>
    </row>
    <row r="100" spans="2:27" s="17" customFormat="1" ht="19.5" customHeight="1" x14ac:dyDescent="0.25">
      <c r="B100" s="357">
        <v>14</v>
      </c>
      <c r="C100" s="266" t="s">
        <v>42</v>
      </c>
      <c r="D100" s="266" t="s">
        <v>61</v>
      </c>
      <c r="E100" s="230" t="s">
        <v>55</v>
      </c>
      <c r="F100" s="230" t="s">
        <v>55</v>
      </c>
      <c r="G100" s="230" t="s">
        <v>55</v>
      </c>
      <c r="H100" s="230" t="s">
        <v>55</v>
      </c>
      <c r="I100" s="230" t="s">
        <v>55</v>
      </c>
      <c r="J100" s="230" t="s">
        <v>55</v>
      </c>
      <c r="K100" s="230">
        <v>0</v>
      </c>
      <c r="L100" s="230" t="s">
        <v>55</v>
      </c>
      <c r="M100" s="230" t="s">
        <v>55</v>
      </c>
      <c r="N100" s="230">
        <v>3591</v>
      </c>
      <c r="O100" s="230">
        <v>5359</v>
      </c>
      <c r="P100" s="230"/>
      <c r="Q100" s="230"/>
      <c r="R100" s="230"/>
      <c r="S100" s="230"/>
      <c r="T100" s="230"/>
      <c r="U100" s="230"/>
      <c r="V100" s="230"/>
      <c r="W100" s="351"/>
      <c r="X100" s="45">
        <f>500000*N100</f>
        <v>1795500000</v>
      </c>
      <c r="Y100" s="45">
        <f>5%*X100</f>
        <v>89775000</v>
      </c>
      <c r="Z100" s="45">
        <f>X100+Y100</f>
        <v>1885275000</v>
      </c>
      <c r="AA100" s="73" t="s">
        <v>1299</v>
      </c>
    </row>
    <row r="101" spans="2:27" s="17" customFormat="1" ht="19.5" customHeight="1" x14ac:dyDescent="0.25">
      <c r="B101" s="357"/>
      <c r="C101" s="269">
        <v>43146</v>
      </c>
      <c r="D101" s="118" t="s">
        <v>1298</v>
      </c>
      <c r="E101" s="230"/>
      <c r="F101" s="230"/>
      <c r="G101" s="230"/>
      <c r="H101" s="230"/>
      <c r="I101" s="230"/>
      <c r="J101" s="230"/>
      <c r="K101" s="230"/>
      <c r="L101" s="230"/>
      <c r="M101" s="230"/>
      <c r="N101" s="230"/>
      <c r="O101" s="230"/>
      <c r="P101" s="230"/>
      <c r="Q101" s="230"/>
      <c r="R101" s="230"/>
      <c r="S101" s="230"/>
      <c r="T101" s="230"/>
      <c r="U101" s="230"/>
      <c r="V101" s="230"/>
      <c r="W101" s="351"/>
      <c r="X101" s="45"/>
      <c r="Y101" s="45"/>
      <c r="Z101" s="45"/>
      <c r="AA101" s="508" t="s">
        <v>1300</v>
      </c>
    </row>
    <row r="102" spans="2:27" s="17" customFormat="1" ht="19.5" customHeight="1" x14ac:dyDescent="0.25">
      <c r="B102" s="357"/>
      <c r="C102" s="261">
        <v>43149</v>
      </c>
      <c r="D102" s="118"/>
      <c r="E102" s="230"/>
      <c r="F102" s="230"/>
      <c r="G102" s="230"/>
      <c r="H102" s="230"/>
      <c r="I102" s="230"/>
      <c r="J102" s="230"/>
      <c r="K102" s="230"/>
      <c r="L102" s="230"/>
      <c r="M102" s="230"/>
      <c r="N102" s="230"/>
      <c r="O102" s="230"/>
      <c r="P102" s="230"/>
      <c r="Q102" s="230"/>
      <c r="R102" s="230"/>
      <c r="S102" s="230"/>
      <c r="T102" s="230"/>
      <c r="U102" s="230"/>
      <c r="V102" s="230"/>
      <c r="W102" s="351"/>
      <c r="X102" s="45"/>
      <c r="Y102" s="45"/>
      <c r="Z102" s="45"/>
      <c r="AA102" s="508"/>
    </row>
    <row r="103" spans="2:27" s="17" customFormat="1" ht="19.5" customHeight="1" x14ac:dyDescent="0.25">
      <c r="B103" s="357"/>
      <c r="C103" s="266"/>
      <c r="D103" s="118"/>
      <c r="E103" s="230"/>
      <c r="F103" s="230"/>
      <c r="G103" s="230"/>
      <c r="H103" s="230"/>
      <c r="I103" s="230"/>
      <c r="J103" s="230"/>
      <c r="K103" s="230"/>
      <c r="L103" s="230"/>
      <c r="M103" s="230"/>
      <c r="N103" s="230"/>
      <c r="O103" s="230"/>
      <c r="P103" s="230"/>
      <c r="Q103" s="230"/>
      <c r="R103" s="230"/>
      <c r="S103" s="230"/>
      <c r="T103" s="230"/>
      <c r="U103" s="230"/>
      <c r="V103" s="230"/>
      <c r="W103" s="351"/>
      <c r="X103" s="45"/>
      <c r="Y103" s="45"/>
      <c r="Z103" s="45"/>
      <c r="AA103" s="359" t="s">
        <v>1287</v>
      </c>
    </row>
    <row r="104" spans="2:27" s="17" customFormat="1" ht="19.5" customHeight="1" x14ac:dyDescent="0.25">
      <c r="B104" s="357"/>
      <c r="C104" s="266"/>
      <c r="D104" s="118"/>
      <c r="E104" s="230"/>
      <c r="F104" s="230"/>
      <c r="G104" s="230"/>
      <c r="H104" s="230"/>
      <c r="I104" s="230"/>
      <c r="J104" s="230"/>
      <c r="K104" s="230"/>
      <c r="L104" s="230"/>
      <c r="M104" s="230"/>
      <c r="N104" s="230"/>
      <c r="O104" s="230"/>
      <c r="P104" s="230"/>
      <c r="Q104" s="230"/>
      <c r="R104" s="230"/>
      <c r="S104" s="230"/>
      <c r="T104" s="230"/>
      <c r="U104" s="230"/>
      <c r="V104" s="230"/>
      <c r="W104" s="351"/>
      <c r="X104" s="45"/>
      <c r="Y104" s="45"/>
      <c r="Z104" s="45"/>
      <c r="AA104" s="359"/>
    </row>
    <row r="105" spans="2:27" s="17" customFormat="1" ht="19.5" customHeight="1" x14ac:dyDescent="0.25">
      <c r="B105" s="357"/>
      <c r="C105" s="266"/>
      <c r="D105" s="118"/>
      <c r="E105" s="230"/>
      <c r="F105" s="230"/>
      <c r="G105" s="230"/>
      <c r="H105" s="230"/>
      <c r="I105" s="230"/>
      <c r="J105" s="230"/>
      <c r="K105" s="230"/>
      <c r="L105" s="230"/>
      <c r="M105" s="230"/>
      <c r="N105" s="230"/>
      <c r="O105" s="230"/>
      <c r="P105" s="230"/>
      <c r="Q105" s="230"/>
      <c r="R105" s="230"/>
      <c r="S105" s="230"/>
      <c r="T105" s="230"/>
      <c r="U105" s="230"/>
      <c r="V105" s="230"/>
      <c r="W105" s="351"/>
      <c r="X105" s="45"/>
      <c r="Y105" s="45"/>
      <c r="Z105" s="45"/>
      <c r="AA105" s="359"/>
    </row>
    <row r="106" spans="2:27" s="17" customFormat="1" ht="19.5" customHeight="1" x14ac:dyDescent="0.25">
      <c r="B106" s="357"/>
      <c r="C106" s="266"/>
      <c r="D106" s="118"/>
      <c r="E106" s="230"/>
      <c r="F106" s="230"/>
      <c r="G106" s="230"/>
      <c r="H106" s="230"/>
      <c r="I106" s="230"/>
      <c r="J106" s="230"/>
      <c r="K106" s="230"/>
      <c r="L106" s="230"/>
      <c r="M106" s="230"/>
      <c r="N106" s="230"/>
      <c r="O106" s="230"/>
      <c r="P106" s="230"/>
      <c r="Q106" s="230"/>
      <c r="R106" s="230"/>
      <c r="S106" s="230"/>
      <c r="T106" s="230"/>
      <c r="U106" s="230"/>
      <c r="V106" s="230"/>
      <c r="W106" s="351"/>
      <c r="X106" s="45"/>
      <c r="Y106" s="45"/>
      <c r="Z106" s="45"/>
      <c r="AA106" s="359"/>
    </row>
    <row r="107" spans="2:27" s="17" customFormat="1" ht="19.5" customHeight="1" x14ac:dyDescent="0.25">
      <c r="B107" s="357"/>
      <c r="C107" s="266"/>
      <c r="D107" s="118"/>
      <c r="E107" s="230"/>
      <c r="F107" s="230"/>
      <c r="G107" s="230"/>
      <c r="H107" s="230"/>
      <c r="I107" s="230"/>
      <c r="J107" s="230"/>
      <c r="K107" s="230"/>
      <c r="L107" s="230"/>
      <c r="M107" s="230"/>
      <c r="N107" s="230"/>
      <c r="O107" s="230"/>
      <c r="P107" s="230"/>
      <c r="Q107" s="230"/>
      <c r="R107" s="230"/>
      <c r="S107" s="230"/>
      <c r="T107" s="230"/>
      <c r="U107" s="230"/>
      <c r="V107" s="230"/>
      <c r="W107" s="351"/>
      <c r="X107" s="45"/>
      <c r="Y107" s="45"/>
      <c r="Z107" s="45"/>
      <c r="AA107" s="359"/>
    </row>
    <row r="108" spans="2:27" s="17" customFormat="1" ht="19.5" customHeight="1" x14ac:dyDescent="0.25">
      <c r="B108" s="357">
        <v>14</v>
      </c>
      <c r="C108" s="266" t="s">
        <v>279</v>
      </c>
      <c r="D108" s="266" t="s">
        <v>61</v>
      </c>
      <c r="E108" s="230" t="s">
        <v>55</v>
      </c>
      <c r="F108" s="230" t="s">
        <v>55</v>
      </c>
      <c r="G108" s="230" t="s">
        <v>55</v>
      </c>
      <c r="H108" s="230" t="s">
        <v>55</v>
      </c>
      <c r="I108" s="230" t="s">
        <v>55</v>
      </c>
      <c r="J108" s="230" t="s">
        <v>55</v>
      </c>
      <c r="K108" s="230">
        <v>0</v>
      </c>
      <c r="L108" s="230" t="s">
        <v>55</v>
      </c>
      <c r="M108" s="230" t="s">
        <v>55</v>
      </c>
      <c r="N108" s="230">
        <v>1500</v>
      </c>
      <c r="O108" s="230">
        <v>6000</v>
      </c>
      <c r="P108" s="230"/>
      <c r="Q108" s="230"/>
      <c r="R108" s="230"/>
      <c r="S108" s="230"/>
      <c r="T108" s="230"/>
      <c r="U108" s="230"/>
      <c r="V108" s="230"/>
      <c r="W108" s="351"/>
      <c r="X108" s="45">
        <f>500000*N108</f>
        <v>750000000</v>
      </c>
      <c r="Y108" s="45">
        <f>5%*X108</f>
        <v>37500000</v>
      </c>
      <c r="Z108" s="45">
        <f>X108+Y108</f>
        <v>787500000</v>
      </c>
      <c r="AA108" s="73" t="s">
        <v>1299</v>
      </c>
    </row>
    <row r="109" spans="2:27" s="17" customFormat="1" ht="19.5" customHeight="1" x14ac:dyDescent="0.25">
      <c r="B109" s="357"/>
      <c r="C109" s="269">
        <v>43147</v>
      </c>
      <c r="D109" s="118" t="s">
        <v>1296</v>
      </c>
      <c r="E109" s="230"/>
      <c r="F109" s="230"/>
      <c r="G109" s="230"/>
      <c r="H109" s="230"/>
      <c r="I109" s="230"/>
      <c r="J109" s="230"/>
      <c r="K109" s="230"/>
      <c r="L109" s="230"/>
      <c r="M109" s="230"/>
      <c r="N109" s="230"/>
      <c r="O109" s="230"/>
      <c r="P109" s="230"/>
      <c r="Q109" s="230"/>
      <c r="R109" s="230"/>
      <c r="S109" s="230"/>
      <c r="T109" s="230"/>
      <c r="U109" s="230"/>
      <c r="V109" s="230"/>
      <c r="W109" s="351"/>
      <c r="X109" s="45"/>
      <c r="Y109" s="45"/>
      <c r="Z109" s="45"/>
      <c r="AA109" s="508" t="s">
        <v>1297</v>
      </c>
    </row>
    <row r="110" spans="2:27" s="17" customFormat="1" ht="19.5" customHeight="1" x14ac:dyDescent="0.25">
      <c r="B110" s="357"/>
      <c r="C110" s="261">
        <v>43149</v>
      </c>
      <c r="D110" s="118"/>
      <c r="E110" s="230"/>
      <c r="F110" s="230"/>
      <c r="G110" s="230"/>
      <c r="H110" s="230"/>
      <c r="I110" s="230"/>
      <c r="J110" s="230"/>
      <c r="K110" s="230"/>
      <c r="L110" s="230"/>
      <c r="M110" s="230"/>
      <c r="N110" s="230"/>
      <c r="O110" s="230"/>
      <c r="P110" s="230"/>
      <c r="Q110" s="230"/>
      <c r="R110" s="230"/>
      <c r="S110" s="230"/>
      <c r="T110" s="230"/>
      <c r="U110" s="230"/>
      <c r="V110" s="230"/>
      <c r="W110" s="351"/>
      <c r="X110" s="45"/>
      <c r="Y110" s="45"/>
      <c r="Z110" s="45"/>
      <c r="AA110" s="508"/>
    </row>
    <row r="111" spans="2:27" s="17" customFormat="1" ht="19.5" customHeight="1" x14ac:dyDescent="0.25">
      <c r="B111" s="357"/>
      <c r="C111" s="266"/>
      <c r="D111" s="118"/>
      <c r="E111" s="230"/>
      <c r="F111" s="230"/>
      <c r="G111" s="230"/>
      <c r="H111" s="230"/>
      <c r="I111" s="230"/>
      <c r="J111" s="230"/>
      <c r="K111" s="230"/>
      <c r="L111" s="230"/>
      <c r="M111" s="230"/>
      <c r="N111" s="230"/>
      <c r="O111" s="230"/>
      <c r="P111" s="230"/>
      <c r="Q111" s="230"/>
      <c r="R111" s="230"/>
      <c r="S111" s="230"/>
      <c r="T111" s="230"/>
      <c r="U111" s="230"/>
      <c r="V111" s="230"/>
      <c r="W111" s="351"/>
      <c r="X111" s="45"/>
      <c r="Y111" s="45"/>
      <c r="Z111" s="45"/>
      <c r="AA111" s="359" t="s">
        <v>1287</v>
      </c>
    </row>
    <row r="112" spans="2:27" s="17" customFormat="1" ht="19.5" customHeight="1" x14ac:dyDescent="0.25">
      <c r="B112" s="357"/>
      <c r="C112" s="266"/>
      <c r="D112" s="118"/>
      <c r="E112" s="230"/>
      <c r="F112" s="230"/>
      <c r="G112" s="230"/>
      <c r="H112" s="230"/>
      <c r="I112" s="230"/>
      <c r="J112" s="230"/>
      <c r="K112" s="230"/>
      <c r="L112" s="230"/>
      <c r="M112" s="230"/>
      <c r="N112" s="230"/>
      <c r="O112" s="230"/>
      <c r="P112" s="230"/>
      <c r="Q112" s="230"/>
      <c r="R112" s="230"/>
      <c r="S112" s="230"/>
      <c r="T112" s="230"/>
      <c r="U112" s="230"/>
      <c r="V112" s="230"/>
      <c r="W112" s="351"/>
      <c r="X112" s="45"/>
      <c r="Y112" s="45"/>
      <c r="Z112" s="45"/>
      <c r="AA112" s="359"/>
    </row>
    <row r="113" spans="2:27" s="17" customFormat="1" ht="19.5" customHeight="1" x14ac:dyDescent="0.25">
      <c r="B113" s="357">
        <v>15</v>
      </c>
      <c r="C113" s="266"/>
      <c r="D113" s="118"/>
      <c r="E113" s="230"/>
      <c r="F113" s="230"/>
      <c r="G113" s="230"/>
      <c r="H113" s="230"/>
      <c r="I113" s="230"/>
      <c r="J113" s="230"/>
      <c r="K113" s="230"/>
      <c r="L113" s="230"/>
      <c r="M113" s="230"/>
      <c r="N113" s="230"/>
      <c r="O113" s="230"/>
      <c r="P113" s="230"/>
      <c r="Q113" s="230"/>
      <c r="R113" s="230"/>
      <c r="S113" s="230"/>
      <c r="T113" s="230"/>
      <c r="U113" s="230"/>
      <c r="V113" s="230"/>
      <c r="W113" s="351"/>
      <c r="X113" s="45"/>
      <c r="Y113" s="45"/>
      <c r="Z113" s="45"/>
      <c r="AA113" s="359"/>
    </row>
    <row r="114" spans="2:27" s="17" customFormat="1" ht="19.5" customHeight="1" x14ac:dyDescent="0.25">
      <c r="B114" s="357"/>
      <c r="C114" s="266"/>
      <c r="D114" s="118"/>
      <c r="E114" s="230"/>
      <c r="F114" s="230"/>
      <c r="G114" s="230"/>
      <c r="H114" s="230"/>
      <c r="I114" s="230"/>
      <c r="J114" s="230"/>
      <c r="K114" s="230"/>
      <c r="L114" s="230"/>
      <c r="M114" s="230"/>
      <c r="N114" s="230"/>
      <c r="O114" s="230"/>
      <c r="P114" s="230"/>
      <c r="Q114" s="230"/>
      <c r="R114" s="230"/>
      <c r="S114" s="230"/>
      <c r="T114" s="230"/>
      <c r="U114" s="230"/>
      <c r="V114" s="230"/>
      <c r="W114" s="351"/>
      <c r="X114" s="45"/>
      <c r="Y114" s="45"/>
      <c r="Z114" s="45"/>
      <c r="AA114" s="359"/>
    </row>
    <row r="115" spans="2:27" s="17" customFormat="1" ht="19.5" customHeight="1" x14ac:dyDescent="0.25">
      <c r="B115" s="357"/>
      <c r="C115" s="266"/>
      <c r="D115" s="118"/>
      <c r="E115" s="230"/>
      <c r="F115" s="230"/>
      <c r="G115" s="230"/>
      <c r="H115" s="230"/>
      <c r="I115" s="230"/>
      <c r="J115" s="230"/>
      <c r="K115" s="230"/>
      <c r="L115" s="230"/>
      <c r="M115" s="230"/>
      <c r="N115" s="230"/>
      <c r="O115" s="230"/>
      <c r="P115" s="230"/>
      <c r="Q115" s="230"/>
      <c r="R115" s="230"/>
      <c r="S115" s="230"/>
      <c r="T115" s="230"/>
      <c r="U115" s="230"/>
      <c r="V115" s="230"/>
      <c r="W115" s="351"/>
      <c r="X115" s="45"/>
      <c r="Y115" s="45"/>
      <c r="Z115" s="45"/>
      <c r="AA115" s="359"/>
    </row>
    <row r="116" spans="2:27" s="17" customFormat="1" ht="19.5" customHeight="1" x14ac:dyDescent="0.25">
      <c r="B116" s="357"/>
      <c r="C116" s="266"/>
      <c r="D116" s="118"/>
      <c r="E116" s="230"/>
      <c r="F116" s="230"/>
      <c r="G116" s="230"/>
      <c r="H116" s="230"/>
      <c r="I116" s="230"/>
      <c r="J116" s="230"/>
      <c r="K116" s="230"/>
      <c r="L116" s="230"/>
      <c r="M116" s="230"/>
      <c r="N116" s="230"/>
      <c r="O116" s="230"/>
      <c r="P116" s="230"/>
      <c r="Q116" s="230"/>
      <c r="R116" s="230"/>
      <c r="S116" s="230"/>
      <c r="T116" s="230"/>
      <c r="U116" s="230"/>
      <c r="V116" s="230"/>
      <c r="W116" s="351"/>
      <c r="X116" s="45"/>
      <c r="Y116" s="45"/>
      <c r="Z116" s="45"/>
      <c r="AA116" s="359"/>
    </row>
    <row r="117" spans="2:27" s="17" customFormat="1" ht="19.5" customHeight="1" x14ac:dyDescent="0.25">
      <c r="B117" s="357"/>
      <c r="C117" s="266"/>
      <c r="D117" s="118"/>
      <c r="E117" s="230"/>
      <c r="F117" s="230"/>
      <c r="G117" s="230"/>
      <c r="H117" s="230"/>
      <c r="I117" s="230"/>
      <c r="J117" s="230"/>
      <c r="K117" s="230"/>
      <c r="L117" s="230"/>
      <c r="M117" s="230"/>
      <c r="N117" s="230"/>
      <c r="O117" s="230"/>
      <c r="P117" s="230"/>
      <c r="Q117" s="230"/>
      <c r="R117" s="230"/>
      <c r="S117" s="230"/>
      <c r="T117" s="230"/>
      <c r="U117" s="230"/>
      <c r="V117" s="230"/>
      <c r="W117" s="351"/>
      <c r="X117" s="45"/>
      <c r="Y117" s="45"/>
      <c r="Z117" s="45"/>
      <c r="AA117" s="359"/>
    </row>
    <row r="118" spans="2:27" s="17" customFormat="1" ht="19.5" customHeight="1" x14ac:dyDescent="0.25">
      <c r="B118" s="357"/>
      <c r="C118" s="266"/>
      <c r="D118" s="118"/>
      <c r="E118" s="230"/>
      <c r="F118" s="230"/>
      <c r="G118" s="230"/>
      <c r="H118" s="230"/>
      <c r="I118" s="230"/>
      <c r="J118" s="230"/>
      <c r="K118" s="230"/>
      <c r="L118" s="230"/>
      <c r="M118" s="230"/>
      <c r="N118" s="230"/>
      <c r="O118" s="230"/>
      <c r="P118" s="230"/>
      <c r="Q118" s="230"/>
      <c r="R118" s="230"/>
      <c r="S118" s="230"/>
      <c r="T118" s="230"/>
      <c r="U118" s="230"/>
      <c r="V118" s="230"/>
      <c r="W118" s="351"/>
      <c r="X118" s="45"/>
      <c r="Y118" s="45"/>
      <c r="Z118" s="45"/>
      <c r="AA118" s="359"/>
    </row>
    <row r="119" spans="2:27" s="17" customFormat="1" ht="19.5" customHeight="1" x14ac:dyDescent="0.25">
      <c r="B119" s="357"/>
      <c r="C119" s="266"/>
      <c r="D119" s="118"/>
      <c r="E119" s="230"/>
      <c r="F119" s="230"/>
      <c r="G119" s="230"/>
      <c r="H119" s="230"/>
      <c r="I119" s="230"/>
      <c r="J119" s="230"/>
      <c r="K119" s="230"/>
      <c r="L119" s="230"/>
      <c r="M119" s="230"/>
      <c r="N119" s="230"/>
      <c r="O119" s="230"/>
      <c r="P119" s="230"/>
      <c r="Q119" s="230"/>
      <c r="R119" s="230"/>
      <c r="S119" s="230"/>
      <c r="T119" s="230"/>
      <c r="U119" s="230"/>
      <c r="V119" s="230"/>
      <c r="W119" s="351"/>
      <c r="X119" s="45"/>
      <c r="Y119" s="45"/>
      <c r="Z119" s="45"/>
      <c r="AA119" s="359"/>
    </row>
    <row r="120" spans="2:27" s="17" customFormat="1" ht="19.5" customHeight="1" x14ac:dyDescent="0.25">
      <c r="B120" s="357"/>
      <c r="C120" s="266"/>
      <c r="D120" s="118"/>
      <c r="E120" s="230"/>
      <c r="F120" s="230"/>
      <c r="G120" s="230"/>
      <c r="H120" s="230"/>
      <c r="I120" s="230"/>
      <c r="J120" s="230"/>
      <c r="K120" s="230"/>
      <c r="L120" s="230"/>
      <c r="M120" s="230"/>
      <c r="N120" s="230"/>
      <c r="O120" s="230"/>
      <c r="P120" s="230"/>
      <c r="Q120" s="230"/>
      <c r="R120" s="230"/>
      <c r="S120" s="230"/>
      <c r="T120" s="230"/>
      <c r="U120" s="230"/>
      <c r="V120" s="230"/>
      <c r="W120" s="351"/>
      <c r="X120" s="45"/>
      <c r="Y120" s="45"/>
      <c r="Z120" s="45"/>
      <c r="AA120" s="359"/>
    </row>
    <row r="121" spans="2:27" s="17" customFormat="1" ht="19.5" customHeight="1" x14ac:dyDescent="0.25">
      <c r="B121" s="357"/>
      <c r="C121" s="266"/>
      <c r="D121" s="118"/>
      <c r="E121" s="230"/>
      <c r="F121" s="230"/>
      <c r="G121" s="230"/>
      <c r="H121" s="230"/>
      <c r="I121" s="230"/>
      <c r="J121" s="230"/>
      <c r="K121" s="230"/>
      <c r="L121" s="230"/>
      <c r="M121" s="230"/>
      <c r="N121" s="230"/>
      <c r="O121" s="230"/>
      <c r="P121" s="230"/>
      <c r="Q121" s="230"/>
      <c r="R121" s="230"/>
      <c r="S121" s="230"/>
      <c r="T121" s="230"/>
      <c r="U121" s="230"/>
      <c r="V121" s="230"/>
      <c r="W121" s="351"/>
      <c r="X121" s="45"/>
      <c r="Y121" s="45"/>
      <c r="Z121" s="45"/>
      <c r="AA121" s="359"/>
    </row>
    <row r="122" spans="2:27" s="17" customFormat="1" ht="19.5" x14ac:dyDescent="0.25">
      <c r="B122" s="168"/>
      <c r="C122" s="171"/>
      <c r="D122" s="118"/>
      <c r="E122" s="172"/>
      <c r="F122" s="172"/>
      <c r="G122" s="172"/>
      <c r="H122" s="172"/>
      <c r="I122" s="172"/>
      <c r="J122" s="172"/>
      <c r="K122" s="172"/>
      <c r="L122" s="172"/>
      <c r="M122" s="172"/>
      <c r="N122" s="172"/>
      <c r="O122" s="172"/>
      <c r="P122" s="172"/>
      <c r="Q122" s="172"/>
      <c r="R122" s="172"/>
      <c r="S122" s="172"/>
      <c r="T122" s="172"/>
      <c r="U122" s="172"/>
      <c r="V122" s="172"/>
      <c r="W122" s="165"/>
      <c r="X122" s="45"/>
      <c r="Y122" s="45"/>
      <c r="Z122" s="45"/>
      <c r="AA122" s="77"/>
    </row>
    <row r="123" spans="2:27" s="17" customFormat="1" ht="19.5" x14ac:dyDescent="0.25">
      <c r="B123" s="168">
        <v>11</v>
      </c>
      <c r="C123" s="171" t="s">
        <v>39</v>
      </c>
      <c r="D123" s="171" t="s">
        <v>61</v>
      </c>
      <c r="E123" s="172" t="s">
        <v>55</v>
      </c>
      <c r="F123" s="172" t="s">
        <v>55</v>
      </c>
      <c r="G123" s="172" t="s">
        <v>55</v>
      </c>
      <c r="H123" s="172" t="s">
        <v>55</v>
      </c>
      <c r="I123" s="172" t="s">
        <v>55</v>
      </c>
      <c r="J123" s="172" t="s">
        <v>55</v>
      </c>
      <c r="K123" s="172" t="s">
        <v>55</v>
      </c>
      <c r="L123" s="172" t="s">
        <v>55</v>
      </c>
      <c r="M123" s="172">
        <v>0</v>
      </c>
      <c r="N123" s="172">
        <f>1550+1200+90</f>
        <v>2840</v>
      </c>
      <c r="O123" s="172"/>
      <c r="P123" s="172"/>
      <c r="Q123" s="172"/>
      <c r="R123" s="172"/>
      <c r="S123" s="172"/>
      <c r="T123" s="172"/>
      <c r="U123" s="172"/>
      <c r="V123" s="172"/>
      <c r="W123" s="165" t="s">
        <v>162</v>
      </c>
      <c r="X123" s="256">
        <v>0</v>
      </c>
      <c r="Y123" s="256">
        <v>0</v>
      </c>
      <c r="Z123" s="256">
        <v>0</v>
      </c>
      <c r="AA123" s="170" t="s">
        <v>72</v>
      </c>
    </row>
    <row r="124" spans="2:27" s="17" customFormat="1" ht="19.5" customHeight="1" x14ac:dyDescent="0.25">
      <c r="B124" s="168"/>
      <c r="C124" s="269">
        <v>43145</v>
      </c>
      <c r="D124" s="118" t="s">
        <v>270</v>
      </c>
      <c r="E124" s="172"/>
      <c r="F124" s="172"/>
      <c r="G124" s="172"/>
      <c r="H124" s="172"/>
      <c r="I124" s="172"/>
      <c r="J124" s="172"/>
      <c r="K124" s="172"/>
      <c r="L124" s="172"/>
      <c r="M124" s="172"/>
      <c r="N124" s="172"/>
      <c r="O124" s="172"/>
      <c r="P124" s="172"/>
      <c r="Q124" s="172"/>
      <c r="R124" s="172"/>
      <c r="S124" s="172"/>
      <c r="T124" s="172"/>
      <c r="U124" s="172"/>
      <c r="V124" s="172"/>
      <c r="W124" s="165"/>
      <c r="X124" s="45"/>
      <c r="Y124" s="45"/>
      <c r="Z124" s="45"/>
      <c r="AA124" s="508" t="s">
        <v>269</v>
      </c>
    </row>
    <row r="125" spans="2:27" s="17" customFormat="1" ht="19.5" x14ac:dyDescent="0.25">
      <c r="B125" s="168"/>
      <c r="C125" s="171" t="s">
        <v>74</v>
      </c>
      <c r="D125" s="168" t="s">
        <v>271</v>
      </c>
      <c r="E125" s="172"/>
      <c r="F125" s="172"/>
      <c r="G125" s="172"/>
      <c r="H125" s="172"/>
      <c r="I125" s="172"/>
      <c r="J125" s="172"/>
      <c r="K125" s="172"/>
      <c r="L125" s="172"/>
      <c r="M125" s="172"/>
      <c r="N125" s="172"/>
      <c r="O125" s="172"/>
      <c r="P125" s="172"/>
      <c r="Q125" s="172"/>
      <c r="R125" s="172"/>
      <c r="S125" s="172"/>
      <c r="T125" s="172"/>
      <c r="U125" s="172"/>
      <c r="V125" s="172"/>
      <c r="W125" s="165"/>
      <c r="X125" s="45"/>
      <c r="Y125" s="45"/>
      <c r="Z125" s="45"/>
      <c r="AA125" s="508"/>
    </row>
    <row r="126" spans="2:27" s="17" customFormat="1" ht="19.5" x14ac:dyDescent="0.25">
      <c r="B126" s="168"/>
      <c r="C126" s="171"/>
      <c r="D126" s="257" t="s">
        <v>104</v>
      </c>
      <c r="E126" s="172"/>
      <c r="F126" s="172"/>
      <c r="G126" s="172"/>
      <c r="H126" s="172"/>
      <c r="I126" s="172"/>
      <c r="J126" s="172"/>
      <c r="K126" s="172"/>
      <c r="L126" s="172"/>
      <c r="M126" s="172"/>
      <c r="N126" s="172"/>
      <c r="O126" s="172"/>
      <c r="P126" s="172"/>
      <c r="Q126" s="172"/>
      <c r="R126" s="172"/>
      <c r="S126" s="172"/>
      <c r="T126" s="172"/>
      <c r="U126" s="172"/>
      <c r="V126" s="172"/>
      <c r="W126" s="165"/>
      <c r="X126" s="45"/>
      <c r="Y126" s="45"/>
      <c r="Z126" s="45"/>
      <c r="AA126" s="508"/>
    </row>
    <row r="127" spans="2:27" s="17" customFormat="1" ht="19.5" x14ac:dyDescent="0.25">
      <c r="B127" s="168"/>
      <c r="C127" s="171"/>
      <c r="D127" s="118"/>
      <c r="E127" s="172"/>
      <c r="F127" s="172"/>
      <c r="G127" s="172"/>
      <c r="H127" s="172"/>
      <c r="I127" s="172"/>
      <c r="J127" s="172"/>
      <c r="K127" s="172"/>
      <c r="L127" s="172"/>
      <c r="M127" s="172"/>
      <c r="N127" s="172"/>
      <c r="O127" s="172"/>
      <c r="P127" s="172"/>
      <c r="Q127" s="172"/>
      <c r="R127" s="172"/>
      <c r="S127" s="172"/>
      <c r="T127" s="172"/>
      <c r="U127" s="172"/>
      <c r="V127" s="172"/>
      <c r="W127" s="165"/>
      <c r="X127" s="45"/>
      <c r="Y127" s="45"/>
      <c r="Z127" s="45"/>
      <c r="AA127" s="76"/>
    </row>
    <row r="128" spans="2:27" s="17" customFormat="1" ht="19.5" x14ac:dyDescent="0.25">
      <c r="B128" s="168">
        <v>12</v>
      </c>
      <c r="C128" s="171" t="s">
        <v>39</v>
      </c>
      <c r="D128" s="171" t="s">
        <v>272</v>
      </c>
      <c r="E128" s="172"/>
      <c r="F128" s="172"/>
      <c r="G128" s="172"/>
      <c r="H128" s="172"/>
      <c r="I128" s="172"/>
      <c r="J128" s="172"/>
      <c r="K128" s="172"/>
      <c r="L128" s="172"/>
      <c r="M128" s="172"/>
      <c r="N128" s="172"/>
      <c r="O128" s="172"/>
      <c r="P128" s="172"/>
      <c r="Q128" s="172"/>
      <c r="R128" s="172"/>
      <c r="S128" s="172"/>
      <c r="T128" s="172"/>
      <c r="U128" s="172"/>
      <c r="V128" s="172"/>
      <c r="W128" s="165" t="s">
        <v>263</v>
      </c>
      <c r="X128" s="45">
        <v>50000000</v>
      </c>
      <c r="Y128" s="45">
        <f>5%*X128</f>
        <v>2500000</v>
      </c>
      <c r="Z128" s="45">
        <f>X128+Y128</f>
        <v>52500000</v>
      </c>
      <c r="AA128" s="73" t="s">
        <v>275</v>
      </c>
    </row>
    <row r="129" spans="2:28" s="17" customFormat="1" ht="19.5" customHeight="1" x14ac:dyDescent="0.25">
      <c r="B129" s="168"/>
      <c r="C129" s="269">
        <v>43145</v>
      </c>
      <c r="D129" s="118" t="s">
        <v>273</v>
      </c>
      <c r="E129" s="172"/>
      <c r="F129" s="172"/>
      <c r="G129" s="172"/>
      <c r="H129" s="172"/>
      <c r="I129" s="172"/>
      <c r="J129" s="172"/>
      <c r="K129" s="172"/>
      <c r="L129" s="172"/>
      <c r="M129" s="172"/>
      <c r="N129" s="172"/>
      <c r="O129" s="172"/>
      <c r="P129" s="172"/>
      <c r="Q129" s="172"/>
      <c r="R129" s="172"/>
      <c r="S129" s="172"/>
      <c r="T129" s="172"/>
      <c r="U129" s="172"/>
      <c r="V129" s="172"/>
      <c r="W129" s="165"/>
      <c r="X129" s="45"/>
      <c r="Y129" s="45"/>
      <c r="Z129" s="45"/>
      <c r="AA129" s="508" t="s">
        <v>276</v>
      </c>
    </row>
    <row r="130" spans="2:28" s="17" customFormat="1" ht="19.5" x14ac:dyDescent="0.25">
      <c r="B130" s="168"/>
      <c r="C130" s="171" t="s">
        <v>69</v>
      </c>
      <c r="D130" s="118" t="s">
        <v>60</v>
      </c>
      <c r="E130" s="172"/>
      <c r="F130" s="172"/>
      <c r="G130" s="172"/>
      <c r="H130" s="172"/>
      <c r="I130" s="172"/>
      <c r="J130" s="172"/>
      <c r="K130" s="172"/>
      <c r="L130" s="172"/>
      <c r="M130" s="172"/>
      <c r="N130" s="172"/>
      <c r="O130" s="172"/>
      <c r="P130" s="172"/>
      <c r="Q130" s="172"/>
      <c r="R130" s="172"/>
      <c r="S130" s="172"/>
      <c r="T130" s="172"/>
      <c r="U130" s="172"/>
      <c r="V130" s="172"/>
      <c r="W130" s="165"/>
      <c r="X130" s="45"/>
      <c r="Y130" s="45"/>
      <c r="Z130" s="45"/>
      <c r="AA130" s="508"/>
    </row>
    <row r="131" spans="2:28" s="17" customFormat="1" ht="19.5" customHeight="1" x14ac:dyDescent="0.25">
      <c r="B131" s="168"/>
      <c r="C131" s="171"/>
      <c r="D131" s="118" t="s">
        <v>274</v>
      </c>
      <c r="E131" s="172"/>
      <c r="F131" s="172"/>
      <c r="G131" s="172"/>
      <c r="H131" s="172"/>
      <c r="I131" s="172"/>
      <c r="J131" s="172"/>
      <c r="K131" s="172"/>
      <c r="L131" s="172"/>
      <c r="M131" s="172"/>
      <c r="N131" s="172"/>
      <c r="O131" s="172"/>
      <c r="P131" s="172"/>
      <c r="Q131" s="172"/>
      <c r="R131" s="172"/>
      <c r="S131" s="172"/>
      <c r="T131" s="172"/>
      <c r="U131" s="172"/>
      <c r="V131" s="172"/>
      <c r="W131" s="165"/>
      <c r="X131" s="45"/>
      <c r="Y131" s="45"/>
      <c r="Z131" s="45"/>
      <c r="AA131" s="508" t="s">
        <v>277</v>
      </c>
    </row>
    <row r="132" spans="2:28" s="17" customFormat="1" ht="19.5" customHeight="1" x14ac:dyDescent="0.25">
      <c r="B132" s="168"/>
      <c r="C132" s="171"/>
      <c r="D132" s="118"/>
      <c r="E132" s="172"/>
      <c r="F132" s="172"/>
      <c r="G132" s="172"/>
      <c r="H132" s="172"/>
      <c r="I132" s="172"/>
      <c r="J132" s="172"/>
      <c r="K132" s="172"/>
      <c r="L132" s="172"/>
      <c r="M132" s="172"/>
      <c r="N132" s="172"/>
      <c r="O132" s="172"/>
      <c r="P132" s="172"/>
      <c r="Q132" s="172"/>
      <c r="R132" s="172"/>
      <c r="S132" s="172"/>
      <c r="T132" s="172"/>
      <c r="U132" s="172"/>
      <c r="V132" s="172"/>
      <c r="W132" s="165"/>
      <c r="X132" s="45"/>
      <c r="Y132" s="45"/>
      <c r="Z132" s="45"/>
      <c r="AA132" s="508"/>
    </row>
    <row r="133" spans="2:28" s="17" customFormat="1" ht="19.5" x14ac:dyDescent="0.25">
      <c r="B133" s="168"/>
      <c r="C133" s="171"/>
      <c r="D133" s="118"/>
      <c r="E133" s="172"/>
      <c r="F133" s="172"/>
      <c r="G133" s="172"/>
      <c r="H133" s="172"/>
      <c r="I133" s="172"/>
      <c r="J133" s="172"/>
      <c r="K133" s="172"/>
      <c r="L133" s="172"/>
      <c r="M133" s="172"/>
      <c r="N133" s="172"/>
      <c r="O133" s="172"/>
      <c r="P133" s="172"/>
      <c r="Q133" s="172"/>
      <c r="R133" s="172"/>
      <c r="S133" s="172"/>
      <c r="T133" s="172"/>
      <c r="U133" s="172"/>
      <c r="V133" s="172"/>
      <c r="W133" s="165"/>
      <c r="X133" s="45"/>
      <c r="Y133" s="45"/>
      <c r="Z133" s="45"/>
      <c r="AA133" s="508"/>
    </row>
    <row r="134" spans="2:28" s="17" customFormat="1" ht="19.5" x14ac:dyDescent="0.25">
      <c r="B134" s="168"/>
      <c r="C134" s="171"/>
      <c r="D134" s="118"/>
      <c r="E134" s="172"/>
      <c r="F134" s="172"/>
      <c r="G134" s="172"/>
      <c r="H134" s="172"/>
      <c r="I134" s="172"/>
      <c r="J134" s="172"/>
      <c r="K134" s="172"/>
      <c r="L134" s="172"/>
      <c r="M134" s="172"/>
      <c r="N134" s="172"/>
      <c r="O134" s="172"/>
      <c r="P134" s="172"/>
      <c r="Q134" s="172"/>
      <c r="R134" s="172"/>
      <c r="S134" s="172"/>
      <c r="T134" s="172"/>
      <c r="U134" s="172"/>
      <c r="V134" s="172"/>
      <c r="W134" s="165"/>
      <c r="X134" s="45"/>
      <c r="Y134" s="45"/>
      <c r="Z134" s="45"/>
      <c r="AA134" s="77"/>
    </row>
    <row r="135" spans="2:28" s="17" customFormat="1" ht="19.5" x14ac:dyDescent="0.25">
      <c r="B135" s="257">
        <v>13</v>
      </c>
      <c r="C135" s="258" t="s">
        <v>39</v>
      </c>
      <c r="D135" s="90" t="s">
        <v>344</v>
      </c>
      <c r="E135" s="230"/>
      <c r="F135" s="230"/>
      <c r="G135" s="230"/>
      <c r="H135" s="230"/>
      <c r="I135" s="230"/>
      <c r="J135" s="230"/>
      <c r="K135" s="230"/>
      <c r="L135" s="230"/>
      <c r="M135" s="230"/>
      <c r="N135" s="230"/>
      <c r="O135" s="230"/>
      <c r="P135" s="230"/>
      <c r="Q135" s="230"/>
      <c r="R135" s="230"/>
      <c r="S135" s="230"/>
      <c r="T135" s="230"/>
      <c r="U135" s="230"/>
      <c r="V135" s="230"/>
      <c r="W135" s="541" t="s">
        <v>353</v>
      </c>
      <c r="X135" s="360">
        <f>100000*619</f>
        <v>61900000</v>
      </c>
      <c r="Y135" s="360">
        <f>5%*X135</f>
        <v>3095000</v>
      </c>
      <c r="Z135" s="360">
        <f>X135+Y135</f>
        <v>64995000</v>
      </c>
      <c r="AA135" s="119" t="s">
        <v>346</v>
      </c>
    </row>
    <row r="136" spans="2:28" s="17" customFormat="1" ht="19.5" x14ac:dyDescent="0.25">
      <c r="B136" s="257"/>
      <c r="C136" s="269">
        <v>43145</v>
      </c>
      <c r="D136" s="118" t="s">
        <v>345</v>
      </c>
      <c r="E136" s="230"/>
      <c r="F136" s="230"/>
      <c r="G136" s="230"/>
      <c r="H136" s="230"/>
      <c r="I136" s="230"/>
      <c r="J136" s="230"/>
      <c r="K136" s="230"/>
      <c r="L136" s="230"/>
      <c r="M136" s="230"/>
      <c r="N136" s="230"/>
      <c r="O136" s="230"/>
      <c r="P136" s="230"/>
      <c r="Q136" s="230"/>
      <c r="R136" s="230"/>
      <c r="S136" s="230"/>
      <c r="T136" s="230"/>
      <c r="U136" s="230"/>
      <c r="V136" s="230"/>
      <c r="W136" s="541"/>
      <c r="X136" s="45"/>
      <c r="Y136" s="45"/>
      <c r="Z136" s="45"/>
      <c r="AA136" s="508" t="s">
        <v>347</v>
      </c>
    </row>
    <row r="137" spans="2:28" s="17" customFormat="1" ht="19.5" x14ac:dyDescent="0.25">
      <c r="B137" s="257"/>
      <c r="C137" s="258" t="s">
        <v>69</v>
      </c>
      <c r="D137" s="118" t="s">
        <v>115</v>
      </c>
      <c r="E137" s="230"/>
      <c r="F137" s="230"/>
      <c r="G137" s="230"/>
      <c r="H137" s="230"/>
      <c r="I137" s="230"/>
      <c r="J137" s="230"/>
      <c r="K137" s="230"/>
      <c r="L137" s="230"/>
      <c r="M137" s="230"/>
      <c r="N137" s="230"/>
      <c r="O137" s="230"/>
      <c r="P137" s="230"/>
      <c r="Q137" s="230"/>
      <c r="R137" s="230"/>
      <c r="S137" s="230"/>
      <c r="T137" s="230"/>
      <c r="U137" s="230"/>
      <c r="V137" s="230"/>
      <c r="W137" s="256"/>
      <c r="X137" s="45"/>
      <c r="Y137" s="45"/>
      <c r="Z137" s="45"/>
      <c r="AA137" s="508"/>
    </row>
    <row r="138" spans="2:28" s="17" customFormat="1" ht="19.5" x14ac:dyDescent="0.25">
      <c r="B138" s="257"/>
      <c r="C138" s="258"/>
      <c r="D138" s="118"/>
      <c r="E138" s="230"/>
      <c r="F138" s="230"/>
      <c r="G138" s="230"/>
      <c r="H138" s="230"/>
      <c r="I138" s="230"/>
      <c r="J138" s="230"/>
      <c r="K138" s="230"/>
      <c r="L138" s="230"/>
      <c r="M138" s="230"/>
      <c r="N138" s="230"/>
      <c r="O138" s="230"/>
      <c r="P138" s="230"/>
      <c r="Q138" s="230"/>
      <c r="R138" s="230"/>
      <c r="S138" s="230"/>
      <c r="T138" s="230"/>
      <c r="U138" s="230"/>
      <c r="V138" s="230"/>
      <c r="W138" s="256"/>
      <c r="X138" s="45"/>
      <c r="Y138" s="45"/>
      <c r="Z138" s="45"/>
      <c r="AA138" s="508"/>
    </row>
    <row r="139" spans="2:28" s="17" customFormat="1" ht="19.5" x14ac:dyDescent="0.25">
      <c r="B139" s="257"/>
      <c r="C139" s="258"/>
      <c r="D139" s="118"/>
      <c r="E139" s="230"/>
      <c r="F139" s="230"/>
      <c r="G139" s="230"/>
      <c r="H139" s="230"/>
      <c r="I139" s="230"/>
      <c r="J139" s="230"/>
      <c r="K139" s="230"/>
      <c r="L139" s="230"/>
      <c r="M139" s="230"/>
      <c r="N139" s="230"/>
      <c r="O139" s="230"/>
      <c r="P139" s="230"/>
      <c r="Q139" s="230"/>
      <c r="R139" s="230"/>
      <c r="S139" s="230"/>
      <c r="T139" s="230"/>
      <c r="U139" s="230"/>
      <c r="V139" s="230"/>
      <c r="W139" s="256"/>
      <c r="X139" s="45"/>
      <c r="Y139" s="45"/>
      <c r="Z139" s="45"/>
      <c r="AA139" s="508" t="s">
        <v>348</v>
      </c>
    </row>
    <row r="140" spans="2:28" s="17" customFormat="1" ht="19.5" x14ac:dyDescent="0.25">
      <c r="B140" s="257"/>
      <c r="C140" s="258"/>
      <c r="D140" s="118"/>
      <c r="E140" s="230"/>
      <c r="F140" s="230"/>
      <c r="G140" s="230"/>
      <c r="H140" s="230"/>
      <c r="I140" s="230"/>
      <c r="J140" s="230"/>
      <c r="K140" s="230"/>
      <c r="L140" s="230"/>
      <c r="M140" s="230"/>
      <c r="N140" s="230"/>
      <c r="O140" s="230"/>
      <c r="P140" s="230"/>
      <c r="Q140" s="230"/>
      <c r="R140" s="230"/>
      <c r="S140" s="230"/>
      <c r="T140" s="230"/>
      <c r="U140" s="230"/>
      <c r="V140" s="230"/>
      <c r="W140" s="256"/>
      <c r="X140" s="45"/>
      <c r="Y140" s="45"/>
      <c r="Z140" s="45"/>
      <c r="AA140" s="508"/>
    </row>
    <row r="141" spans="2:28" s="17" customFormat="1" ht="19.5" x14ac:dyDescent="0.25">
      <c r="B141" s="257"/>
      <c r="C141" s="258"/>
      <c r="D141" s="118"/>
      <c r="E141" s="230"/>
      <c r="F141" s="230"/>
      <c r="G141" s="230"/>
      <c r="H141" s="230"/>
      <c r="I141" s="230"/>
      <c r="J141" s="230"/>
      <c r="K141" s="230"/>
      <c r="L141" s="230"/>
      <c r="M141" s="230"/>
      <c r="N141" s="230"/>
      <c r="O141" s="230"/>
      <c r="P141" s="230"/>
      <c r="Q141" s="230"/>
      <c r="R141" s="230"/>
      <c r="S141" s="230"/>
      <c r="T141" s="230"/>
      <c r="U141" s="230"/>
      <c r="V141" s="230"/>
      <c r="W141" s="256"/>
      <c r="X141" s="45"/>
      <c r="Y141" s="45"/>
      <c r="Z141" s="45"/>
      <c r="AA141" s="508"/>
    </row>
    <row r="142" spans="2:28" s="17" customFormat="1" ht="19.5" x14ac:dyDescent="0.25">
      <c r="B142" s="257"/>
      <c r="C142" s="258"/>
      <c r="D142" s="118"/>
      <c r="E142" s="230"/>
      <c r="F142" s="230"/>
      <c r="G142" s="230"/>
      <c r="H142" s="230"/>
      <c r="I142" s="230"/>
      <c r="J142" s="230"/>
      <c r="K142" s="230"/>
      <c r="L142" s="230"/>
      <c r="M142" s="230"/>
      <c r="N142" s="230"/>
      <c r="O142" s="230"/>
      <c r="P142" s="230"/>
      <c r="Q142" s="230"/>
      <c r="R142" s="230"/>
      <c r="S142" s="230"/>
      <c r="T142" s="230"/>
      <c r="U142" s="230"/>
      <c r="V142" s="230"/>
      <c r="W142" s="256"/>
      <c r="X142" s="45"/>
      <c r="Y142" s="45"/>
      <c r="Z142" s="45"/>
      <c r="AA142" s="508" t="s">
        <v>349</v>
      </c>
    </row>
    <row r="143" spans="2:28" s="17" customFormat="1" ht="19.5" x14ac:dyDescent="0.25">
      <c r="B143" s="257"/>
      <c r="C143" s="258"/>
      <c r="D143" s="118"/>
      <c r="E143" s="230"/>
      <c r="F143" s="230"/>
      <c r="G143" s="230"/>
      <c r="H143" s="230"/>
      <c r="I143" s="230"/>
      <c r="J143" s="230"/>
      <c r="K143" s="230"/>
      <c r="L143" s="230"/>
      <c r="M143" s="230"/>
      <c r="N143" s="230"/>
      <c r="O143" s="230"/>
      <c r="P143" s="230"/>
      <c r="Q143" s="230"/>
      <c r="R143" s="230"/>
      <c r="S143" s="230"/>
      <c r="T143" s="230"/>
      <c r="U143" s="230"/>
      <c r="V143" s="230"/>
      <c r="W143" s="256"/>
      <c r="X143" s="45"/>
      <c r="Y143" s="45"/>
      <c r="Z143" s="45"/>
      <c r="AA143" s="508"/>
      <c r="AB143" s="17">
        <f>285+304+30</f>
        <v>619</v>
      </c>
    </row>
    <row r="144" spans="2:28" s="17" customFormat="1" ht="19.5" x14ac:dyDescent="0.25">
      <c r="B144" s="257"/>
      <c r="C144" s="258"/>
      <c r="D144" s="118"/>
      <c r="E144" s="230"/>
      <c r="F144" s="230"/>
      <c r="G144" s="230"/>
      <c r="H144" s="230"/>
      <c r="I144" s="230"/>
      <c r="J144" s="230"/>
      <c r="K144" s="230"/>
      <c r="L144" s="230"/>
      <c r="M144" s="230"/>
      <c r="N144" s="230"/>
      <c r="O144" s="230"/>
      <c r="P144" s="230"/>
      <c r="Q144" s="230"/>
      <c r="R144" s="230"/>
      <c r="S144" s="230"/>
      <c r="T144" s="230"/>
      <c r="U144" s="230"/>
      <c r="V144" s="230"/>
      <c r="W144" s="256"/>
      <c r="X144" s="45"/>
      <c r="Y144" s="45"/>
      <c r="Z144" s="45"/>
      <c r="AA144" s="508"/>
    </row>
    <row r="145" spans="2:27" s="17" customFormat="1" ht="19.5" x14ac:dyDescent="0.25">
      <c r="B145" s="257"/>
      <c r="C145" s="258"/>
      <c r="D145" s="118"/>
      <c r="E145" s="230"/>
      <c r="F145" s="230"/>
      <c r="G145" s="230"/>
      <c r="H145" s="230"/>
      <c r="I145" s="230"/>
      <c r="J145" s="230"/>
      <c r="K145" s="230"/>
      <c r="L145" s="230"/>
      <c r="M145" s="230"/>
      <c r="N145" s="230"/>
      <c r="O145" s="230"/>
      <c r="P145" s="230"/>
      <c r="Q145" s="230"/>
      <c r="R145" s="230"/>
      <c r="S145" s="230"/>
      <c r="T145" s="230"/>
      <c r="U145" s="230"/>
      <c r="V145" s="230"/>
      <c r="W145" s="256"/>
      <c r="X145" s="45"/>
      <c r="Y145" s="45"/>
      <c r="Z145" s="45"/>
      <c r="AA145" s="77" t="s">
        <v>350</v>
      </c>
    </row>
    <row r="146" spans="2:27" s="17" customFormat="1" ht="19.5" customHeight="1" x14ac:dyDescent="0.25">
      <c r="B146" s="257"/>
      <c r="C146" s="258"/>
      <c r="D146" s="118"/>
      <c r="E146" s="230"/>
      <c r="F146" s="230"/>
      <c r="G146" s="230"/>
      <c r="H146" s="230"/>
      <c r="I146" s="230"/>
      <c r="J146" s="230"/>
      <c r="K146" s="230"/>
      <c r="L146" s="230"/>
      <c r="M146" s="230"/>
      <c r="N146" s="230"/>
      <c r="O146" s="230"/>
      <c r="P146" s="230"/>
      <c r="Q146" s="230"/>
      <c r="R146" s="230"/>
      <c r="S146" s="230"/>
      <c r="T146" s="230"/>
      <c r="U146" s="230"/>
      <c r="V146" s="230"/>
      <c r="W146" s="256"/>
      <c r="X146" s="45"/>
      <c r="Y146" s="45"/>
      <c r="Z146" s="45"/>
      <c r="AA146" s="508" t="s">
        <v>351</v>
      </c>
    </row>
    <row r="147" spans="2:27" s="17" customFormat="1" ht="19.5" x14ac:dyDescent="0.25">
      <c r="B147" s="257"/>
      <c r="C147" s="258"/>
      <c r="D147" s="118"/>
      <c r="E147" s="230"/>
      <c r="F147" s="230"/>
      <c r="G147" s="230"/>
      <c r="H147" s="230"/>
      <c r="I147" s="230"/>
      <c r="J147" s="230"/>
      <c r="K147" s="230"/>
      <c r="L147" s="230"/>
      <c r="M147" s="230"/>
      <c r="N147" s="230"/>
      <c r="O147" s="230"/>
      <c r="P147" s="230"/>
      <c r="Q147" s="230"/>
      <c r="R147" s="230"/>
      <c r="S147" s="230"/>
      <c r="T147" s="230"/>
      <c r="U147" s="230"/>
      <c r="V147" s="230"/>
      <c r="W147" s="256"/>
      <c r="X147" s="45"/>
      <c r="Y147" s="45"/>
      <c r="Z147" s="45"/>
      <c r="AA147" s="508"/>
    </row>
    <row r="148" spans="2:27" s="17" customFormat="1" ht="19.5" x14ac:dyDescent="0.25">
      <c r="B148" s="257"/>
      <c r="C148" s="258"/>
      <c r="D148" s="118"/>
      <c r="E148" s="230"/>
      <c r="F148" s="230"/>
      <c r="G148" s="230"/>
      <c r="H148" s="230"/>
      <c r="I148" s="230"/>
      <c r="J148" s="230"/>
      <c r="K148" s="230"/>
      <c r="L148" s="230"/>
      <c r="M148" s="230"/>
      <c r="N148" s="230"/>
      <c r="O148" s="230"/>
      <c r="P148" s="230"/>
      <c r="Q148" s="230"/>
      <c r="R148" s="230"/>
      <c r="S148" s="230"/>
      <c r="T148" s="230"/>
      <c r="U148" s="230"/>
      <c r="V148" s="230"/>
      <c r="W148" s="256"/>
      <c r="X148" s="45"/>
      <c r="Y148" s="45"/>
      <c r="Z148" s="45"/>
      <c r="AA148" s="508"/>
    </row>
    <row r="149" spans="2:27" s="17" customFormat="1" ht="19.5" x14ac:dyDescent="0.25">
      <c r="B149" s="257"/>
      <c r="C149" s="258"/>
      <c r="D149" s="118"/>
      <c r="E149" s="230"/>
      <c r="F149" s="230"/>
      <c r="G149" s="230"/>
      <c r="H149" s="230"/>
      <c r="I149" s="230"/>
      <c r="J149" s="230"/>
      <c r="K149" s="230"/>
      <c r="L149" s="230"/>
      <c r="M149" s="230"/>
      <c r="N149" s="230"/>
      <c r="O149" s="230"/>
      <c r="P149" s="230"/>
      <c r="Q149" s="230"/>
      <c r="R149" s="230"/>
      <c r="S149" s="230"/>
      <c r="T149" s="230"/>
      <c r="U149" s="230"/>
      <c r="V149" s="230"/>
      <c r="W149" s="256"/>
      <c r="X149" s="45"/>
      <c r="Y149" s="45"/>
      <c r="Z149" s="45"/>
      <c r="AA149" s="508"/>
    </row>
    <row r="150" spans="2:27" s="17" customFormat="1" ht="19.5" customHeight="1" x14ac:dyDescent="0.25">
      <c r="B150" s="257"/>
      <c r="C150" s="258"/>
      <c r="D150" s="118"/>
      <c r="E150" s="230"/>
      <c r="F150" s="230"/>
      <c r="G150" s="230"/>
      <c r="H150" s="230"/>
      <c r="I150" s="230"/>
      <c r="J150" s="230"/>
      <c r="K150" s="230"/>
      <c r="L150" s="230"/>
      <c r="M150" s="230"/>
      <c r="N150" s="230"/>
      <c r="O150" s="230"/>
      <c r="P150" s="230"/>
      <c r="Q150" s="230"/>
      <c r="R150" s="230"/>
      <c r="S150" s="230"/>
      <c r="T150" s="230"/>
      <c r="U150" s="230"/>
      <c r="V150" s="230"/>
      <c r="W150" s="256"/>
      <c r="X150" s="45"/>
      <c r="Y150" s="45"/>
      <c r="Z150" s="45"/>
      <c r="AA150" s="508" t="s">
        <v>352</v>
      </c>
    </row>
    <row r="151" spans="2:27" s="17" customFormat="1" ht="19.5" x14ac:dyDescent="0.25">
      <c r="B151" s="257"/>
      <c r="C151" s="258"/>
      <c r="D151" s="118"/>
      <c r="E151" s="230"/>
      <c r="F151" s="230"/>
      <c r="G151" s="230"/>
      <c r="H151" s="230"/>
      <c r="I151" s="230"/>
      <c r="J151" s="230"/>
      <c r="K151" s="230"/>
      <c r="L151" s="230"/>
      <c r="M151" s="230"/>
      <c r="N151" s="230"/>
      <c r="O151" s="230"/>
      <c r="P151" s="230"/>
      <c r="Q151" s="230"/>
      <c r="R151" s="230"/>
      <c r="S151" s="230"/>
      <c r="T151" s="230"/>
      <c r="U151" s="230"/>
      <c r="V151" s="230"/>
      <c r="W151" s="256"/>
      <c r="X151" s="45"/>
      <c r="Y151" s="45"/>
      <c r="Z151" s="45"/>
      <c r="AA151" s="508"/>
    </row>
    <row r="152" spans="2:27" s="17" customFormat="1" ht="19.5" x14ac:dyDescent="0.25">
      <c r="B152" s="257"/>
      <c r="C152" s="258"/>
      <c r="D152" s="118"/>
      <c r="E152" s="230"/>
      <c r="F152" s="230"/>
      <c r="G152" s="230"/>
      <c r="H152" s="230"/>
      <c r="I152" s="230"/>
      <c r="J152" s="230"/>
      <c r="K152" s="230"/>
      <c r="L152" s="230"/>
      <c r="M152" s="230"/>
      <c r="N152" s="230"/>
      <c r="O152" s="230"/>
      <c r="P152" s="230"/>
      <c r="Q152" s="230"/>
      <c r="R152" s="230"/>
      <c r="S152" s="230"/>
      <c r="T152" s="230"/>
      <c r="U152" s="230"/>
      <c r="V152" s="230"/>
      <c r="W152" s="256"/>
      <c r="X152" s="45"/>
      <c r="Y152" s="45"/>
      <c r="Z152" s="45"/>
      <c r="AA152" s="508"/>
    </row>
    <row r="153" spans="2:27" s="17" customFormat="1" ht="19.5" x14ac:dyDescent="0.25">
      <c r="B153" s="257"/>
      <c r="C153" s="258"/>
      <c r="D153" s="118"/>
      <c r="E153" s="230"/>
      <c r="F153" s="230"/>
      <c r="G153" s="230"/>
      <c r="H153" s="230"/>
      <c r="I153" s="230"/>
      <c r="J153" s="230"/>
      <c r="K153" s="230"/>
      <c r="L153" s="230"/>
      <c r="M153" s="230"/>
      <c r="N153" s="230"/>
      <c r="O153" s="230"/>
      <c r="P153" s="230"/>
      <c r="Q153" s="230"/>
      <c r="R153" s="230"/>
      <c r="S153" s="230"/>
      <c r="T153" s="230"/>
      <c r="U153" s="230"/>
      <c r="V153" s="230"/>
      <c r="W153" s="256"/>
      <c r="X153" s="45"/>
      <c r="Y153" s="45"/>
      <c r="Z153" s="45"/>
      <c r="AA153" s="508"/>
    </row>
    <row r="154" spans="2:27" s="17" customFormat="1" ht="19.5" x14ac:dyDescent="0.25">
      <c r="B154" s="257"/>
      <c r="C154" s="258"/>
      <c r="D154" s="118"/>
      <c r="E154" s="230"/>
      <c r="F154" s="230"/>
      <c r="G154" s="230"/>
      <c r="H154" s="230"/>
      <c r="I154" s="230"/>
      <c r="J154" s="230"/>
      <c r="K154" s="230"/>
      <c r="L154" s="230"/>
      <c r="M154" s="230"/>
      <c r="N154" s="230"/>
      <c r="O154" s="230"/>
      <c r="P154" s="230"/>
      <c r="Q154" s="230"/>
      <c r="R154" s="230"/>
      <c r="S154" s="230"/>
      <c r="T154" s="230"/>
      <c r="U154" s="230"/>
      <c r="V154" s="230"/>
      <c r="W154" s="256"/>
      <c r="X154" s="45"/>
      <c r="Y154" s="45"/>
      <c r="Z154" s="45"/>
      <c r="AA154" s="76"/>
    </row>
    <row r="155" spans="2:27" s="17" customFormat="1" ht="19.5" x14ac:dyDescent="0.25">
      <c r="B155" s="168">
        <v>14</v>
      </c>
      <c r="C155" s="90" t="s">
        <v>42</v>
      </c>
      <c r="D155" s="171" t="s">
        <v>61</v>
      </c>
      <c r="E155" s="172" t="s">
        <v>55</v>
      </c>
      <c r="F155" s="172" t="s">
        <v>55</v>
      </c>
      <c r="G155" s="172" t="s">
        <v>55</v>
      </c>
      <c r="H155" s="172" t="s">
        <v>55</v>
      </c>
      <c r="I155" s="172">
        <v>0</v>
      </c>
      <c r="J155" s="172">
        <v>0</v>
      </c>
      <c r="K155" s="172" t="s">
        <v>55</v>
      </c>
      <c r="L155" s="172" t="s">
        <v>55</v>
      </c>
      <c r="M155" s="172" t="s">
        <v>55</v>
      </c>
      <c r="N155" s="172">
        <v>233</v>
      </c>
      <c r="O155" s="172"/>
      <c r="P155" s="172"/>
      <c r="Q155" s="172"/>
      <c r="R155" s="172"/>
      <c r="S155" s="172"/>
      <c r="T155" s="172"/>
      <c r="U155" s="172"/>
      <c r="V155" s="172"/>
      <c r="W155" s="165" t="s">
        <v>263</v>
      </c>
      <c r="X155" s="256">
        <f>500000*N155</f>
        <v>116500000</v>
      </c>
      <c r="Y155" s="256">
        <f>5%*X155</f>
        <v>5825000</v>
      </c>
      <c r="Z155" s="256">
        <f>X155+Y155</f>
        <v>122325000</v>
      </c>
      <c r="AA155" s="170" t="s">
        <v>281</v>
      </c>
    </row>
    <row r="156" spans="2:27" s="17" customFormat="1" ht="19.5" customHeight="1" x14ac:dyDescent="0.25">
      <c r="B156" s="168"/>
      <c r="C156" s="269">
        <v>43146</v>
      </c>
      <c r="D156" s="118" t="s">
        <v>280</v>
      </c>
      <c r="E156" s="172"/>
      <c r="F156" s="172"/>
      <c r="G156" s="172"/>
      <c r="H156" s="172"/>
      <c r="I156" s="172"/>
      <c r="J156" s="172"/>
      <c r="K156" s="172"/>
      <c r="L156" s="172"/>
      <c r="M156" s="172"/>
      <c r="N156" s="172"/>
      <c r="O156" s="172"/>
      <c r="P156" s="172"/>
      <c r="Q156" s="172"/>
      <c r="R156" s="172"/>
      <c r="S156" s="172"/>
      <c r="T156" s="172"/>
      <c r="U156" s="172"/>
      <c r="V156" s="172"/>
      <c r="W156" s="165"/>
      <c r="X156" s="45"/>
      <c r="Y156" s="45"/>
      <c r="Z156" s="45"/>
      <c r="AA156" s="77" t="s">
        <v>282</v>
      </c>
    </row>
    <row r="157" spans="2:27" s="17" customFormat="1" ht="19.5" customHeight="1" x14ac:dyDescent="0.25">
      <c r="B157" s="357"/>
      <c r="C157" s="269"/>
      <c r="D157" s="118" t="s">
        <v>139</v>
      </c>
      <c r="E157" s="230"/>
      <c r="F157" s="230"/>
      <c r="G157" s="230"/>
      <c r="H157" s="230"/>
      <c r="I157" s="230"/>
      <c r="J157" s="230"/>
      <c r="K157" s="230"/>
      <c r="L157" s="230"/>
      <c r="M157" s="230"/>
      <c r="N157" s="230"/>
      <c r="O157" s="230"/>
      <c r="P157" s="230"/>
      <c r="Q157" s="230"/>
      <c r="R157" s="230"/>
      <c r="S157" s="230"/>
      <c r="T157" s="230"/>
      <c r="U157" s="230"/>
      <c r="V157" s="230"/>
      <c r="W157" s="351"/>
      <c r="X157" s="45"/>
      <c r="Y157" s="45"/>
      <c r="Z157" s="45"/>
      <c r="AA157" s="359" t="s">
        <v>1287</v>
      </c>
    </row>
    <row r="158" spans="2:27" s="17" customFormat="1" ht="19.5" x14ac:dyDescent="0.25">
      <c r="B158" s="168"/>
      <c r="C158" s="171"/>
      <c r="D158" s="118"/>
      <c r="E158" s="172"/>
      <c r="F158" s="172"/>
      <c r="G158" s="172"/>
      <c r="H158" s="172"/>
      <c r="I158" s="172"/>
      <c r="J158" s="172"/>
      <c r="K158" s="172"/>
      <c r="L158" s="172"/>
      <c r="M158" s="172"/>
      <c r="N158" s="172"/>
      <c r="O158" s="172"/>
      <c r="P158" s="172"/>
      <c r="Q158" s="172"/>
      <c r="R158" s="172"/>
      <c r="S158" s="172"/>
      <c r="T158" s="172"/>
      <c r="U158" s="172"/>
      <c r="V158" s="172"/>
      <c r="W158" s="165"/>
      <c r="X158" s="45"/>
      <c r="Y158" s="45"/>
      <c r="Z158" s="45"/>
      <c r="AA158" s="77"/>
    </row>
    <row r="159" spans="2:27" s="17" customFormat="1" ht="19.5" x14ac:dyDescent="0.25">
      <c r="B159" s="168"/>
      <c r="C159" s="171"/>
      <c r="D159" s="118"/>
      <c r="E159" s="172"/>
      <c r="F159" s="172"/>
      <c r="G159" s="172"/>
      <c r="H159" s="172"/>
      <c r="I159" s="172"/>
      <c r="J159" s="172"/>
      <c r="K159" s="172"/>
      <c r="L159" s="172"/>
      <c r="M159" s="172"/>
      <c r="N159" s="172"/>
      <c r="O159" s="172"/>
      <c r="P159" s="172"/>
      <c r="Q159" s="172"/>
      <c r="R159" s="172"/>
      <c r="S159" s="172"/>
      <c r="T159" s="172"/>
      <c r="U159" s="172"/>
      <c r="V159" s="172"/>
      <c r="W159" s="165"/>
      <c r="X159" s="45"/>
      <c r="Y159" s="45"/>
      <c r="Z159" s="45"/>
      <c r="AA159" s="77"/>
    </row>
    <row r="160" spans="2:27" s="17" customFormat="1" ht="19.5" x14ac:dyDescent="0.25">
      <c r="B160" s="168">
        <v>15</v>
      </c>
      <c r="C160" s="171" t="s">
        <v>42</v>
      </c>
      <c r="D160" s="90" t="s">
        <v>61</v>
      </c>
      <c r="E160" s="172"/>
      <c r="F160" s="172"/>
      <c r="G160" s="172"/>
      <c r="H160" s="172"/>
      <c r="I160" s="172"/>
      <c r="J160" s="172"/>
      <c r="K160" s="172"/>
      <c r="L160" s="172"/>
      <c r="M160" s="172"/>
      <c r="N160" s="172">
        <v>5631</v>
      </c>
      <c r="O160" s="172">
        <v>17047</v>
      </c>
      <c r="P160" s="172"/>
      <c r="Q160" s="172"/>
      <c r="R160" s="172"/>
      <c r="S160" s="172"/>
      <c r="T160" s="172"/>
      <c r="U160" s="172"/>
      <c r="V160" s="172"/>
      <c r="W160" s="165" t="s">
        <v>284</v>
      </c>
      <c r="X160" s="45">
        <v>1464000000</v>
      </c>
      <c r="Y160" s="45">
        <f>5%*X160</f>
        <v>73200000</v>
      </c>
      <c r="Z160" s="45">
        <f>X160+Y160</f>
        <v>1537200000</v>
      </c>
      <c r="AA160" s="119" t="s">
        <v>281</v>
      </c>
    </row>
    <row r="161" spans="2:35" s="17" customFormat="1" ht="19.5" x14ac:dyDescent="0.25">
      <c r="B161" s="168"/>
      <c r="C161" s="269">
        <v>43146</v>
      </c>
      <c r="D161" s="118" t="s">
        <v>283</v>
      </c>
      <c r="E161" s="172"/>
      <c r="F161" s="172"/>
      <c r="G161" s="172"/>
      <c r="H161" s="172"/>
      <c r="I161" s="172"/>
      <c r="J161" s="172"/>
      <c r="K161" s="172"/>
      <c r="L161" s="172"/>
      <c r="M161" s="172"/>
      <c r="N161" s="172"/>
      <c r="O161" s="172"/>
      <c r="P161" s="172"/>
      <c r="Q161" s="172"/>
      <c r="R161" s="172"/>
      <c r="S161" s="172"/>
      <c r="T161" s="172"/>
      <c r="U161" s="172"/>
      <c r="V161" s="172"/>
      <c r="W161" s="165"/>
      <c r="X161" s="45"/>
      <c r="Y161" s="45"/>
      <c r="Z161" s="45"/>
      <c r="AA161" s="77" t="s">
        <v>285</v>
      </c>
      <c r="AG161" s="271"/>
    </row>
    <row r="162" spans="2:35" s="17" customFormat="1" ht="19.5" x14ac:dyDescent="0.25">
      <c r="B162" s="257"/>
      <c r="C162" s="258" t="s">
        <v>74</v>
      </c>
      <c r="D162" s="118" t="s">
        <v>104</v>
      </c>
      <c r="E162" s="230"/>
      <c r="F162" s="230"/>
      <c r="G162" s="230"/>
      <c r="H162" s="230"/>
      <c r="I162" s="230"/>
      <c r="J162" s="230"/>
      <c r="K162" s="230"/>
      <c r="L162" s="230"/>
      <c r="M162" s="230"/>
      <c r="N162" s="230"/>
      <c r="O162" s="230"/>
      <c r="P162" s="230"/>
      <c r="Q162" s="230"/>
      <c r="R162" s="230"/>
      <c r="S162" s="230"/>
      <c r="T162" s="230"/>
      <c r="U162" s="230"/>
      <c r="V162" s="230"/>
      <c r="W162" s="256"/>
      <c r="X162" s="45"/>
      <c r="Y162" s="45"/>
      <c r="Z162" s="45"/>
      <c r="AA162" s="77" t="s">
        <v>286</v>
      </c>
      <c r="AD162" s="272"/>
    </row>
    <row r="163" spans="2:35" s="17" customFormat="1" ht="19.5" x14ac:dyDescent="0.25">
      <c r="B163" s="257"/>
      <c r="C163" s="258"/>
      <c r="D163" s="118"/>
      <c r="E163" s="230"/>
      <c r="F163" s="230"/>
      <c r="G163" s="230"/>
      <c r="H163" s="230"/>
      <c r="I163" s="230"/>
      <c r="J163" s="230"/>
      <c r="K163" s="230"/>
      <c r="L163" s="230"/>
      <c r="M163" s="230"/>
      <c r="N163" s="230"/>
      <c r="O163" s="230"/>
      <c r="P163" s="230"/>
      <c r="Q163" s="230"/>
      <c r="R163" s="230"/>
      <c r="S163" s="230"/>
      <c r="T163" s="230"/>
      <c r="U163" s="230"/>
      <c r="V163" s="230"/>
      <c r="W163" s="256"/>
      <c r="X163" s="45"/>
      <c r="Y163" s="45"/>
      <c r="Z163" s="45"/>
      <c r="AA163" s="77" t="s">
        <v>287</v>
      </c>
      <c r="AI163" s="273"/>
    </row>
    <row r="164" spans="2:35" s="17" customFormat="1" ht="19.5" x14ac:dyDescent="0.25">
      <c r="B164" s="257"/>
      <c r="C164" s="258"/>
      <c r="D164" s="118"/>
      <c r="E164" s="230"/>
      <c r="F164" s="230"/>
      <c r="G164" s="230"/>
      <c r="H164" s="230"/>
      <c r="I164" s="230"/>
      <c r="J164" s="230"/>
      <c r="K164" s="230"/>
      <c r="L164" s="230"/>
      <c r="M164" s="230"/>
      <c r="N164" s="230"/>
      <c r="O164" s="230"/>
      <c r="P164" s="230"/>
      <c r="Q164" s="230"/>
      <c r="R164" s="230"/>
      <c r="S164" s="230"/>
      <c r="T164" s="230"/>
      <c r="U164" s="230"/>
      <c r="V164" s="230"/>
      <c r="W164" s="256"/>
      <c r="X164" s="45"/>
      <c r="Y164" s="45"/>
      <c r="Z164" s="45"/>
      <c r="AA164" s="77" t="s">
        <v>289</v>
      </c>
    </row>
    <row r="165" spans="2:35" s="17" customFormat="1" ht="19.5" x14ac:dyDescent="0.25">
      <c r="B165" s="257"/>
      <c r="C165" s="258"/>
      <c r="D165" s="118"/>
      <c r="E165" s="230"/>
      <c r="F165" s="230"/>
      <c r="G165" s="230"/>
      <c r="H165" s="230"/>
      <c r="I165" s="230"/>
      <c r="J165" s="230"/>
      <c r="K165" s="230"/>
      <c r="L165" s="230"/>
      <c r="M165" s="230"/>
      <c r="N165" s="230"/>
      <c r="O165" s="230"/>
      <c r="P165" s="230"/>
      <c r="Q165" s="230"/>
      <c r="R165" s="230"/>
      <c r="S165" s="230"/>
      <c r="T165" s="230"/>
      <c r="U165" s="230"/>
      <c r="V165" s="230"/>
      <c r="W165" s="256"/>
      <c r="X165" s="45"/>
      <c r="Y165" s="45"/>
      <c r="Z165" s="45"/>
      <c r="AA165" s="77" t="s">
        <v>288</v>
      </c>
    </row>
    <row r="166" spans="2:35" s="17" customFormat="1" ht="19.5" x14ac:dyDescent="0.25">
      <c r="B166" s="257"/>
      <c r="C166" s="258"/>
      <c r="D166" s="118"/>
      <c r="E166" s="230"/>
      <c r="F166" s="230"/>
      <c r="G166" s="230"/>
      <c r="H166" s="230"/>
      <c r="I166" s="230"/>
      <c r="J166" s="230"/>
      <c r="K166" s="230"/>
      <c r="L166" s="230"/>
      <c r="M166" s="230"/>
      <c r="N166" s="230"/>
      <c r="O166" s="230"/>
      <c r="P166" s="230"/>
      <c r="Q166" s="230"/>
      <c r="R166" s="230"/>
      <c r="S166" s="230"/>
      <c r="T166" s="230"/>
      <c r="U166" s="230"/>
      <c r="V166" s="230"/>
      <c r="W166" s="256"/>
      <c r="X166" s="45"/>
      <c r="Y166" s="45"/>
      <c r="Z166" s="45"/>
      <c r="AA166" s="77" t="s">
        <v>290</v>
      </c>
    </row>
    <row r="167" spans="2:35" s="17" customFormat="1" ht="19.5" customHeight="1" x14ac:dyDescent="0.25">
      <c r="B167" s="257"/>
      <c r="C167" s="258"/>
      <c r="D167" s="118"/>
      <c r="E167" s="230"/>
      <c r="F167" s="230"/>
      <c r="G167" s="230"/>
      <c r="H167" s="230"/>
      <c r="I167" s="230"/>
      <c r="J167" s="230"/>
      <c r="K167" s="230"/>
      <c r="L167" s="230"/>
      <c r="M167" s="230"/>
      <c r="N167" s="230"/>
      <c r="O167" s="230"/>
      <c r="P167" s="230"/>
      <c r="Q167" s="230"/>
      <c r="R167" s="230"/>
      <c r="S167" s="230"/>
      <c r="T167" s="230"/>
      <c r="U167" s="230"/>
      <c r="V167" s="230"/>
      <c r="W167" s="256"/>
      <c r="X167" s="45"/>
      <c r="Y167" s="45"/>
      <c r="Z167" s="45"/>
      <c r="AA167" s="542" t="s">
        <v>291</v>
      </c>
    </row>
    <row r="168" spans="2:35" s="17" customFormat="1" ht="19.5" x14ac:dyDescent="0.25">
      <c r="B168" s="257"/>
      <c r="C168" s="258"/>
      <c r="D168" s="118"/>
      <c r="E168" s="230"/>
      <c r="F168" s="230"/>
      <c r="G168" s="230"/>
      <c r="H168" s="230"/>
      <c r="I168" s="230"/>
      <c r="J168" s="230"/>
      <c r="K168" s="230"/>
      <c r="L168" s="230"/>
      <c r="M168" s="230"/>
      <c r="N168" s="230"/>
      <c r="O168" s="230"/>
      <c r="P168" s="230"/>
      <c r="Q168" s="230"/>
      <c r="R168" s="230"/>
      <c r="S168" s="230"/>
      <c r="T168" s="230"/>
      <c r="U168" s="230"/>
      <c r="V168" s="230"/>
      <c r="W168" s="256"/>
      <c r="X168" s="45"/>
      <c r="Y168" s="45"/>
      <c r="Z168" s="45"/>
      <c r="AA168" s="542"/>
    </row>
    <row r="169" spans="2:35" s="17" customFormat="1" ht="19.5" x14ac:dyDescent="0.25">
      <c r="B169" s="257"/>
      <c r="C169" s="258"/>
      <c r="D169" s="118"/>
      <c r="E169" s="230"/>
      <c r="F169" s="230"/>
      <c r="G169" s="230"/>
      <c r="H169" s="230"/>
      <c r="I169" s="230"/>
      <c r="J169" s="230"/>
      <c r="K169" s="230"/>
      <c r="L169" s="230"/>
      <c r="M169" s="230"/>
      <c r="N169" s="230"/>
      <c r="O169" s="230"/>
      <c r="P169" s="230"/>
      <c r="Q169" s="230"/>
      <c r="R169" s="230"/>
      <c r="S169" s="230"/>
      <c r="T169" s="230"/>
      <c r="U169" s="230"/>
      <c r="V169" s="230"/>
      <c r="W169" s="256"/>
      <c r="X169" s="45"/>
      <c r="Y169" s="45"/>
      <c r="Z169" s="45"/>
      <c r="AA169" s="542"/>
    </row>
    <row r="170" spans="2:35" s="17" customFormat="1" ht="19.5" x14ac:dyDescent="0.25">
      <c r="B170" s="257"/>
      <c r="C170" s="258"/>
      <c r="D170" s="118"/>
      <c r="E170" s="230"/>
      <c r="F170" s="230"/>
      <c r="G170" s="230"/>
      <c r="H170" s="230"/>
      <c r="I170" s="230"/>
      <c r="J170" s="230"/>
      <c r="K170" s="230"/>
      <c r="L170" s="230"/>
      <c r="M170" s="230"/>
      <c r="N170" s="230"/>
      <c r="O170" s="230"/>
      <c r="P170" s="230"/>
      <c r="Q170" s="230"/>
      <c r="R170" s="230"/>
      <c r="S170" s="230"/>
      <c r="T170" s="230"/>
      <c r="U170" s="230"/>
      <c r="V170" s="230"/>
      <c r="W170" s="256"/>
      <c r="X170" s="45"/>
      <c r="Y170" s="45"/>
      <c r="Z170" s="45"/>
      <c r="AA170" s="542"/>
    </row>
    <row r="171" spans="2:35" s="17" customFormat="1" ht="19.5" x14ac:dyDescent="0.25">
      <c r="B171" s="257"/>
      <c r="C171" s="258"/>
      <c r="D171" s="118"/>
      <c r="E171" s="230"/>
      <c r="F171" s="230"/>
      <c r="G171" s="230"/>
      <c r="H171" s="230"/>
      <c r="I171" s="230"/>
      <c r="J171" s="230"/>
      <c r="K171" s="230"/>
      <c r="L171" s="230"/>
      <c r="M171" s="230"/>
      <c r="N171" s="230"/>
      <c r="O171" s="230"/>
      <c r="P171" s="230"/>
      <c r="Q171" s="230"/>
      <c r="R171" s="230"/>
      <c r="S171" s="230"/>
      <c r="T171" s="230"/>
      <c r="U171" s="230"/>
      <c r="V171" s="230"/>
      <c r="W171" s="256"/>
      <c r="X171" s="45"/>
      <c r="Y171" s="45"/>
      <c r="Z171" s="45"/>
      <c r="AA171" s="542"/>
    </row>
    <row r="172" spans="2:35" s="17" customFormat="1" ht="19.5" x14ac:dyDescent="0.25">
      <c r="B172" s="257"/>
      <c r="C172" s="258"/>
      <c r="D172" s="118"/>
      <c r="E172" s="230"/>
      <c r="F172" s="230"/>
      <c r="G172" s="230"/>
      <c r="H172" s="230"/>
      <c r="I172" s="230"/>
      <c r="J172" s="230"/>
      <c r="K172" s="230"/>
      <c r="L172" s="230"/>
      <c r="M172" s="230"/>
      <c r="N172" s="230"/>
      <c r="O172" s="230"/>
      <c r="P172" s="230"/>
      <c r="Q172" s="230"/>
      <c r="R172" s="230"/>
      <c r="S172" s="230"/>
      <c r="T172" s="230"/>
      <c r="U172" s="230"/>
      <c r="V172" s="230"/>
      <c r="W172" s="256"/>
      <c r="X172" s="45"/>
      <c r="Y172" s="45"/>
      <c r="Z172" s="45"/>
      <c r="AA172" s="542"/>
    </row>
    <row r="173" spans="2:35" s="17" customFormat="1" ht="19.5" x14ac:dyDescent="0.25">
      <c r="B173" s="257"/>
      <c r="C173" s="258"/>
      <c r="D173" s="118"/>
      <c r="E173" s="230"/>
      <c r="F173" s="230"/>
      <c r="G173" s="230"/>
      <c r="H173" s="230"/>
      <c r="I173" s="230"/>
      <c r="J173" s="230"/>
      <c r="K173" s="230"/>
      <c r="L173" s="230"/>
      <c r="M173" s="230"/>
      <c r="N173" s="230"/>
      <c r="O173" s="230"/>
      <c r="P173" s="230"/>
      <c r="Q173" s="230"/>
      <c r="R173" s="230"/>
      <c r="S173" s="230"/>
      <c r="T173" s="230"/>
      <c r="U173" s="230"/>
      <c r="V173" s="230"/>
      <c r="W173" s="256"/>
      <c r="X173" s="45"/>
      <c r="Y173" s="45"/>
      <c r="Z173" s="45"/>
      <c r="AA173" s="542"/>
    </row>
    <row r="174" spans="2:35" s="17" customFormat="1" ht="19.5" x14ac:dyDescent="0.25">
      <c r="B174" s="333"/>
      <c r="C174" s="266"/>
      <c r="D174" s="118"/>
      <c r="E174" s="230"/>
      <c r="F174" s="230"/>
      <c r="G174" s="230"/>
      <c r="H174" s="230"/>
      <c r="I174" s="230"/>
      <c r="J174" s="230"/>
      <c r="K174" s="230"/>
      <c r="L174" s="230"/>
      <c r="M174" s="230"/>
      <c r="N174" s="230"/>
      <c r="O174" s="230"/>
      <c r="P174" s="230"/>
      <c r="Q174" s="230"/>
      <c r="R174" s="230"/>
      <c r="S174" s="230"/>
      <c r="T174" s="230"/>
      <c r="U174" s="230"/>
      <c r="V174" s="230"/>
      <c r="W174" s="332"/>
      <c r="X174" s="45"/>
      <c r="Y174" s="45"/>
      <c r="Z174" s="45"/>
      <c r="AA174" s="76"/>
    </row>
    <row r="175" spans="2:35" s="17" customFormat="1" ht="19.5" x14ac:dyDescent="0.25">
      <c r="B175" s="257">
        <v>16</v>
      </c>
      <c r="C175" s="258" t="s">
        <v>38</v>
      </c>
      <c r="D175" s="90" t="s">
        <v>75</v>
      </c>
      <c r="E175" s="230"/>
      <c r="F175" s="230"/>
      <c r="G175" s="230"/>
      <c r="H175" s="230"/>
      <c r="I175" s="230"/>
      <c r="J175" s="230"/>
      <c r="K175" s="230"/>
      <c r="L175" s="230"/>
      <c r="M175" s="230"/>
      <c r="N175" s="230">
        <v>100</v>
      </c>
      <c r="O175" s="230"/>
      <c r="P175" s="230"/>
      <c r="Q175" s="230"/>
      <c r="R175" s="230"/>
      <c r="S175" s="230"/>
      <c r="T175" s="230"/>
      <c r="U175" s="230"/>
      <c r="V175" s="230"/>
      <c r="W175" s="256" t="s">
        <v>263</v>
      </c>
      <c r="X175" s="45">
        <v>50000000</v>
      </c>
      <c r="Y175" s="45">
        <f>5%*X175</f>
        <v>2500000</v>
      </c>
      <c r="Z175" s="45">
        <f>X175+Y175</f>
        <v>52500000</v>
      </c>
      <c r="AA175" s="119" t="s">
        <v>292</v>
      </c>
    </row>
    <row r="176" spans="2:35" s="17" customFormat="1" ht="19.5" x14ac:dyDescent="0.25">
      <c r="B176" s="257"/>
      <c r="C176" s="269">
        <v>43148</v>
      </c>
      <c r="D176" s="118" t="s">
        <v>298</v>
      </c>
      <c r="E176" s="230"/>
      <c r="F176" s="230"/>
      <c r="G176" s="230"/>
      <c r="H176" s="230"/>
      <c r="I176" s="230"/>
      <c r="J176" s="230"/>
      <c r="K176" s="230"/>
      <c r="L176" s="230"/>
      <c r="M176" s="230"/>
      <c r="N176" s="230"/>
      <c r="O176" s="230"/>
      <c r="P176" s="230"/>
      <c r="Q176" s="230"/>
      <c r="R176" s="230"/>
      <c r="S176" s="230"/>
      <c r="T176" s="230"/>
      <c r="U176" s="230"/>
      <c r="V176" s="230"/>
      <c r="W176" s="256"/>
      <c r="X176" s="45"/>
      <c r="Y176" s="45"/>
      <c r="Z176" s="45"/>
      <c r="AA176" s="508" t="s">
        <v>294</v>
      </c>
    </row>
    <row r="177" spans="2:27" s="17" customFormat="1" ht="19.5" x14ac:dyDescent="0.25">
      <c r="B177" s="257"/>
      <c r="C177" s="258"/>
      <c r="D177" s="118" t="s">
        <v>293</v>
      </c>
      <c r="E177" s="230"/>
      <c r="F177" s="230"/>
      <c r="G177" s="230"/>
      <c r="H177" s="230"/>
      <c r="I177" s="230"/>
      <c r="J177" s="230"/>
      <c r="K177" s="230"/>
      <c r="L177" s="230"/>
      <c r="M177" s="230"/>
      <c r="N177" s="230"/>
      <c r="O177" s="230"/>
      <c r="P177" s="230"/>
      <c r="Q177" s="230"/>
      <c r="R177" s="230"/>
      <c r="S177" s="230"/>
      <c r="T177" s="230"/>
      <c r="U177" s="230"/>
      <c r="V177" s="230"/>
      <c r="W177" s="256"/>
      <c r="X177" s="45"/>
      <c r="Y177" s="45"/>
      <c r="Z177" s="45"/>
      <c r="AA177" s="508"/>
    </row>
    <row r="178" spans="2:27" s="17" customFormat="1" ht="19.5" x14ac:dyDescent="0.25">
      <c r="B178" s="257"/>
      <c r="C178" s="258"/>
      <c r="D178" s="118"/>
      <c r="E178" s="230"/>
      <c r="F178" s="230"/>
      <c r="G178" s="230"/>
      <c r="H178" s="230"/>
      <c r="I178" s="230"/>
      <c r="J178" s="230"/>
      <c r="K178" s="230"/>
      <c r="L178" s="230"/>
      <c r="M178" s="230"/>
      <c r="N178" s="230"/>
      <c r="O178" s="230"/>
      <c r="P178" s="230"/>
      <c r="Q178" s="230"/>
      <c r="R178" s="230"/>
      <c r="S178" s="230"/>
      <c r="T178" s="230"/>
      <c r="U178" s="230"/>
      <c r="V178" s="230"/>
      <c r="W178" s="256"/>
      <c r="X178" s="45"/>
      <c r="Y178" s="45"/>
      <c r="Z178" s="45"/>
      <c r="AA178" s="508"/>
    </row>
    <row r="179" spans="2:27" s="17" customFormat="1" ht="19.5" x14ac:dyDescent="0.25">
      <c r="B179" s="257"/>
      <c r="C179" s="258"/>
      <c r="D179" s="118"/>
      <c r="E179" s="230"/>
      <c r="F179" s="230"/>
      <c r="G179" s="230"/>
      <c r="H179" s="230"/>
      <c r="I179" s="230"/>
      <c r="J179" s="230"/>
      <c r="K179" s="230"/>
      <c r="L179" s="230"/>
      <c r="M179" s="230"/>
      <c r="N179" s="230"/>
      <c r="O179" s="230"/>
      <c r="P179" s="230"/>
      <c r="Q179" s="230"/>
      <c r="R179" s="230"/>
      <c r="S179" s="230"/>
      <c r="T179" s="230"/>
      <c r="U179" s="230"/>
      <c r="V179" s="230"/>
      <c r="W179" s="256"/>
      <c r="X179" s="45"/>
      <c r="Y179" s="45"/>
      <c r="Z179" s="45"/>
      <c r="AA179" s="508"/>
    </row>
    <row r="180" spans="2:27" s="17" customFormat="1" ht="19.5" x14ac:dyDescent="0.25">
      <c r="B180" s="257"/>
      <c r="C180" s="258"/>
      <c r="D180" s="118"/>
      <c r="E180" s="230"/>
      <c r="F180" s="230"/>
      <c r="G180" s="230"/>
      <c r="H180" s="230"/>
      <c r="I180" s="230"/>
      <c r="J180" s="230"/>
      <c r="K180" s="230"/>
      <c r="L180" s="230"/>
      <c r="M180" s="230"/>
      <c r="N180" s="230"/>
      <c r="O180" s="230"/>
      <c r="P180" s="230"/>
      <c r="Q180" s="230"/>
      <c r="R180" s="230"/>
      <c r="S180" s="230"/>
      <c r="T180" s="230"/>
      <c r="U180" s="230"/>
      <c r="V180" s="230"/>
      <c r="W180" s="256"/>
      <c r="X180" s="45"/>
      <c r="Y180" s="45"/>
      <c r="Z180" s="45"/>
      <c r="AA180" s="77" t="s">
        <v>295</v>
      </c>
    </row>
    <row r="181" spans="2:27" s="17" customFormat="1" ht="19.5" x14ac:dyDescent="0.25">
      <c r="B181" s="257"/>
      <c r="C181" s="258"/>
      <c r="D181" s="118"/>
      <c r="E181" s="230"/>
      <c r="F181" s="230"/>
      <c r="G181" s="230"/>
      <c r="H181" s="230"/>
      <c r="I181" s="230"/>
      <c r="J181" s="230"/>
      <c r="K181" s="230"/>
      <c r="L181" s="230"/>
      <c r="M181" s="230"/>
      <c r="N181" s="230"/>
      <c r="O181" s="230"/>
      <c r="P181" s="230"/>
      <c r="Q181" s="230"/>
      <c r="R181" s="230"/>
      <c r="S181" s="230"/>
      <c r="T181" s="230"/>
      <c r="U181" s="230"/>
      <c r="V181" s="230"/>
      <c r="W181" s="256"/>
      <c r="X181" s="45"/>
      <c r="Y181" s="45"/>
      <c r="Z181" s="45"/>
      <c r="AA181" s="270" t="s">
        <v>296</v>
      </c>
    </row>
    <row r="182" spans="2:27" s="17" customFormat="1" ht="19.5" x14ac:dyDescent="0.25">
      <c r="B182" s="257"/>
      <c r="C182" s="258"/>
      <c r="D182" s="118"/>
      <c r="E182" s="230"/>
      <c r="F182" s="230"/>
      <c r="G182" s="230"/>
      <c r="H182" s="230"/>
      <c r="I182" s="230"/>
      <c r="J182" s="230"/>
      <c r="K182" s="230"/>
      <c r="L182" s="230"/>
      <c r="M182" s="230"/>
      <c r="N182" s="230"/>
      <c r="O182" s="230"/>
      <c r="P182" s="230"/>
      <c r="Q182" s="230"/>
      <c r="R182" s="230"/>
      <c r="S182" s="230"/>
      <c r="T182" s="230"/>
      <c r="U182" s="230"/>
      <c r="V182" s="230"/>
      <c r="W182" s="256"/>
      <c r="X182" s="45"/>
      <c r="Y182" s="45"/>
      <c r="Z182" s="45"/>
      <c r="AA182" s="77" t="s">
        <v>297</v>
      </c>
    </row>
    <row r="183" spans="2:27" s="17" customFormat="1" ht="19.5" x14ac:dyDescent="0.25">
      <c r="B183" s="257"/>
      <c r="C183" s="258"/>
      <c r="D183" s="118"/>
      <c r="E183" s="230"/>
      <c r="F183" s="230"/>
      <c r="G183" s="230"/>
      <c r="H183" s="230"/>
      <c r="I183" s="230"/>
      <c r="J183" s="230"/>
      <c r="K183" s="230"/>
      <c r="L183" s="230"/>
      <c r="M183" s="230"/>
      <c r="N183" s="230"/>
      <c r="O183" s="230"/>
      <c r="P183" s="230"/>
      <c r="Q183" s="230"/>
      <c r="R183" s="230"/>
      <c r="S183" s="230"/>
      <c r="T183" s="230"/>
      <c r="U183" s="230"/>
      <c r="V183" s="230"/>
      <c r="W183" s="256"/>
      <c r="X183" s="45"/>
      <c r="Y183" s="45"/>
      <c r="Z183" s="45"/>
      <c r="AA183" s="77"/>
    </row>
    <row r="184" spans="2:27" s="17" customFormat="1" ht="19.5" x14ac:dyDescent="0.25">
      <c r="B184" s="257">
        <v>17</v>
      </c>
      <c r="C184" s="258" t="s">
        <v>38</v>
      </c>
      <c r="D184" s="90" t="s">
        <v>302</v>
      </c>
      <c r="E184" s="230">
        <v>2</v>
      </c>
      <c r="F184" s="230"/>
      <c r="G184" s="230"/>
      <c r="H184" s="230"/>
      <c r="I184" s="230"/>
      <c r="J184" s="230"/>
      <c r="K184" s="230"/>
      <c r="L184" s="230"/>
      <c r="M184" s="230"/>
      <c r="N184" s="230"/>
      <c r="O184" s="230"/>
      <c r="P184" s="230"/>
      <c r="Q184" s="230"/>
      <c r="R184" s="230"/>
      <c r="S184" s="230"/>
      <c r="T184" s="230"/>
      <c r="U184" s="230"/>
      <c r="V184" s="230"/>
      <c r="W184" s="256" t="s">
        <v>70</v>
      </c>
      <c r="X184" s="45">
        <v>1300000000</v>
      </c>
      <c r="Y184" s="45">
        <f>5%*X184</f>
        <v>65000000</v>
      </c>
      <c r="Z184" s="45">
        <f>X184+Y184</f>
        <v>1365000000</v>
      </c>
      <c r="AA184" s="119" t="s">
        <v>303</v>
      </c>
    </row>
    <row r="185" spans="2:27" s="17" customFormat="1" ht="19.5" x14ac:dyDescent="0.25">
      <c r="B185" s="257"/>
      <c r="C185" s="269">
        <v>43148</v>
      </c>
      <c r="D185" s="118" t="s">
        <v>300</v>
      </c>
      <c r="E185" s="230"/>
      <c r="F185" s="230"/>
      <c r="G185" s="230"/>
      <c r="H185" s="230"/>
      <c r="I185" s="230"/>
      <c r="J185" s="230"/>
      <c r="K185" s="230"/>
      <c r="L185" s="230"/>
      <c r="M185" s="230"/>
      <c r="N185" s="230"/>
      <c r="O185" s="230"/>
      <c r="P185" s="230"/>
      <c r="Q185" s="230"/>
      <c r="R185" s="230"/>
      <c r="S185" s="230"/>
      <c r="T185" s="230"/>
      <c r="U185" s="230"/>
      <c r="V185" s="230"/>
      <c r="W185" s="256"/>
      <c r="X185" s="45"/>
      <c r="Y185" s="45"/>
      <c r="Z185" s="45"/>
      <c r="AA185" s="77" t="s">
        <v>304</v>
      </c>
    </row>
    <row r="186" spans="2:27" s="17" customFormat="1" ht="19.5" x14ac:dyDescent="0.25">
      <c r="B186" s="257"/>
      <c r="C186" s="258" t="s">
        <v>299</v>
      </c>
      <c r="D186" s="118" t="s">
        <v>301</v>
      </c>
      <c r="E186" s="230"/>
      <c r="F186" s="230"/>
      <c r="G186" s="230"/>
      <c r="H186" s="230"/>
      <c r="I186" s="230"/>
      <c r="J186" s="230"/>
      <c r="K186" s="230"/>
      <c r="L186" s="230"/>
      <c r="M186" s="230"/>
      <c r="N186" s="230"/>
      <c r="O186" s="230"/>
      <c r="P186" s="230"/>
      <c r="Q186" s="230"/>
      <c r="R186" s="230"/>
      <c r="S186" s="230"/>
      <c r="T186" s="230"/>
      <c r="U186" s="230"/>
      <c r="V186" s="230"/>
      <c r="W186" s="256"/>
      <c r="X186" s="45"/>
      <c r="Y186" s="45"/>
      <c r="Z186" s="45"/>
      <c r="AA186" s="77" t="s">
        <v>305</v>
      </c>
    </row>
    <row r="187" spans="2:27" s="17" customFormat="1" ht="19.5" x14ac:dyDescent="0.25">
      <c r="B187" s="257"/>
      <c r="C187" s="258"/>
      <c r="D187" s="118"/>
      <c r="E187" s="230"/>
      <c r="F187" s="230"/>
      <c r="G187" s="230"/>
      <c r="H187" s="230"/>
      <c r="I187" s="230"/>
      <c r="J187" s="230"/>
      <c r="K187" s="230"/>
      <c r="L187" s="230"/>
      <c r="M187" s="230"/>
      <c r="N187" s="230"/>
      <c r="O187" s="230"/>
      <c r="P187" s="230"/>
      <c r="Q187" s="230"/>
      <c r="R187" s="230"/>
      <c r="S187" s="230"/>
      <c r="T187" s="230"/>
      <c r="U187" s="230"/>
      <c r="V187" s="230"/>
      <c r="W187" s="256"/>
      <c r="X187" s="45"/>
      <c r="Y187" s="45"/>
      <c r="Z187" s="45"/>
      <c r="AA187" s="77" t="s">
        <v>306</v>
      </c>
    </row>
    <row r="188" spans="2:27" s="17" customFormat="1" ht="19.5" x14ac:dyDescent="0.25">
      <c r="B188" s="257"/>
      <c r="C188" s="258"/>
      <c r="D188" s="118"/>
      <c r="E188" s="230"/>
      <c r="F188" s="230"/>
      <c r="G188" s="230"/>
      <c r="H188" s="230"/>
      <c r="I188" s="230"/>
      <c r="J188" s="230"/>
      <c r="K188" s="230"/>
      <c r="L188" s="230"/>
      <c r="M188" s="230"/>
      <c r="N188" s="230"/>
      <c r="O188" s="230"/>
      <c r="P188" s="230"/>
      <c r="Q188" s="230"/>
      <c r="R188" s="230"/>
      <c r="S188" s="230"/>
      <c r="T188" s="230"/>
      <c r="U188" s="230"/>
      <c r="V188" s="230"/>
      <c r="W188" s="256"/>
      <c r="X188" s="45"/>
      <c r="Y188" s="45"/>
      <c r="Z188" s="45"/>
      <c r="AA188" s="77" t="s">
        <v>307</v>
      </c>
    </row>
    <row r="189" spans="2:27" s="17" customFormat="1" ht="19.5" x14ac:dyDescent="0.25">
      <c r="B189" s="257"/>
      <c r="C189" s="258"/>
      <c r="D189" s="118"/>
      <c r="E189" s="230"/>
      <c r="F189" s="230"/>
      <c r="G189" s="230"/>
      <c r="H189" s="230"/>
      <c r="I189" s="230"/>
      <c r="J189" s="230"/>
      <c r="K189" s="230"/>
      <c r="L189" s="230"/>
      <c r="M189" s="230"/>
      <c r="N189" s="230"/>
      <c r="O189" s="230"/>
      <c r="P189" s="230"/>
      <c r="Q189" s="230"/>
      <c r="R189" s="230"/>
      <c r="S189" s="230"/>
      <c r="T189" s="230"/>
      <c r="U189" s="230"/>
      <c r="V189" s="230"/>
      <c r="W189" s="256"/>
      <c r="X189" s="45"/>
      <c r="Y189" s="45"/>
      <c r="Z189" s="45"/>
      <c r="AA189" s="77" t="s">
        <v>308</v>
      </c>
    </row>
    <row r="190" spans="2:27" s="17" customFormat="1" ht="19.5" x14ac:dyDescent="0.25">
      <c r="B190" s="257"/>
      <c r="C190" s="258"/>
      <c r="D190" s="118"/>
      <c r="E190" s="230"/>
      <c r="F190" s="230"/>
      <c r="G190" s="230"/>
      <c r="H190" s="230"/>
      <c r="I190" s="230"/>
      <c r="J190" s="230"/>
      <c r="K190" s="230"/>
      <c r="L190" s="230"/>
      <c r="M190" s="230"/>
      <c r="N190" s="230"/>
      <c r="O190" s="230"/>
      <c r="P190" s="230"/>
      <c r="Q190" s="230"/>
      <c r="R190" s="230"/>
      <c r="S190" s="230"/>
      <c r="T190" s="230"/>
      <c r="U190" s="230"/>
      <c r="V190" s="230"/>
      <c r="W190" s="256"/>
      <c r="X190" s="45"/>
      <c r="Y190" s="45"/>
      <c r="Z190" s="45"/>
      <c r="AA190" s="77"/>
    </row>
    <row r="191" spans="2:27" s="17" customFormat="1" ht="19.5" x14ac:dyDescent="0.25">
      <c r="B191" s="257">
        <v>18</v>
      </c>
      <c r="C191" s="258" t="s">
        <v>16</v>
      </c>
      <c r="D191" s="90" t="s">
        <v>309</v>
      </c>
      <c r="E191" s="230"/>
      <c r="F191" s="230"/>
      <c r="G191" s="230"/>
      <c r="H191" s="230"/>
      <c r="I191" s="230"/>
      <c r="J191" s="230"/>
      <c r="K191" s="230"/>
      <c r="L191" s="230"/>
      <c r="M191" s="230"/>
      <c r="N191" s="230"/>
      <c r="O191" s="230"/>
      <c r="P191" s="230"/>
      <c r="Q191" s="230"/>
      <c r="R191" s="230"/>
      <c r="S191" s="230"/>
      <c r="T191" s="230"/>
      <c r="U191" s="230"/>
      <c r="V191" s="230"/>
      <c r="W191" s="256"/>
      <c r="X191" s="256">
        <v>0</v>
      </c>
      <c r="Y191" s="256">
        <v>0</v>
      </c>
      <c r="Z191" s="256">
        <v>0</v>
      </c>
      <c r="AA191" s="119" t="s">
        <v>312</v>
      </c>
    </row>
    <row r="192" spans="2:27" s="17" customFormat="1" ht="19.5" x14ac:dyDescent="0.25">
      <c r="B192" s="257"/>
      <c r="C192" s="269">
        <v>43150</v>
      </c>
      <c r="D192" s="118" t="s">
        <v>310</v>
      </c>
      <c r="E192" s="230"/>
      <c r="F192" s="230"/>
      <c r="G192" s="230"/>
      <c r="H192" s="230"/>
      <c r="I192" s="230"/>
      <c r="J192" s="230"/>
      <c r="K192" s="230"/>
      <c r="L192" s="230"/>
      <c r="M192" s="230"/>
      <c r="N192" s="230"/>
      <c r="O192" s="230"/>
      <c r="P192" s="230"/>
      <c r="Q192" s="230"/>
      <c r="R192" s="230"/>
      <c r="S192" s="230"/>
      <c r="T192" s="230"/>
      <c r="U192" s="230"/>
      <c r="V192" s="230"/>
      <c r="W192" s="256"/>
      <c r="X192" s="45"/>
      <c r="Y192" s="45"/>
      <c r="Z192" s="45"/>
      <c r="AA192" s="508" t="s">
        <v>313</v>
      </c>
    </row>
    <row r="193" spans="2:27" s="17" customFormat="1" ht="19.5" x14ac:dyDescent="0.25">
      <c r="B193" s="257"/>
      <c r="C193" s="258"/>
      <c r="D193" s="118" t="s">
        <v>311</v>
      </c>
      <c r="E193" s="230"/>
      <c r="F193" s="230"/>
      <c r="G193" s="230"/>
      <c r="H193" s="230"/>
      <c r="I193" s="230"/>
      <c r="J193" s="230"/>
      <c r="K193" s="230"/>
      <c r="L193" s="230"/>
      <c r="M193" s="230"/>
      <c r="N193" s="230"/>
      <c r="O193" s="230"/>
      <c r="P193" s="230"/>
      <c r="Q193" s="230"/>
      <c r="R193" s="230"/>
      <c r="S193" s="230"/>
      <c r="T193" s="230"/>
      <c r="U193" s="230"/>
      <c r="V193" s="230"/>
      <c r="W193" s="256"/>
      <c r="X193" s="45"/>
      <c r="Y193" s="45"/>
      <c r="Z193" s="45"/>
      <c r="AA193" s="508"/>
    </row>
    <row r="194" spans="2:27" s="17" customFormat="1" ht="19.5" x14ac:dyDescent="0.25">
      <c r="B194" s="257"/>
      <c r="C194" s="258"/>
      <c r="D194" s="118"/>
      <c r="E194" s="230"/>
      <c r="F194" s="230"/>
      <c r="G194" s="230"/>
      <c r="H194" s="230"/>
      <c r="I194" s="230"/>
      <c r="J194" s="230"/>
      <c r="K194" s="230"/>
      <c r="L194" s="230"/>
      <c r="M194" s="230"/>
      <c r="N194" s="230"/>
      <c r="O194" s="230"/>
      <c r="P194" s="230"/>
      <c r="Q194" s="230"/>
      <c r="R194" s="230"/>
      <c r="S194" s="230"/>
      <c r="T194" s="230"/>
      <c r="U194" s="230"/>
      <c r="V194" s="230"/>
      <c r="W194" s="256"/>
      <c r="X194" s="45"/>
      <c r="Y194" s="45"/>
      <c r="Z194" s="45"/>
      <c r="AA194" s="77"/>
    </row>
    <row r="195" spans="2:27" s="17" customFormat="1" ht="19.5" x14ac:dyDescent="0.25">
      <c r="B195" s="257">
        <v>19</v>
      </c>
      <c r="C195" s="258" t="s">
        <v>39</v>
      </c>
      <c r="D195" s="90" t="s">
        <v>344</v>
      </c>
      <c r="E195" s="230"/>
      <c r="F195" s="230"/>
      <c r="G195" s="230"/>
      <c r="H195" s="230"/>
      <c r="I195" s="230"/>
      <c r="J195" s="230"/>
      <c r="K195" s="230"/>
      <c r="L195" s="230"/>
      <c r="M195" s="230"/>
      <c r="N195" s="230">
        <v>3</v>
      </c>
      <c r="O195" s="230">
        <v>16</v>
      </c>
      <c r="P195" s="230">
        <v>3</v>
      </c>
      <c r="Q195" s="230">
        <v>7</v>
      </c>
      <c r="R195" s="230">
        <v>6</v>
      </c>
      <c r="S195" s="230"/>
      <c r="T195" s="230"/>
      <c r="U195" s="230"/>
      <c r="V195" s="230">
        <v>16</v>
      </c>
      <c r="W195" s="256" t="s">
        <v>966</v>
      </c>
      <c r="X195" s="45">
        <f>2000000*10</f>
        <v>20000000</v>
      </c>
      <c r="Y195" s="45">
        <f>5%*X195</f>
        <v>1000000</v>
      </c>
      <c r="Z195" s="45">
        <f>X195+Y195</f>
        <v>21000000</v>
      </c>
      <c r="AA195" s="536" t="s">
        <v>356</v>
      </c>
    </row>
    <row r="196" spans="2:27" s="17" customFormat="1" ht="19.5" x14ac:dyDescent="0.25">
      <c r="B196" s="257"/>
      <c r="C196" s="269">
        <v>43152</v>
      </c>
      <c r="D196" s="118" t="s">
        <v>354</v>
      </c>
      <c r="E196" s="230"/>
      <c r="F196" s="230"/>
      <c r="G196" s="230"/>
      <c r="H196" s="230"/>
      <c r="I196" s="230"/>
      <c r="J196" s="230"/>
      <c r="K196" s="230"/>
      <c r="L196" s="230"/>
      <c r="M196" s="230"/>
      <c r="N196" s="230"/>
      <c r="O196" s="230"/>
      <c r="P196" s="230"/>
      <c r="Q196" s="230"/>
      <c r="R196" s="230"/>
      <c r="S196" s="230"/>
      <c r="T196" s="230"/>
      <c r="U196" s="230"/>
      <c r="V196" s="230"/>
      <c r="W196" s="256"/>
      <c r="X196" s="45"/>
      <c r="Y196" s="45"/>
      <c r="Z196" s="45"/>
      <c r="AA196" s="536"/>
    </row>
    <row r="197" spans="2:27" s="17" customFormat="1" ht="19.5" x14ac:dyDescent="0.25">
      <c r="B197" s="257"/>
      <c r="C197" s="258" t="s">
        <v>355</v>
      </c>
      <c r="D197" s="118" t="s">
        <v>115</v>
      </c>
      <c r="E197" s="230"/>
      <c r="F197" s="230"/>
      <c r="G197" s="230"/>
      <c r="H197" s="230"/>
      <c r="I197" s="230"/>
      <c r="J197" s="230"/>
      <c r="K197" s="230"/>
      <c r="L197" s="230"/>
      <c r="M197" s="230"/>
      <c r="N197" s="230"/>
      <c r="O197" s="230"/>
      <c r="P197" s="230"/>
      <c r="Q197" s="230"/>
      <c r="R197" s="230"/>
      <c r="S197" s="230"/>
      <c r="T197" s="230"/>
      <c r="U197" s="230"/>
      <c r="V197" s="230"/>
      <c r="W197" s="256"/>
      <c r="X197" s="45"/>
      <c r="Y197" s="45"/>
      <c r="Z197" s="45"/>
      <c r="AA197" s="508" t="s">
        <v>357</v>
      </c>
    </row>
    <row r="198" spans="2:27" s="17" customFormat="1" ht="19.5" x14ac:dyDescent="0.25">
      <c r="B198" s="257"/>
      <c r="C198" s="258"/>
      <c r="D198" s="118"/>
      <c r="E198" s="230"/>
      <c r="F198" s="230"/>
      <c r="G198" s="230"/>
      <c r="H198" s="230"/>
      <c r="I198" s="230"/>
      <c r="J198" s="230"/>
      <c r="K198" s="230"/>
      <c r="L198" s="230"/>
      <c r="M198" s="230"/>
      <c r="N198" s="230"/>
      <c r="O198" s="230"/>
      <c r="P198" s="230"/>
      <c r="Q198" s="230"/>
      <c r="R198" s="230"/>
      <c r="S198" s="230"/>
      <c r="T198" s="230"/>
      <c r="U198" s="230"/>
      <c r="V198" s="230"/>
      <c r="W198" s="256"/>
      <c r="X198" s="45"/>
      <c r="Y198" s="45"/>
      <c r="Z198" s="45"/>
      <c r="AA198" s="508"/>
    </row>
    <row r="199" spans="2:27" s="17" customFormat="1" ht="19.5" x14ac:dyDescent="0.25">
      <c r="B199" s="257"/>
      <c r="C199" s="258"/>
      <c r="D199" s="118"/>
      <c r="E199" s="230"/>
      <c r="F199" s="230"/>
      <c r="G199" s="230"/>
      <c r="H199" s="230"/>
      <c r="I199" s="230"/>
      <c r="J199" s="230"/>
      <c r="K199" s="230"/>
      <c r="L199" s="230"/>
      <c r="M199" s="230"/>
      <c r="N199" s="230"/>
      <c r="O199" s="230"/>
      <c r="P199" s="230"/>
      <c r="Q199" s="230"/>
      <c r="R199" s="230"/>
      <c r="S199" s="230"/>
      <c r="T199" s="230"/>
      <c r="U199" s="230"/>
      <c r="V199" s="230"/>
      <c r="W199" s="256"/>
      <c r="X199" s="45"/>
      <c r="Y199" s="45"/>
      <c r="Z199" s="45"/>
      <c r="AA199" s="77"/>
    </row>
    <row r="200" spans="2:27" s="17" customFormat="1" ht="19.5" x14ac:dyDescent="0.25">
      <c r="B200" s="257">
        <v>20</v>
      </c>
      <c r="C200" s="258" t="s">
        <v>42</v>
      </c>
      <c r="D200" s="90" t="s">
        <v>314</v>
      </c>
      <c r="E200" s="230"/>
      <c r="F200" s="230"/>
      <c r="G200" s="230"/>
      <c r="H200" s="230"/>
      <c r="I200" s="230"/>
      <c r="J200" s="230"/>
      <c r="K200" s="230"/>
      <c r="L200" s="230"/>
      <c r="M200" s="230"/>
      <c r="N200" s="230">
        <v>647</v>
      </c>
      <c r="O200" s="230"/>
      <c r="P200" s="230"/>
      <c r="Q200" s="230"/>
      <c r="R200" s="230"/>
      <c r="S200" s="230"/>
      <c r="T200" s="230"/>
      <c r="U200" s="230"/>
      <c r="V200" s="230"/>
      <c r="W200" s="256" t="s">
        <v>263</v>
      </c>
      <c r="X200" s="45">
        <v>323500000</v>
      </c>
      <c r="Y200" s="45">
        <f>5%*X200</f>
        <v>16175000</v>
      </c>
      <c r="Z200" s="45">
        <f>X200+Y200</f>
        <v>339675000</v>
      </c>
      <c r="AA200" s="119" t="s">
        <v>317</v>
      </c>
    </row>
    <row r="201" spans="2:27" s="17" customFormat="1" ht="19.5" x14ac:dyDescent="0.25">
      <c r="B201" s="257"/>
      <c r="C201" s="269">
        <v>43153</v>
      </c>
      <c r="D201" s="118" t="s">
        <v>316</v>
      </c>
      <c r="E201" s="230"/>
      <c r="F201" s="230"/>
      <c r="G201" s="230"/>
      <c r="H201" s="230"/>
      <c r="I201" s="230"/>
      <c r="J201" s="230"/>
      <c r="K201" s="230"/>
      <c r="L201" s="230"/>
      <c r="M201" s="230"/>
      <c r="N201" s="230"/>
      <c r="O201" s="230"/>
      <c r="P201" s="230"/>
      <c r="Q201" s="230"/>
      <c r="R201" s="230"/>
      <c r="S201" s="230"/>
      <c r="T201" s="230"/>
      <c r="U201" s="230"/>
      <c r="V201" s="230"/>
      <c r="W201" s="256"/>
      <c r="X201" s="45"/>
      <c r="Y201" s="45"/>
      <c r="Z201" s="45"/>
      <c r="AA201" s="508" t="s">
        <v>318</v>
      </c>
    </row>
    <row r="202" spans="2:27" s="17" customFormat="1" ht="19.5" x14ac:dyDescent="0.25">
      <c r="B202" s="257"/>
      <c r="C202" s="258" t="s">
        <v>315</v>
      </c>
      <c r="D202" s="274" t="s">
        <v>293</v>
      </c>
      <c r="E202" s="230"/>
      <c r="F202" s="230"/>
      <c r="G202" s="230"/>
      <c r="H202" s="230"/>
      <c r="I202" s="230"/>
      <c r="J202" s="230"/>
      <c r="K202" s="230"/>
      <c r="L202" s="230"/>
      <c r="M202" s="230"/>
      <c r="N202" s="230"/>
      <c r="O202" s="230"/>
      <c r="P202" s="230"/>
      <c r="Q202" s="230"/>
      <c r="R202" s="230"/>
      <c r="S202" s="230"/>
      <c r="T202" s="230"/>
      <c r="U202" s="230"/>
      <c r="V202" s="230"/>
      <c r="W202" s="256"/>
      <c r="X202" s="45"/>
      <c r="Y202" s="45"/>
      <c r="Z202" s="45"/>
      <c r="AA202" s="508"/>
    </row>
    <row r="203" spans="2:27" s="17" customFormat="1" ht="19.5" x14ac:dyDescent="0.25">
      <c r="B203" s="257"/>
      <c r="C203" s="258"/>
      <c r="D203" s="118"/>
      <c r="E203" s="230"/>
      <c r="F203" s="230"/>
      <c r="G203" s="230"/>
      <c r="H203" s="230"/>
      <c r="I203" s="230"/>
      <c r="J203" s="230"/>
      <c r="K203" s="230"/>
      <c r="L203" s="230"/>
      <c r="M203" s="230"/>
      <c r="N203" s="230"/>
      <c r="O203" s="230"/>
      <c r="P203" s="230"/>
      <c r="Q203" s="230"/>
      <c r="R203" s="230"/>
      <c r="S203" s="230"/>
      <c r="T203" s="230"/>
      <c r="U203" s="230"/>
      <c r="V203" s="230"/>
      <c r="W203" s="256"/>
      <c r="X203" s="45"/>
      <c r="Y203" s="45"/>
      <c r="Z203" s="45"/>
      <c r="AA203" s="508" t="s">
        <v>320</v>
      </c>
    </row>
    <row r="204" spans="2:27" s="17" customFormat="1" ht="19.5" x14ac:dyDescent="0.25">
      <c r="B204" s="257"/>
      <c r="C204" s="258"/>
      <c r="D204" s="118"/>
      <c r="E204" s="230"/>
      <c r="F204" s="230"/>
      <c r="G204" s="230"/>
      <c r="H204" s="230"/>
      <c r="I204" s="230"/>
      <c r="J204" s="230"/>
      <c r="K204" s="230"/>
      <c r="L204" s="230"/>
      <c r="M204" s="230"/>
      <c r="N204" s="230"/>
      <c r="O204" s="230"/>
      <c r="P204" s="230"/>
      <c r="Q204" s="230"/>
      <c r="R204" s="230"/>
      <c r="S204" s="230"/>
      <c r="T204" s="230"/>
      <c r="U204" s="230"/>
      <c r="V204" s="230"/>
      <c r="W204" s="256"/>
      <c r="X204" s="45"/>
      <c r="Y204" s="45"/>
      <c r="Z204" s="45"/>
      <c r="AA204" s="508"/>
    </row>
    <row r="205" spans="2:27" s="17" customFormat="1" ht="19.5" x14ac:dyDescent="0.25">
      <c r="B205" s="257"/>
      <c r="C205" s="258"/>
      <c r="D205" s="118"/>
      <c r="E205" s="230"/>
      <c r="F205" s="230"/>
      <c r="G205" s="230"/>
      <c r="H205" s="230"/>
      <c r="I205" s="230"/>
      <c r="J205" s="230"/>
      <c r="K205" s="230"/>
      <c r="L205" s="230"/>
      <c r="M205" s="230"/>
      <c r="N205" s="230"/>
      <c r="O205" s="230"/>
      <c r="P205" s="230"/>
      <c r="Q205" s="230"/>
      <c r="R205" s="230"/>
      <c r="S205" s="230"/>
      <c r="T205" s="230"/>
      <c r="U205" s="230"/>
      <c r="V205" s="230"/>
      <c r="W205" s="256"/>
      <c r="X205" s="45"/>
      <c r="Y205" s="45"/>
      <c r="Z205" s="45"/>
      <c r="AA205" s="508"/>
    </row>
    <row r="206" spans="2:27" s="17" customFormat="1" ht="19.5" x14ac:dyDescent="0.25">
      <c r="B206" s="257"/>
      <c r="C206" s="258"/>
      <c r="D206" s="118"/>
      <c r="E206" s="230"/>
      <c r="F206" s="230"/>
      <c r="G206" s="230"/>
      <c r="H206" s="230"/>
      <c r="I206" s="230"/>
      <c r="J206" s="230"/>
      <c r="K206" s="230"/>
      <c r="L206" s="230"/>
      <c r="M206" s="230"/>
      <c r="N206" s="230"/>
      <c r="O206" s="230"/>
      <c r="P206" s="230"/>
      <c r="Q206" s="230"/>
      <c r="R206" s="230"/>
      <c r="S206" s="230"/>
      <c r="T206" s="230"/>
      <c r="U206" s="230"/>
      <c r="V206" s="230"/>
      <c r="W206" s="256"/>
      <c r="X206" s="45"/>
      <c r="Y206" s="45"/>
      <c r="Z206" s="45"/>
      <c r="AA206" s="508"/>
    </row>
    <row r="207" spans="2:27" s="17" customFormat="1" ht="19.5" x14ac:dyDescent="0.25">
      <c r="B207" s="257"/>
      <c r="C207" s="258"/>
      <c r="D207" s="118"/>
      <c r="E207" s="230"/>
      <c r="F207" s="230"/>
      <c r="G207" s="230"/>
      <c r="H207" s="230"/>
      <c r="I207" s="230"/>
      <c r="J207" s="230"/>
      <c r="K207" s="230"/>
      <c r="L207" s="230"/>
      <c r="M207" s="230"/>
      <c r="N207" s="230"/>
      <c r="O207" s="230"/>
      <c r="P207" s="230"/>
      <c r="Q207" s="230"/>
      <c r="R207" s="230"/>
      <c r="S207" s="230"/>
      <c r="T207" s="230"/>
      <c r="U207" s="230"/>
      <c r="V207" s="230"/>
      <c r="W207" s="256"/>
      <c r="X207" s="45"/>
      <c r="Y207" s="45"/>
      <c r="Z207" s="45"/>
      <c r="AA207" s="508"/>
    </row>
    <row r="208" spans="2:27" s="17" customFormat="1" ht="19.5" customHeight="1" x14ac:dyDescent="0.25">
      <c r="B208" s="257"/>
      <c r="C208" s="258"/>
      <c r="D208" s="118"/>
      <c r="E208" s="230"/>
      <c r="F208" s="230"/>
      <c r="G208" s="230"/>
      <c r="H208" s="230"/>
      <c r="I208" s="230"/>
      <c r="J208" s="230"/>
      <c r="K208" s="230"/>
      <c r="L208" s="230"/>
      <c r="M208" s="230"/>
      <c r="N208" s="230"/>
      <c r="O208" s="230"/>
      <c r="P208" s="230"/>
      <c r="Q208" s="230"/>
      <c r="R208" s="230"/>
      <c r="S208" s="230"/>
      <c r="T208" s="230"/>
      <c r="U208" s="230"/>
      <c r="V208" s="230"/>
      <c r="W208" s="256"/>
      <c r="X208" s="45"/>
      <c r="Y208" s="45"/>
      <c r="Z208" s="45"/>
      <c r="AA208" s="508" t="s">
        <v>319</v>
      </c>
    </row>
    <row r="209" spans="2:27" s="17" customFormat="1" ht="19.5" x14ac:dyDescent="0.25">
      <c r="B209" s="257"/>
      <c r="C209" s="258"/>
      <c r="D209" s="118"/>
      <c r="E209" s="230"/>
      <c r="F209" s="230"/>
      <c r="G209" s="230"/>
      <c r="H209" s="230"/>
      <c r="I209" s="230"/>
      <c r="J209" s="230"/>
      <c r="K209" s="230"/>
      <c r="L209" s="230"/>
      <c r="M209" s="230"/>
      <c r="N209" s="230"/>
      <c r="O209" s="230"/>
      <c r="P209" s="230"/>
      <c r="Q209" s="230"/>
      <c r="R209" s="230"/>
      <c r="S209" s="230"/>
      <c r="T209" s="230"/>
      <c r="U209" s="230"/>
      <c r="V209" s="230"/>
      <c r="W209" s="256"/>
      <c r="X209" s="45"/>
      <c r="Y209" s="45"/>
      <c r="Z209" s="45"/>
      <c r="AA209" s="508"/>
    </row>
    <row r="210" spans="2:27" s="17" customFormat="1" ht="19.5" x14ac:dyDescent="0.25">
      <c r="B210" s="257"/>
      <c r="C210" s="258"/>
      <c r="D210" s="118"/>
      <c r="E210" s="230"/>
      <c r="F210" s="230"/>
      <c r="G210" s="230"/>
      <c r="H210" s="230"/>
      <c r="I210" s="230"/>
      <c r="J210" s="230"/>
      <c r="K210" s="230"/>
      <c r="L210" s="230"/>
      <c r="M210" s="230"/>
      <c r="N210" s="230"/>
      <c r="O210" s="230"/>
      <c r="P210" s="230"/>
      <c r="Q210" s="230"/>
      <c r="R210" s="230"/>
      <c r="S210" s="230"/>
      <c r="T210" s="230"/>
      <c r="U210" s="230"/>
      <c r="V210" s="230"/>
      <c r="W210" s="256"/>
      <c r="X210" s="45"/>
      <c r="Y210" s="45"/>
      <c r="Z210" s="45"/>
      <c r="AA210" s="508"/>
    </row>
    <row r="211" spans="2:27" s="17" customFormat="1" ht="19.5" x14ac:dyDescent="0.25">
      <c r="B211" s="257"/>
      <c r="C211" s="258"/>
      <c r="D211" s="118"/>
      <c r="E211" s="230"/>
      <c r="F211" s="230"/>
      <c r="G211" s="230"/>
      <c r="H211" s="230"/>
      <c r="I211" s="230"/>
      <c r="J211" s="230"/>
      <c r="K211" s="230"/>
      <c r="L211" s="230"/>
      <c r="M211" s="230"/>
      <c r="N211" s="230"/>
      <c r="O211" s="230"/>
      <c r="P211" s="230"/>
      <c r="Q211" s="230"/>
      <c r="R211" s="230"/>
      <c r="S211" s="230"/>
      <c r="T211" s="230"/>
      <c r="U211" s="230"/>
      <c r="V211" s="230"/>
      <c r="W211" s="256"/>
      <c r="X211" s="45"/>
      <c r="Y211" s="45"/>
      <c r="Z211" s="45"/>
      <c r="AA211" s="508" t="s">
        <v>321</v>
      </c>
    </row>
    <row r="212" spans="2:27" s="17" customFormat="1" ht="19.5" x14ac:dyDescent="0.25">
      <c r="B212" s="257"/>
      <c r="C212" s="258"/>
      <c r="D212" s="118"/>
      <c r="E212" s="230"/>
      <c r="F212" s="230"/>
      <c r="G212" s="230"/>
      <c r="H212" s="230"/>
      <c r="I212" s="230"/>
      <c r="J212" s="230"/>
      <c r="K212" s="230"/>
      <c r="L212" s="230"/>
      <c r="M212" s="230"/>
      <c r="N212" s="230"/>
      <c r="O212" s="230"/>
      <c r="P212" s="230"/>
      <c r="Q212" s="230"/>
      <c r="R212" s="230"/>
      <c r="S212" s="230"/>
      <c r="T212" s="230"/>
      <c r="U212" s="230"/>
      <c r="V212" s="230"/>
      <c r="W212" s="256"/>
      <c r="X212" s="45"/>
      <c r="Y212" s="45"/>
      <c r="Z212" s="45"/>
      <c r="AA212" s="508"/>
    </row>
    <row r="213" spans="2:27" s="17" customFormat="1" ht="19.5" x14ac:dyDescent="0.25">
      <c r="B213" s="257"/>
      <c r="C213" s="258"/>
      <c r="D213" s="118"/>
      <c r="E213" s="230"/>
      <c r="F213" s="230"/>
      <c r="G213" s="230"/>
      <c r="H213" s="230"/>
      <c r="I213" s="230"/>
      <c r="J213" s="230"/>
      <c r="K213" s="230"/>
      <c r="L213" s="230"/>
      <c r="M213" s="230"/>
      <c r="N213" s="230"/>
      <c r="O213" s="230"/>
      <c r="P213" s="230"/>
      <c r="Q213" s="230"/>
      <c r="R213" s="230"/>
      <c r="S213" s="230"/>
      <c r="T213" s="230"/>
      <c r="U213" s="230"/>
      <c r="V213" s="230"/>
      <c r="W213" s="256"/>
      <c r="X213" s="45"/>
      <c r="Y213" s="45"/>
      <c r="Z213" s="45"/>
      <c r="AA213" s="77"/>
    </row>
    <row r="214" spans="2:27" s="17" customFormat="1" ht="19.5" x14ac:dyDescent="0.25">
      <c r="B214" s="257">
        <v>21</v>
      </c>
      <c r="C214" s="258" t="s">
        <v>42</v>
      </c>
      <c r="D214" s="90" t="s">
        <v>75</v>
      </c>
      <c r="E214" s="230"/>
      <c r="F214" s="230"/>
      <c r="G214" s="230"/>
      <c r="H214" s="230"/>
      <c r="I214" s="230"/>
      <c r="J214" s="230"/>
      <c r="K214" s="230"/>
      <c r="L214" s="230"/>
      <c r="M214" s="230"/>
      <c r="N214" s="230">
        <v>30</v>
      </c>
      <c r="O214" s="230"/>
      <c r="P214" s="230"/>
      <c r="Q214" s="230"/>
      <c r="R214" s="230"/>
      <c r="S214" s="230"/>
      <c r="T214" s="230"/>
      <c r="U214" s="230"/>
      <c r="V214" s="230"/>
      <c r="W214" s="541" t="s">
        <v>335</v>
      </c>
      <c r="X214" s="45">
        <f>500000*N214</f>
        <v>15000000</v>
      </c>
      <c r="Y214" s="45">
        <f>5%*X214</f>
        <v>750000</v>
      </c>
      <c r="Z214" s="45">
        <f>X214+Y214</f>
        <v>15750000</v>
      </c>
      <c r="AA214" s="119" t="s">
        <v>330</v>
      </c>
    </row>
    <row r="215" spans="2:27" s="17" customFormat="1" ht="19.5" customHeight="1" x14ac:dyDescent="0.25">
      <c r="B215" s="257"/>
      <c r="C215" s="269">
        <v>43153</v>
      </c>
      <c r="D215" s="538" t="s">
        <v>329</v>
      </c>
      <c r="E215" s="230"/>
      <c r="F215" s="230"/>
      <c r="G215" s="230"/>
      <c r="H215" s="230"/>
      <c r="I215" s="230"/>
      <c r="J215" s="230"/>
      <c r="K215" s="230"/>
      <c r="L215" s="230"/>
      <c r="M215" s="230"/>
      <c r="N215" s="230"/>
      <c r="O215" s="230"/>
      <c r="P215" s="230"/>
      <c r="Q215" s="230"/>
      <c r="R215" s="230"/>
      <c r="S215" s="230"/>
      <c r="T215" s="230"/>
      <c r="U215" s="230"/>
      <c r="V215" s="230"/>
      <c r="W215" s="541"/>
      <c r="X215" s="45"/>
      <c r="Y215" s="45"/>
      <c r="Z215" s="45"/>
      <c r="AA215" s="508" t="s">
        <v>331</v>
      </c>
    </row>
    <row r="216" spans="2:27" s="17" customFormat="1" ht="19.5" x14ac:dyDescent="0.25">
      <c r="B216" s="257"/>
      <c r="C216" s="258" t="s">
        <v>328</v>
      </c>
      <c r="D216" s="538"/>
      <c r="E216" s="230"/>
      <c r="F216" s="230"/>
      <c r="G216" s="230"/>
      <c r="H216" s="230"/>
      <c r="I216" s="230"/>
      <c r="J216" s="230"/>
      <c r="K216" s="230"/>
      <c r="L216" s="230"/>
      <c r="M216" s="230"/>
      <c r="N216" s="230"/>
      <c r="O216" s="230"/>
      <c r="P216" s="230"/>
      <c r="Q216" s="230"/>
      <c r="R216" s="230"/>
      <c r="S216" s="230"/>
      <c r="T216" s="230"/>
      <c r="U216" s="230"/>
      <c r="V216" s="230"/>
      <c r="W216" s="256"/>
      <c r="X216" s="45"/>
      <c r="Y216" s="45"/>
      <c r="Z216" s="45"/>
      <c r="AA216" s="508"/>
    </row>
    <row r="217" spans="2:27" s="17" customFormat="1" ht="19.5" x14ac:dyDescent="0.25">
      <c r="B217" s="257"/>
      <c r="C217" s="258"/>
      <c r="D217" s="118" t="s">
        <v>54</v>
      </c>
      <c r="E217" s="230"/>
      <c r="F217" s="230"/>
      <c r="G217" s="230"/>
      <c r="H217" s="230"/>
      <c r="I217" s="230"/>
      <c r="J217" s="230"/>
      <c r="K217" s="230"/>
      <c r="L217" s="230"/>
      <c r="M217" s="230"/>
      <c r="N217" s="230"/>
      <c r="O217" s="230"/>
      <c r="P217" s="230"/>
      <c r="Q217" s="230"/>
      <c r="R217" s="230"/>
      <c r="S217" s="230"/>
      <c r="T217" s="230"/>
      <c r="U217" s="230"/>
      <c r="V217" s="230"/>
      <c r="W217" s="256"/>
      <c r="X217" s="45"/>
      <c r="Y217" s="45"/>
      <c r="Z217" s="45"/>
      <c r="AA217" s="508"/>
    </row>
    <row r="218" spans="2:27" s="17" customFormat="1" ht="19.5" x14ac:dyDescent="0.25">
      <c r="B218" s="257"/>
      <c r="C218" s="258"/>
      <c r="D218" s="118"/>
      <c r="E218" s="230"/>
      <c r="F218" s="230"/>
      <c r="G218" s="230"/>
      <c r="H218" s="230"/>
      <c r="I218" s="230"/>
      <c r="J218" s="230"/>
      <c r="K218" s="230"/>
      <c r="L218" s="230"/>
      <c r="M218" s="230"/>
      <c r="N218" s="230"/>
      <c r="O218" s="230"/>
      <c r="P218" s="230"/>
      <c r="Q218" s="230"/>
      <c r="R218" s="230"/>
      <c r="S218" s="230"/>
      <c r="T218" s="230"/>
      <c r="U218" s="230"/>
      <c r="V218" s="230"/>
      <c r="W218" s="256"/>
      <c r="X218" s="45"/>
      <c r="Y218" s="45"/>
      <c r="Z218" s="45"/>
      <c r="AA218" s="508" t="s">
        <v>332</v>
      </c>
    </row>
    <row r="219" spans="2:27" s="17" customFormat="1" ht="19.5" x14ac:dyDescent="0.25">
      <c r="B219" s="257"/>
      <c r="C219" s="258"/>
      <c r="D219" s="118"/>
      <c r="E219" s="230"/>
      <c r="F219" s="230"/>
      <c r="G219" s="230"/>
      <c r="H219" s="230"/>
      <c r="I219" s="230"/>
      <c r="J219" s="230"/>
      <c r="K219" s="230"/>
      <c r="L219" s="230"/>
      <c r="M219" s="230"/>
      <c r="N219" s="230"/>
      <c r="O219" s="230"/>
      <c r="P219" s="230"/>
      <c r="Q219" s="230"/>
      <c r="R219" s="230"/>
      <c r="S219" s="230"/>
      <c r="T219" s="230"/>
      <c r="U219" s="230"/>
      <c r="V219" s="230"/>
      <c r="W219" s="256"/>
      <c r="X219" s="45"/>
      <c r="Y219" s="45"/>
      <c r="Z219" s="45"/>
      <c r="AA219" s="508"/>
    </row>
    <row r="220" spans="2:27" s="17" customFormat="1" ht="19.5" x14ac:dyDescent="0.25">
      <c r="B220" s="257"/>
      <c r="C220" s="258"/>
      <c r="D220" s="118"/>
      <c r="E220" s="230"/>
      <c r="F220" s="230"/>
      <c r="G220" s="230"/>
      <c r="H220" s="230"/>
      <c r="I220" s="230"/>
      <c r="J220" s="230"/>
      <c r="K220" s="230"/>
      <c r="L220" s="230"/>
      <c r="M220" s="230"/>
      <c r="N220" s="230"/>
      <c r="O220" s="230"/>
      <c r="P220" s="230"/>
      <c r="Q220" s="230"/>
      <c r="R220" s="230"/>
      <c r="S220" s="230"/>
      <c r="T220" s="230"/>
      <c r="U220" s="230"/>
      <c r="V220" s="230"/>
      <c r="W220" s="256"/>
      <c r="X220" s="45"/>
      <c r="Y220" s="45"/>
      <c r="Z220" s="45"/>
      <c r="AA220" s="508"/>
    </row>
    <row r="221" spans="2:27" s="17" customFormat="1" ht="19.5" x14ac:dyDescent="0.25">
      <c r="B221" s="257"/>
      <c r="C221" s="258"/>
      <c r="D221" s="118"/>
      <c r="E221" s="230"/>
      <c r="F221" s="230"/>
      <c r="G221" s="230"/>
      <c r="H221" s="230"/>
      <c r="I221" s="230"/>
      <c r="J221" s="230"/>
      <c r="K221" s="230"/>
      <c r="L221" s="230"/>
      <c r="M221" s="230"/>
      <c r="N221" s="230"/>
      <c r="O221" s="230"/>
      <c r="P221" s="230"/>
      <c r="Q221" s="230"/>
      <c r="R221" s="230"/>
      <c r="S221" s="230"/>
      <c r="T221" s="230"/>
      <c r="U221" s="230"/>
      <c r="V221" s="230"/>
      <c r="W221" s="256"/>
      <c r="X221" s="45"/>
      <c r="Y221" s="45"/>
      <c r="Z221" s="45"/>
      <c r="AA221" s="508" t="s">
        <v>333</v>
      </c>
    </row>
    <row r="222" spans="2:27" s="17" customFormat="1" ht="19.5" x14ac:dyDescent="0.25">
      <c r="B222" s="257"/>
      <c r="C222" s="258"/>
      <c r="D222" s="118"/>
      <c r="E222" s="230"/>
      <c r="F222" s="230"/>
      <c r="G222" s="230"/>
      <c r="H222" s="230"/>
      <c r="I222" s="230"/>
      <c r="J222" s="230"/>
      <c r="K222" s="230"/>
      <c r="L222" s="230"/>
      <c r="M222" s="230"/>
      <c r="N222" s="230"/>
      <c r="O222" s="230"/>
      <c r="P222" s="230"/>
      <c r="Q222" s="230"/>
      <c r="R222" s="230"/>
      <c r="S222" s="230"/>
      <c r="T222" s="230"/>
      <c r="U222" s="230"/>
      <c r="V222" s="230"/>
      <c r="W222" s="256"/>
      <c r="X222" s="45"/>
      <c r="Y222" s="45"/>
      <c r="Z222" s="45"/>
      <c r="AA222" s="508"/>
    </row>
    <row r="223" spans="2:27" s="17" customFormat="1" ht="19.5" x14ac:dyDescent="0.25">
      <c r="B223" s="257"/>
      <c r="C223" s="258"/>
      <c r="D223" s="118"/>
      <c r="E223" s="230"/>
      <c r="F223" s="230"/>
      <c r="G223" s="230"/>
      <c r="H223" s="230"/>
      <c r="I223" s="230"/>
      <c r="J223" s="230"/>
      <c r="K223" s="230"/>
      <c r="L223" s="230"/>
      <c r="M223" s="230"/>
      <c r="N223" s="230"/>
      <c r="O223" s="230"/>
      <c r="P223" s="230"/>
      <c r="Q223" s="230"/>
      <c r="R223" s="230"/>
      <c r="S223" s="230"/>
      <c r="T223" s="230"/>
      <c r="U223" s="230"/>
      <c r="V223" s="230"/>
      <c r="W223" s="256"/>
      <c r="X223" s="45"/>
      <c r="Y223" s="45"/>
      <c r="Z223" s="45"/>
      <c r="AA223" s="508" t="s">
        <v>334</v>
      </c>
    </row>
    <row r="224" spans="2:27" s="17" customFormat="1" ht="19.5" x14ac:dyDescent="0.25">
      <c r="B224" s="257"/>
      <c r="C224" s="258"/>
      <c r="D224" s="118"/>
      <c r="E224" s="230"/>
      <c r="F224" s="230"/>
      <c r="G224" s="230"/>
      <c r="H224" s="230"/>
      <c r="I224" s="230"/>
      <c r="J224" s="230"/>
      <c r="K224" s="230"/>
      <c r="L224" s="230"/>
      <c r="M224" s="230"/>
      <c r="N224" s="230"/>
      <c r="O224" s="230"/>
      <c r="P224" s="230"/>
      <c r="Q224" s="230"/>
      <c r="R224" s="230"/>
      <c r="S224" s="230"/>
      <c r="T224" s="230"/>
      <c r="U224" s="230"/>
      <c r="V224" s="230"/>
      <c r="W224" s="256"/>
      <c r="X224" s="45"/>
      <c r="Y224" s="45"/>
      <c r="Z224" s="45"/>
      <c r="AA224" s="508"/>
    </row>
    <row r="225" spans="2:28" s="17" customFormat="1" ht="19.5" x14ac:dyDescent="0.25">
      <c r="B225" s="357"/>
      <c r="C225" s="266"/>
      <c r="D225" s="118"/>
      <c r="E225" s="230"/>
      <c r="F225" s="230"/>
      <c r="G225" s="230"/>
      <c r="H225" s="230"/>
      <c r="I225" s="230"/>
      <c r="J225" s="230"/>
      <c r="K225" s="230"/>
      <c r="L225" s="230"/>
      <c r="M225" s="230"/>
      <c r="N225" s="230"/>
      <c r="O225" s="230"/>
      <c r="P225" s="230"/>
      <c r="Q225" s="230"/>
      <c r="R225" s="230"/>
      <c r="S225" s="230"/>
      <c r="T225" s="230"/>
      <c r="U225" s="230"/>
      <c r="V225" s="230"/>
      <c r="W225" s="351"/>
      <c r="X225" s="45"/>
      <c r="Y225" s="45"/>
      <c r="Z225" s="45"/>
      <c r="AA225" s="359" t="s">
        <v>1287</v>
      </c>
    </row>
    <row r="226" spans="2:28" s="17" customFormat="1" ht="19.5" x14ac:dyDescent="0.25">
      <c r="B226" s="257"/>
      <c r="C226" s="258"/>
      <c r="D226" s="118"/>
      <c r="E226" s="230"/>
      <c r="F226" s="230"/>
      <c r="G226" s="230"/>
      <c r="H226" s="230"/>
      <c r="I226" s="230"/>
      <c r="J226" s="230"/>
      <c r="K226" s="230"/>
      <c r="L226" s="230"/>
      <c r="M226" s="230"/>
      <c r="N226" s="230"/>
      <c r="O226" s="230"/>
      <c r="P226" s="230"/>
      <c r="Q226" s="230"/>
      <c r="R226" s="230"/>
      <c r="S226" s="230"/>
      <c r="T226" s="230"/>
      <c r="U226" s="230"/>
      <c r="V226" s="230"/>
      <c r="W226" s="256"/>
      <c r="X226" s="45"/>
      <c r="Y226" s="45"/>
      <c r="Z226" s="45"/>
      <c r="AA226" s="77"/>
    </row>
    <row r="227" spans="2:28" s="17" customFormat="1" ht="19.5" x14ac:dyDescent="0.25">
      <c r="B227" s="257">
        <v>22</v>
      </c>
      <c r="C227" s="258" t="s">
        <v>42</v>
      </c>
      <c r="D227" s="90" t="s">
        <v>75</v>
      </c>
      <c r="E227" s="230"/>
      <c r="F227" s="230"/>
      <c r="G227" s="230"/>
      <c r="H227" s="230"/>
      <c r="I227" s="230"/>
      <c r="J227" s="230"/>
      <c r="K227" s="230"/>
      <c r="L227" s="230"/>
      <c r="M227" s="230"/>
      <c r="N227" s="230">
        <v>687</v>
      </c>
      <c r="O227" s="230"/>
      <c r="P227" s="230"/>
      <c r="Q227" s="230"/>
      <c r="R227" s="230"/>
      <c r="S227" s="230"/>
      <c r="T227" s="230"/>
      <c r="U227" s="230"/>
      <c r="V227" s="230"/>
      <c r="W227" s="541" t="s">
        <v>327</v>
      </c>
      <c r="X227" s="45">
        <f>500000*687</f>
        <v>343500000</v>
      </c>
      <c r="Y227" s="45">
        <f>5%*X227</f>
        <v>17175000</v>
      </c>
      <c r="Z227" s="45">
        <f>X227+Y227</f>
        <v>360675000</v>
      </c>
      <c r="AA227" s="536" t="s">
        <v>323</v>
      </c>
      <c r="AB227" s="271"/>
    </row>
    <row r="228" spans="2:28" s="17" customFormat="1" ht="19.5" x14ac:dyDescent="0.25">
      <c r="B228" s="257"/>
      <c r="C228" s="269">
        <v>43153</v>
      </c>
      <c r="D228" s="118" t="s">
        <v>322</v>
      </c>
      <c r="E228" s="230"/>
      <c r="F228" s="230"/>
      <c r="G228" s="230"/>
      <c r="H228" s="230"/>
      <c r="I228" s="230"/>
      <c r="J228" s="230"/>
      <c r="K228" s="230"/>
      <c r="L228" s="230"/>
      <c r="M228" s="230"/>
      <c r="N228" s="230"/>
      <c r="O228" s="230"/>
      <c r="P228" s="230"/>
      <c r="Q228" s="230"/>
      <c r="R228" s="230"/>
      <c r="S228" s="230"/>
      <c r="T228" s="230"/>
      <c r="U228" s="230"/>
      <c r="V228" s="230"/>
      <c r="W228" s="541"/>
      <c r="X228" s="45"/>
      <c r="Y228" s="45"/>
      <c r="Z228" s="45"/>
      <c r="AA228" s="536"/>
    </row>
    <row r="229" spans="2:28" s="17" customFormat="1" ht="19.5" x14ac:dyDescent="0.25">
      <c r="B229" s="257"/>
      <c r="C229" s="258" t="s">
        <v>64</v>
      </c>
      <c r="D229" s="118" t="s">
        <v>54</v>
      </c>
      <c r="E229" s="230"/>
      <c r="F229" s="230"/>
      <c r="G229" s="230"/>
      <c r="H229" s="230"/>
      <c r="I229" s="230"/>
      <c r="J229" s="230"/>
      <c r="K229" s="230"/>
      <c r="L229" s="230"/>
      <c r="M229" s="230"/>
      <c r="N229" s="230"/>
      <c r="O229" s="230"/>
      <c r="P229" s="230"/>
      <c r="Q229" s="230"/>
      <c r="R229" s="230"/>
      <c r="S229" s="230"/>
      <c r="T229" s="230"/>
      <c r="U229" s="230"/>
      <c r="V229" s="230"/>
      <c r="W229" s="256"/>
      <c r="X229" s="45"/>
      <c r="Y229" s="45"/>
      <c r="Z229" s="45"/>
      <c r="AA229" s="508" t="s">
        <v>324</v>
      </c>
    </row>
    <row r="230" spans="2:28" s="17" customFormat="1" ht="19.5" x14ac:dyDescent="0.25">
      <c r="B230" s="257"/>
      <c r="C230" s="258"/>
      <c r="D230" s="118"/>
      <c r="E230" s="230"/>
      <c r="F230" s="230"/>
      <c r="G230" s="230"/>
      <c r="H230" s="230"/>
      <c r="I230" s="230"/>
      <c r="J230" s="230"/>
      <c r="K230" s="230"/>
      <c r="L230" s="230"/>
      <c r="M230" s="230"/>
      <c r="N230" s="230"/>
      <c r="O230" s="230"/>
      <c r="P230" s="230"/>
      <c r="Q230" s="230"/>
      <c r="R230" s="230"/>
      <c r="S230" s="230"/>
      <c r="T230" s="230"/>
      <c r="U230" s="230"/>
      <c r="V230" s="230"/>
      <c r="W230" s="256"/>
      <c r="X230" s="45"/>
      <c r="Y230" s="45"/>
      <c r="Z230" s="45"/>
      <c r="AA230" s="508"/>
    </row>
    <row r="231" spans="2:28" s="17" customFormat="1" ht="19.5" x14ac:dyDescent="0.25">
      <c r="B231" s="257"/>
      <c r="C231" s="258"/>
      <c r="D231" s="118"/>
      <c r="E231" s="230"/>
      <c r="F231" s="230"/>
      <c r="G231" s="230"/>
      <c r="H231" s="230"/>
      <c r="I231" s="230"/>
      <c r="J231" s="230"/>
      <c r="K231" s="230"/>
      <c r="L231" s="230"/>
      <c r="M231" s="230"/>
      <c r="N231" s="230"/>
      <c r="O231" s="230"/>
      <c r="P231" s="230"/>
      <c r="Q231" s="230"/>
      <c r="R231" s="230"/>
      <c r="S231" s="230"/>
      <c r="T231" s="230"/>
      <c r="U231" s="230"/>
      <c r="V231" s="230"/>
      <c r="W231" s="256"/>
      <c r="X231" s="45"/>
      <c r="Y231" s="45"/>
      <c r="Z231" s="45"/>
      <c r="AA231" s="508"/>
    </row>
    <row r="232" spans="2:28" s="17" customFormat="1" ht="19.5" x14ac:dyDescent="0.25">
      <c r="B232" s="257"/>
      <c r="C232" s="258"/>
      <c r="D232" s="118"/>
      <c r="E232" s="230"/>
      <c r="F232" s="230"/>
      <c r="G232" s="230"/>
      <c r="H232" s="230"/>
      <c r="I232" s="230"/>
      <c r="J232" s="230"/>
      <c r="K232" s="230"/>
      <c r="L232" s="230"/>
      <c r="M232" s="230"/>
      <c r="N232" s="230"/>
      <c r="O232" s="230"/>
      <c r="P232" s="230"/>
      <c r="Q232" s="230"/>
      <c r="R232" s="230"/>
      <c r="S232" s="230"/>
      <c r="T232" s="230"/>
      <c r="U232" s="230"/>
      <c r="V232" s="230"/>
      <c r="W232" s="256"/>
      <c r="X232" s="45"/>
      <c r="Y232" s="45"/>
      <c r="Z232" s="45"/>
      <c r="AA232" s="508" t="s">
        <v>325</v>
      </c>
    </row>
    <row r="233" spans="2:28" s="17" customFormat="1" ht="19.5" x14ac:dyDescent="0.25">
      <c r="B233" s="257"/>
      <c r="C233" s="258"/>
      <c r="D233" s="118"/>
      <c r="E233" s="230"/>
      <c r="F233" s="230"/>
      <c r="G233" s="230"/>
      <c r="H233" s="230"/>
      <c r="I233" s="230"/>
      <c r="J233" s="230"/>
      <c r="K233" s="230"/>
      <c r="L233" s="230"/>
      <c r="M233" s="230"/>
      <c r="N233" s="230"/>
      <c r="O233" s="230"/>
      <c r="P233" s="230"/>
      <c r="Q233" s="230"/>
      <c r="R233" s="230"/>
      <c r="S233" s="230"/>
      <c r="T233" s="230"/>
      <c r="U233" s="230"/>
      <c r="V233" s="230"/>
      <c r="W233" s="256"/>
      <c r="X233" s="45"/>
      <c r="Y233" s="45"/>
      <c r="Z233" s="45"/>
      <c r="AA233" s="508"/>
    </row>
    <row r="234" spans="2:28" s="17" customFormat="1" ht="19.5" x14ac:dyDescent="0.25">
      <c r="B234" s="257"/>
      <c r="C234" s="258"/>
      <c r="D234" s="118"/>
      <c r="E234" s="230"/>
      <c r="F234" s="230"/>
      <c r="G234" s="230"/>
      <c r="H234" s="230"/>
      <c r="I234" s="230"/>
      <c r="J234" s="230"/>
      <c r="K234" s="230"/>
      <c r="L234" s="230"/>
      <c r="M234" s="230"/>
      <c r="N234" s="230"/>
      <c r="O234" s="230"/>
      <c r="P234" s="230"/>
      <c r="Q234" s="230"/>
      <c r="R234" s="230"/>
      <c r="S234" s="230"/>
      <c r="T234" s="230"/>
      <c r="U234" s="230"/>
      <c r="V234" s="230"/>
      <c r="W234" s="256"/>
      <c r="X234" s="45"/>
      <c r="Y234" s="45"/>
      <c r="Z234" s="45"/>
      <c r="AA234" s="508"/>
    </row>
    <row r="235" spans="2:28" s="17" customFormat="1" ht="19.5" customHeight="1" x14ac:dyDescent="0.25">
      <c r="B235" s="257"/>
      <c r="C235" s="258"/>
      <c r="D235" s="118"/>
      <c r="E235" s="230"/>
      <c r="F235" s="230"/>
      <c r="G235" s="230"/>
      <c r="H235" s="230"/>
      <c r="I235" s="230"/>
      <c r="J235" s="230"/>
      <c r="K235" s="230"/>
      <c r="L235" s="230"/>
      <c r="M235" s="230"/>
      <c r="N235" s="230"/>
      <c r="O235" s="230"/>
      <c r="P235" s="230"/>
      <c r="Q235" s="230"/>
      <c r="R235" s="230"/>
      <c r="S235" s="230"/>
      <c r="T235" s="230"/>
      <c r="U235" s="230"/>
      <c r="V235" s="230"/>
      <c r="W235" s="256"/>
      <c r="X235" s="45"/>
      <c r="Y235" s="45"/>
      <c r="Z235" s="45"/>
      <c r="AA235" s="508" t="s">
        <v>326</v>
      </c>
    </row>
    <row r="236" spans="2:28" s="17" customFormat="1" ht="19.5" x14ac:dyDescent="0.25">
      <c r="B236" s="257"/>
      <c r="C236" s="258"/>
      <c r="D236" s="118"/>
      <c r="E236" s="230"/>
      <c r="F236" s="230"/>
      <c r="G236" s="230"/>
      <c r="H236" s="230"/>
      <c r="I236" s="230"/>
      <c r="J236" s="230"/>
      <c r="K236" s="230"/>
      <c r="L236" s="230"/>
      <c r="M236" s="230"/>
      <c r="N236" s="230"/>
      <c r="O236" s="230"/>
      <c r="P236" s="230"/>
      <c r="Q236" s="230"/>
      <c r="R236" s="230"/>
      <c r="S236" s="230"/>
      <c r="T236" s="230"/>
      <c r="U236" s="230"/>
      <c r="V236" s="230"/>
      <c r="W236" s="256"/>
      <c r="X236" s="45"/>
      <c r="Y236" s="45"/>
      <c r="Z236" s="45"/>
      <c r="AA236" s="508"/>
    </row>
    <row r="237" spans="2:28" s="17" customFormat="1" ht="19.5" x14ac:dyDescent="0.25">
      <c r="B237" s="257"/>
      <c r="C237" s="258"/>
      <c r="D237" s="118"/>
      <c r="E237" s="230"/>
      <c r="F237" s="230"/>
      <c r="G237" s="230"/>
      <c r="H237" s="230"/>
      <c r="I237" s="230"/>
      <c r="J237" s="230"/>
      <c r="K237" s="230"/>
      <c r="L237" s="230"/>
      <c r="M237" s="230"/>
      <c r="N237" s="230"/>
      <c r="O237" s="230"/>
      <c r="P237" s="230"/>
      <c r="Q237" s="230"/>
      <c r="R237" s="230"/>
      <c r="S237" s="230"/>
      <c r="T237" s="230"/>
      <c r="U237" s="230"/>
      <c r="V237" s="230"/>
      <c r="W237" s="256"/>
      <c r="X237" s="45"/>
      <c r="Y237" s="45"/>
      <c r="Z237" s="45"/>
      <c r="AA237" s="76"/>
    </row>
    <row r="238" spans="2:28" s="17" customFormat="1" ht="19.5" x14ac:dyDescent="0.25">
      <c r="B238" s="257">
        <v>23</v>
      </c>
      <c r="C238" s="258" t="s">
        <v>44</v>
      </c>
      <c r="D238" s="90" t="s">
        <v>58</v>
      </c>
      <c r="E238" s="230">
        <v>1</v>
      </c>
      <c r="F238" s="230">
        <v>0</v>
      </c>
      <c r="G238" s="230">
        <v>0</v>
      </c>
      <c r="H238" s="230">
        <v>0</v>
      </c>
      <c r="I238" s="230">
        <v>0</v>
      </c>
      <c r="J238" s="230">
        <v>0</v>
      </c>
      <c r="K238" s="230">
        <v>0</v>
      </c>
      <c r="L238" s="230">
        <v>0</v>
      </c>
      <c r="M238" s="230">
        <v>0</v>
      </c>
      <c r="N238" s="230">
        <v>1</v>
      </c>
      <c r="O238" s="230">
        <v>2</v>
      </c>
      <c r="P238" s="230">
        <v>1</v>
      </c>
      <c r="Q238" s="230">
        <v>1</v>
      </c>
      <c r="R238" s="230">
        <v>0</v>
      </c>
      <c r="S238" s="230">
        <v>0</v>
      </c>
      <c r="T238" s="230">
        <v>0</v>
      </c>
      <c r="U238" s="230">
        <v>2</v>
      </c>
      <c r="V238" s="230">
        <v>0</v>
      </c>
      <c r="W238" s="256" t="s">
        <v>68</v>
      </c>
      <c r="X238" s="45">
        <v>75000000</v>
      </c>
      <c r="Y238" s="45">
        <f>5%*X238</f>
        <v>3750000</v>
      </c>
      <c r="Z238" s="45">
        <f>X238+Y238</f>
        <v>78750000</v>
      </c>
      <c r="AA238" s="119" t="s">
        <v>102</v>
      </c>
    </row>
    <row r="239" spans="2:28" s="17" customFormat="1" ht="19.5" x14ac:dyDescent="0.25">
      <c r="B239" s="257"/>
      <c r="C239" s="269">
        <v>43158</v>
      </c>
      <c r="D239" s="118" t="s">
        <v>77</v>
      </c>
      <c r="E239" s="230"/>
      <c r="F239" s="230"/>
      <c r="G239" s="230"/>
      <c r="H239" s="230"/>
      <c r="I239" s="230"/>
      <c r="J239" s="230"/>
      <c r="K239" s="230"/>
      <c r="L239" s="230"/>
      <c r="M239" s="230"/>
      <c r="N239" s="230"/>
      <c r="O239" s="230"/>
      <c r="P239" s="230"/>
      <c r="Q239" s="230"/>
      <c r="R239" s="230"/>
      <c r="S239" s="230"/>
      <c r="T239" s="230"/>
      <c r="U239" s="230"/>
      <c r="V239" s="230"/>
      <c r="W239" s="256"/>
      <c r="X239" s="45"/>
      <c r="Y239" s="45"/>
      <c r="Z239" s="45"/>
      <c r="AA239" s="77" t="s">
        <v>338</v>
      </c>
    </row>
    <row r="240" spans="2:28" s="17" customFormat="1" ht="19.5" x14ac:dyDescent="0.25">
      <c r="B240" s="257"/>
      <c r="C240" s="258" t="s">
        <v>336</v>
      </c>
      <c r="D240" s="118" t="s">
        <v>337</v>
      </c>
      <c r="E240" s="230"/>
      <c r="F240" s="230"/>
      <c r="G240" s="230"/>
      <c r="H240" s="230"/>
      <c r="I240" s="230"/>
      <c r="J240" s="230"/>
      <c r="K240" s="230"/>
      <c r="L240" s="230"/>
      <c r="M240" s="230"/>
      <c r="N240" s="230"/>
      <c r="O240" s="230"/>
      <c r="P240" s="230"/>
      <c r="Q240" s="230"/>
      <c r="R240" s="230"/>
      <c r="S240" s="230"/>
      <c r="T240" s="230"/>
      <c r="U240" s="230"/>
      <c r="V240" s="230"/>
      <c r="W240" s="256"/>
      <c r="X240" s="45"/>
      <c r="Y240" s="45"/>
      <c r="Z240" s="45"/>
      <c r="AA240" s="77" t="s">
        <v>339</v>
      </c>
    </row>
    <row r="241" spans="2:27" s="17" customFormat="1" ht="19.5" customHeight="1" x14ac:dyDescent="0.25">
      <c r="B241" s="257"/>
      <c r="C241" s="258"/>
      <c r="D241" s="118" t="s">
        <v>108</v>
      </c>
      <c r="E241" s="230"/>
      <c r="F241" s="230"/>
      <c r="G241" s="230"/>
      <c r="H241" s="230"/>
      <c r="I241" s="230"/>
      <c r="J241" s="230"/>
      <c r="K241" s="230"/>
      <c r="L241" s="230"/>
      <c r="M241" s="230"/>
      <c r="N241" s="230"/>
      <c r="O241" s="230"/>
      <c r="P241" s="230"/>
      <c r="Q241" s="230"/>
      <c r="R241" s="230"/>
      <c r="S241" s="230"/>
      <c r="T241" s="230"/>
      <c r="U241" s="230"/>
      <c r="V241" s="230"/>
      <c r="W241" s="256"/>
      <c r="X241" s="45"/>
      <c r="Y241" s="45"/>
      <c r="Z241" s="45"/>
      <c r="AA241" s="508" t="s">
        <v>340</v>
      </c>
    </row>
    <row r="242" spans="2:27" s="17" customFormat="1" ht="19.5" x14ac:dyDescent="0.25">
      <c r="B242" s="257"/>
      <c r="C242" s="258"/>
      <c r="D242" s="118"/>
      <c r="E242" s="230"/>
      <c r="F242" s="230"/>
      <c r="G242" s="230"/>
      <c r="H242" s="230"/>
      <c r="I242" s="230"/>
      <c r="J242" s="230"/>
      <c r="K242" s="230"/>
      <c r="L242" s="230"/>
      <c r="M242" s="230"/>
      <c r="N242" s="230"/>
      <c r="O242" s="230"/>
      <c r="P242" s="230"/>
      <c r="Q242" s="230"/>
      <c r="R242" s="230"/>
      <c r="S242" s="230"/>
      <c r="T242" s="230"/>
      <c r="U242" s="230"/>
      <c r="V242" s="230"/>
      <c r="W242" s="256"/>
      <c r="X242" s="45"/>
      <c r="Y242" s="45"/>
      <c r="Z242" s="45"/>
      <c r="AA242" s="508"/>
    </row>
    <row r="243" spans="2:27" s="17" customFormat="1" ht="19.5" x14ac:dyDescent="0.25">
      <c r="B243" s="257"/>
      <c r="C243" s="258"/>
      <c r="D243" s="118"/>
      <c r="E243" s="230"/>
      <c r="F243" s="230"/>
      <c r="G243" s="230"/>
      <c r="H243" s="230"/>
      <c r="I243" s="230"/>
      <c r="J243" s="230"/>
      <c r="K243" s="230"/>
      <c r="L243" s="230"/>
      <c r="M243" s="230"/>
      <c r="N243" s="230"/>
      <c r="O243" s="230"/>
      <c r="P243" s="230"/>
      <c r="Q243" s="230"/>
      <c r="R243" s="230"/>
      <c r="S243" s="230"/>
      <c r="T243" s="230"/>
      <c r="U243" s="230"/>
      <c r="V243" s="230"/>
      <c r="W243" s="256"/>
      <c r="X243" s="45"/>
      <c r="Y243" s="45"/>
      <c r="Z243" s="45"/>
      <c r="AA243" s="508"/>
    </row>
    <row r="244" spans="2:27" s="17" customFormat="1" ht="19.5" x14ac:dyDescent="0.25">
      <c r="B244" s="257"/>
      <c r="C244" s="258"/>
      <c r="D244" s="118"/>
      <c r="E244" s="230"/>
      <c r="F244" s="230"/>
      <c r="G244" s="230"/>
      <c r="H244" s="230"/>
      <c r="I244" s="230"/>
      <c r="J244" s="230"/>
      <c r="K244" s="230"/>
      <c r="L244" s="230"/>
      <c r="M244" s="230"/>
      <c r="N244" s="230"/>
      <c r="O244" s="230"/>
      <c r="P244" s="230"/>
      <c r="Q244" s="230"/>
      <c r="R244" s="230"/>
      <c r="S244" s="230"/>
      <c r="T244" s="230"/>
      <c r="U244" s="230"/>
      <c r="V244" s="230"/>
      <c r="W244" s="256"/>
      <c r="X244" s="45"/>
      <c r="Y244" s="45"/>
      <c r="Z244" s="45"/>
      <c r="AA244" s="508"/>
    </row>
    <row r="245" spans="2:27" s="17" customFormat="1" ht="19.5" x14ac:dyDescent="0.25">
      <c r="B245" s="257"/>
      <c r="C245" s="258"/>
      <c r="D245" s="118"/>
      <c r="E245" s="230"/>
      <c r="F245" s="230"/>
      <c r="G245" s="230"/>
      <c r="H245" s="230"/>
      <c r="I245" s="230"/>
      <c r="J245" s="230"/>
      <c r="K245" s="230"/>
      <c r="L245" s="230"/>
      <c r="M245" s="230"/>
      <c r="N245" s="230"/>
      <c r="O245" s="230"/>
      <c r="P245" s="230"/>
      <c r="Q245" s="230"/>
      <c r="R245" s="230"/>
      <c r="S245" s="230"/>
      <c r="T245" s="230"/>
      <c r="U245" s="230"/>
      <c r="V245" s="230"/>
      <c r="W245" s="256"/>
      <c r="X245" s="45"/>
      <c r="Y245" s="45"/>
      <c r="Z245" s="45"/>
      <c r="AA245" s="77"/>
    </row>
    <row r="246" spans="2:27" s="17" customFormat="1" ht="19.5" x14ac:dyDescent="0.25">
      <c r="B246" s="257">
        <v>24</v>
      </c>
      <c r="C246" s="258" t="s">
        <v>44</v>
      </c>
      <c r="D246" s="90" t="s">
        <v>59</v>
      </c>
      <c r="E246" s="230">
        <v>0</v>
      </c>
      <c r="F246" s="230">
        <v>0</v>
      </c>
      <c r="G246" s="230">
        <v>0</v>
      </c>
      <c r="H246" s="230">
        <v>0</v>
      </c>
      <c r="I246" s="230">
        <v>0</v>
      </c>
      <c r="J246" s="230">
        <v>0</v>
      </c>
      <c r="K246" s="230">
        <v>1</v>
      </c>
      <c r="L246" s="230">
        <v>0</v>
      </c>
      <c r="M246" s="230">
        <v>0</v>
      </c>
      <c r="N246" s="230">
        <v>0</v>
      </c>
      <c r="O246" s="230">
        <v>0</v>
      </c>
      <c r="P246" s="230">
        <v>0</v>
      </c>
      <c r="Q246" s="230">
        <v>0</v>
      </c>
      <c r="R246" s="230">
        <v>0</v>
      </c>
      <c r="S246" s="230">
        <v>0</v>
      </c>
      <c r="T246" s="230">
        <v>0</v>
      </c>
      <c r="U246" s="230">
        <v>0</v>
      </c>
      <c r="V246" s="230">
        <v>0</v>
      </c>
      <c r="W246" s="256" t="s">
        <v>56</v>
      </c>
      <c r="X246" s="256">
        <v>0</v>
      </c>
      <c r="Y246" s="256">
        <v>0</v>
      </c>
      <c r="Z246" s="256">
        <v>0</v>
      </c>
      <c r="AA246" s="119" t="s">
        <v>33</v>
      </c>
    </row>
    <row r="247" spans="2:27" s="17" customFormat="1" ht="19.5" customHeight="1" x14ac:dyDescent="0.25">
      <c r="B247" s="257"/>
      <c r="C247" s="269">
        <v>43158</v>
      </c>
      <c r="D247" s="118" t="s">
        <v>341</v>
      </c>
      <c r="E247" s="230"/>
      <c r="F247" s="230"/>
      <c r="G247" s="230"/>
      <c r="H247" s="230"/>
      <c r="I247" s="230"/>
      <c r="J247" s="230"/>
      <c r="K247" s="230"/>
      <c r="L247" s="230"/>
      <c r="M247" s="230"/>
      <c r="N247" s="230"/>
      <c r="O247" s="230"/>
      <c r="P247" s="230"/>
      <c r="Q247" s="230"/>
      <c r="R247" s="230"/>
      <c r="S247" s="230"/>
      <c r="T247" s="230"/>
      <c r="U247" s="230"/>
      <c r="V247" s="230"/>
      <c r="W247" s="256"/>
      <c r="X247" s="45"/>
      <c r="Y247" s="45"/>
      <c r="Z247" s="45"/>
      <c r="AA247" s="508" t="s">
        <v>343</v>
      </c>
    </row>
    <row r="248" spans="2:27" s="17" customFormat="1" ht="19.5" x14ac:dyDescent="0.25">
      <c r="B248" s="257"/>
      <c r="C248" s="258" t="s">
        <v>78</v>
      </c>
      <c r="D248" s="118" t="s">
        <v>342</v>
      </c>
      <c r="E248" s="230"/>
      <c r="F248" s="230"/>
      <c r="G248" s="230"/>
      <c r="H248" s="230"/>
      <c r="I248" s="230"/>
      <c r="J248" s="230"/>
      <c r="K248" s="230"/>
      <c r="L248" s="230"/>
      <c r="M248" s="230"/>
      <c r="N248" s="230"/>
      <c r="O248" s="230"/>
      <c r="P248" s="230"/>
      <c r="Q248" s="230"/>
      <c r="R248" s="230"/>
      <c r="S248" s="230"/>
      <c r="T248" s="230"/>
      <c r="U248" s="230"/>
      <c r="V248" s="230"/>
      <c r="W248" s="256"/>
      <c r="X248" s="45"/>
      <c r="Y248" s="45"/>
      <c r="Z248" s="45"/>
      <c r="AA248" s="508"/>
    </row>
    <row r="249" spans="2:27" s="17" customFormat="1" ht="19.5" x14ac:dyDescent="0.25">
      <c r="B249" s="257"/>
      <c r="C249" s="258"/>
      <c r="D249" s="118" t="s">
        <v>54</v>
      </c>
      <c r="E249" s="230"/>
      <c r="F249" s="230"/>
      <c r="G249" s="230"/>
      <c r="H249" s="230"/>
      <c r="I249" s="230"/>
      <c r="J249" s="230"/>
      <c r="K249" s="230"/>
      <c r="L249" s="230"/>
      <c r="M249" s="230"/>
      <c r="N249" s="230"/>
      <c r="O249" s="230"/>
      <c r="P249" s="230"/>
      <c r="Q249" s="230"/>
      <c r="R249" s="230"/>
      <c r="S249" s="230"/>
      <c r="T249" s="230"/>
      <c r="U249" s="230"/>
      <c r="V249" s="230"/>
      <c r="W249" s="256"/>
      <c r="X249" s="45"/>
      <c r="Y249" s="45"/>
      <c r="Z249" s="45"/>
      <c r="AA249" s="508"/>
    </row>
    <row r="250" spans="2:27" s="17" customFormat="1" ht="19.5" x14ac:dyDescent="0.25">
      <c r="B250" s="257"/>
      <c r="C250" s="258"/>
      <c r="D250" s="118"/>
      <c r="E250" s="230"/>
      <c r="F250" s="230"/>
      <c r="G250" s="230"/>
      <c r="H250" s="230"/>
      <c r="I250" s="230"/>
      <c r="J250" s="230"/>
      <c r="K250" s="230"/>
      <c r="L250" s="230"/>
      <c r="M250" s="230"/>
      <c r="N250" s="230"/>
      <c r="O250" s="230"/>
      <c r="P250" s="230"/>
      <c r="Q250" s="230"/>
      <c r="R250" s="230"/>
      <c r="S250" s="230"/>
      <c r="T250" s="230"/>
      <c r="U250" s="230"/>
      <c r="V250" s="230"/>
      <c r="W250" s="256"/>
      <c r="X250" s="45"/>
      <c r="Y250" s="45"/>
      <c r="Z250" s="45"/>
      <c r="AA250" s="508"/>
    </row>
    <row r="251" spans="2:27" s="17" customFormat="1" ht="19.5" x14ac:dyDescent="0.25">
      <c r="B251" s="257"/>
      <c r="C251" s="258"/>
      <c r="D251" s="118"/>
      <c r="E251" s="230"/>
      <c r="F251" s="230"/>
      <c r="G251" s="230"/>
      <c r="H251" s="230"/>
      <c r="I251" s="230"/>
      <c r="J251" s="230"/>
      <c r="K251" s="230"/>
      <c r="L251" s="230"/>
      <c r="M251" s="230"/>
      <c r="N251" s="230"/>
      <c r="O251" s="230"/>
      <c r="P251" s="230"/>
      <c r="Q251" s="230"/>
      <c r="R251" s="230"/>
      <c r="S251" s="230"/>
      <c r="T251" s="230"/>
      <c r="U251" s="230"/>
      <c r="V251" s="230"/>
      <c r="W251" s="256"/>
      <c r="X251" s="45"/>
      <c r="Y251" s="45"/>
      <c r="Z251" s="45"/>
      <c r="AA251" s="508"/>
    </row>
    <row r="252" spans="2:27" s="17" customFormat="1" ht="19.5" x14ac:dyDescent="0.25">
      <c r="B252" s="257"/>
      <c r="C252" s="258"/>
      <c r="D252" s="118"/>
      <c r="E252" s="230"/>
      <c r="F252" s="230"/>
      <c r="G252" s="230"/>
      <c r="H252" s="230"/>
      <c r="I252" s="230"/>
      <c r="J252" s="230"/>
      <c r="K252" s="230"/>
      <c r="L252" s="230"/>
      <c r="M252" s="230"/>
      <c r="N252" s="230"/>
      <c r="O252" s="230"/>
      <c r="P252" s="230"/>
      <c r="Q252" s="230"/>
      <c r="R252" s="230"/>
      <c r="S252" s="230"/>
      <c r="T252" s="230"/>
      <c r="U252" s="230"/>
      <c r="V252" s="230"/>
      <c r="W252" s="256"/>
      <c r="X252" s="45"/>
      <c r="Y252" s="45"/>
      <c r="Z252" s="45"/>
      <c r="AA252" s="508"/>
    </row>
    <row r="253" spans="2:27" s="17" customFormat="1" ht="19.5" x14ac:dyDescent="0.25">
      <c r="B253" s="257"/>
      <c r="C253" s="258"/>
      <c r="D253" s="118"/>
      <c r="E253" s="230"/>
      <c r="F253" s="230"/>
      <c r="G253" s="230"/>
      <c r="H253" s="230"/>
      <c r="I253" s="230"/>
      <c r="J253" s="230"/>
      <c r="K253" s="230"/>
      <c r="L253" s="230"/>
      <c r="M253" s="230"/>
      <c r="N253" s="230"/>
      <c r="O253" s="230"/>
      <c r="P253" s="230"/>
      <c r="Q253" s="230"/>
      <c r="R253" s="230"/>
      <c r="S253" s="230"/>
      <c r="T253" s="230"/>
      <c r="U253" s="230"/>
      <c r="V253" s="230"/>
      <c r="W253" s="256"/>
      <c r="X253" s="45"/>
      <c r="Y253" s="45"/>
      <c r="Z253" s="45"/>
      <c r="AA253" s="77"/>
    </row>
    <row r="254" spans="2:27" s="17" customFormat="1" ht="19.5" customHeight="1" x14ac:dyDescent="0.25">
      <c r="B254" s="160"/>
      <c r="C254" s="164"/>
      <c r="D254" s="118"/>
      <c r="E254" s="163"/>
      <c r="F254" s="163"/>
      <c r="G254" s="163"/>
      <c r="H254" s="163"/>
      <c r="I254" s="163"/>
      <c r="J254" s="163"/>
      <c r="K254" s="163"/>
      <c r="L254" s="163"/>
      <c r="M254" s="163"/>
      <c r="N254" s="163"/>
      <c r="O254" s="163"/>
      <c r="P254" s="163"/>
      <c r="Q254" s="163"/>
      <c r="R254" s="163"/>
      <c r="S254" s="163"/>
      <c r="T254" s="163"/>
      <c r="U254" s="163"/>
      <c r="V254" s="163"/>
      <c r="W254" s="153"/>
      <c r="X254" s="45"/>
      <c r="Y254" s="45"/>
      <c r="Z254" s="45"/>
      <c r="AA254" s="76"/>
    </row>
    <row r="255" spans="2:27" s="8" customFormat="1" ht="2.1" customHeight="1" thickBot="1" x14ac:dyDescent="0.3">
      <c r="B255" s="19"/>
      <c r="C255" s="20"/>
      <c r="D255" s="19"/>
      <c r="E255" s="107"/>
      <c r="F255" s="107"/>
      <c r="G255" s="107"/>
      <c r="H255" s="107"/>
      <c r="I255" s="107"/>
      <c r="J255" s="107"/>
      <c r="K255" s="107"/>
      <c r="L255" s="107"/>
      <c r="M255" s="107"/>
      <c r="N255" s="108"/>
      <c r="O255" s="108"/>
      <c r="P255" s="108"/>
      <c r="Q255" s="108"/>
      <c r="R255" s="108"/>
      <c r="S255" s="108"/>
      <c r="T255" s="108"/>
      <c r="U255" s="108"/>
      <c r="V255" s="108"/>
      <c r="W255" s="109"/>
      <c r="X255" s="109"/>
      <c r="Y255" s="20"/>
      <c r="Z255" s="20"/>
      <c r="AA255" s="20"/>
    </row>
    <row r="256" spans="2:27" s="22" customFormat="1" ht="17.25" customHeight="1" x14ac:dyDescent="0.25">
      <c r="B256" s="509" t="s">
        <v>17</v>
      </c>
      <c r="C256" s="509"/>
      <c r="D256" s="511" t="s">
        <v>1055</v>
      </c>
      <c r="E256" s="505">
        <f t="shared" ref="E256:V256" si="0">SUM(E13:E255)</f>
        <v>4</v>
      </c>
      <c r="F256" s="505">
        <f t="shared" si="0"/>
        <v>1</v>
      </c>
      <c r="G256" s="505">
        <f t="shared" si="0"/>
        <v>0</v>
      </c>
      <c r="H256" s="505">
        <f t="shared" si="0"/>
        <v>0</v>
      </c>
      <c r="I256" s="505">
        <f t="shared" si="0"/>
        <v>3</v>
      </c>
      <c r="J256" s="505">
        <f t="shared" si="0"/>
        <v>1</v>
      </c>
      <c r="K256" s="505">
        <f t="shared" si="0"/>
        <v>2</v>
      </c>
      <c r="L256" s="505">
        <f t="shared" si="0"/>
        <v>0</v>
      </c>
      <c r="M256" s="505">
        <f t="shared" si="0"/>
        <v>1</v>
      </c>
      <c r="N256" s="505">
        <f t="shared" si="0"/>
        <v>20895</v>
      </c>
      <c r="O256" s="505">
        <f t="shared" si="0"/>
        <v>49976</v>
      </c>
      <c r="P256" s="505">
        <f t="shared" si="0"/>
        <v>4</v>
      </c>
      <c r="Q256" s="505">
        <f t="shared" si="0"/>
        <v>9</v>
      </c>
      <c r="R256" s="505">
        <f t="shared" si="0"/>
        <v>7</v>
      </c>
      <c r="S256" s="505">
        <f t="shared" si="0"/>
        <v>1</v>
      </c>
      <c r="T256" s="505">
        <f t="shared" si="0"/>
        <v>0</v>
      </c>
      <c r="U256" s="505">
        <f t="shared" si="0"/>
        <v>5</v>
      </c>
      <c r="V256" s="505">
        <f t="shared" si="0"/>
        <v>16</v>
      </c>
      <c r="W256" s="497"/>
      <c r="X256" s="499">
        <f>SUM(X15:X254)</f>
        <v>9266900000</v>
      </c>
      <c r="Y256" s="499">
        <f>SUM(Y15:Y254)</f>
        <v>463345000</v>
      </c>
      <c r="Z256" s="499">
        <f>SUM(Z15:Z254)</f>
        <v>9730245000</v>
      </c>
      <c r="AA256" s="501"/>
    </row>
    <row r="257" spans="1:28" s="22" customFormat="1" ht="18" customHeight="1" thickBot="1" x14ac:dyDescent="0.3">
      <c r="B257" s="510"/>
      <c r="C257" s="510"/>
      <c r="D257" s="512"/>
      <c r="E257" s="506"/>
      <c r="F257" s="506"/>
      <c r="G257" s="506"/>
      <c r="H257" s="506"/>
      <c r="I257" s="506"/>
      <c r="J257" s="506"/>
      <c r="K257" s="506"/>
      <c r="L257" s="506"/>
      <c r="M257" s="506"/>
      <c r="N257" s="506"/>
      <c r="O257" s="506"/>
      <c r="P257" s="506"/>
      <c r="Q257" s="506"/>
      <c r="R257" s="506"/>
      <c r="S257" s="506"/>
      <c r="T257" s="506"/>
      <c r="U257" s="506"/>
      <c r="V257" s="506"/>
      <c r="W257" s="498"/>
      <c r="X257" s="500"/>
      <c r="Y257" s="500"/>
      <c r="Z257" s="500"/>
      <c r="AA257" s="502"/>
    </row>
    <row r="258" spans="1:28" s="21" customFormat="1" ht="17.25" customHeight="1" x14ac:dyDescent="0.25">
      <c r="B258" s="503" t="s">
        <v>85</v>
      </c>
      <c r="C258" s="503"/>
      <c r="D258" s="503"/>
      <c r="E258" s="51"/>
      <c r="F258" s="51"/>
      <c r="G258" s="51"/>
      <c r="H258" s="51"/>
      <c r="I258" s="504" t="s">
        <v>86</v>
      </c>
      <c r="J258" s="504"/>
      <c r="K258" s="504"/>
      <c r="L258" s="504"/>
      <c r="M258" s="504"/>
      <c r="N258" s="93"/>
      <c r="O258" s="93"/>
      <c r="P258" s="93"/>
      <c r="Q258" s="93"/>
      <c r="R258" s="93"/>
    </row>
    <row r="259" spans="1:28" s="21" customFormat="1" ht="17.25" customHeight="1" x14ac:dyDescent="0.25">
      <c r="B259" s="503"/>
      <c r="C259" s="503"/>
      <c r="D259" s="503"/>
      <c r="E259" s="51"/>
      <c r="F259" s="51"/>
      <c r="G259" s="51"/>
      <c r="H259" s="51"/>
      <c r="I259" s="504"/>
      <c r="J259" s="504"/>
      <c r="K259" s="504"/>
      <c r="L259" s="504"/>
      <c r="M259" s="504"/>
      <c r="N259" s="93"/>
      <c r="O259" s="93"/>
      <c r="P259" s="93"/>
      <c r="Q259" s="93"/>
      <c r="R259" s="93"/>
    </row>
    <row r="260" spans="1:28" s="21" customFormat="1" ht="17.25" customHeight="1" x14ac:dyDescent="0.25">
      <c r="B260" s="503"/>
      <c r="C260" s="503"/>
      <c r="D260" s="503"/>
      <c r="E260" s="51"/>
      <c r="F260" s="51"/>
      <c r="G260" s="51"/>
      <c r="H260" s="51"/>
      <c r="I260" s="504"/>
      <c r="J260" s="504"/>
      <c r="K260" s="504"/>
      <c r="L260" s="504"/>
      <c r="M260" s="504"/>
      <c r="N260" s="93"/>
      <c r="O260" s="93"/>
      <c r="P260" s="93"/>
      <c r="Q260" s="93"/>
      <c r="R260" s="93"/>
    </row>
    <row r="261" spans="1:28" s="21" customFormat="1" ht="17.25" customHeight="1" x14ac:dyDescent="0.25">
      <c r="B261" s="51">
        <v>1</v>
      </c>
      <c r="C261" s="32" t="s">
        <v>40</v>
      </c>
      <c r="D261" s="91"/>
      <c r="E261" s="51" t="s">
        <v>25</v>
      </c>
      <c r="F261" s="92">
        <v>9</v>
      </c>
      <c r="G261" s="91" t="s">
        <v>26</v>
      </c>
      <c r="H261" s="91"/>
      <c r="I261" s="51">
        <v>1</v>
      </c>
      <c r="J261" s="32" t="s">
        <v>40</v>
      </c>
      <c r="K261" s="93"/>
      <c r="L261" s="93"/>
      <c r="M261" s="93"/>
      <c r="N261" s="94"/>
      <c r="O261" s="95" t="s">
        <v>1063</v>
      </c>
      <c r="P261" s="93"/>
      <c r="Q261" s="93"/>
      <c r="R261" s="93"/>
    </row>
    <row r="262" spans="1:28" s="26" customFormat="1" ht="23.25" x14ac:dyDescent="0.25">
      <c r="A262" s="21"/>
      <c r="B262" s="51"/>
      <c r="C262" s="91" t="s">
        <v>1053</v>
      </c>
      <c r="D262" s="91"/>
      <c r="E262" s="51"/>
      <c r="F262" s="92"/>
      <c r="G262" s="91"/>
      <c r="H262" s="91"/>
      <c r="I262" s="51"/>
      <c r="J262" s="91" t="s">
        <v>144</v>
      </c>
      <c r="K262" s="93"/>
      <c r="L262" s="93"/>
      <c r="M262" s="93"/>
      <c r="N262" s="94"/>
      <c r="O262" s="94"/>
      <c r="P262" s="93"/>
      <c r="Q262" s="93"/>
      <c r="R262" s="93"/>
      <c r="S262" s="21"/>
      <c r="T262" s="21"/>
      <c r="U262" s="21"/>
      <c r="V262" s="21"/>
      <c r="Y262" s="104" t="s">
        <v>358</v>
      </c>
      <c r="Z262" s="21"/>
      <c r="AA262" s="21"/>
      <c r="AB262" s="21"/>
    </row>
    <row r="263" spans="1:28" s="26" customFormat="1" ht="23.25" x14ac:dyDescent="0.25">
      <c r="A263" s="21"/>
      <c r="B263" s="51"/>
      <c r="C263" s="91" t="s">
        <v>128</v>
      </c>
      <c r="D263" s="91"/>
      <c r="E263" s="51"/>
      <c r="F263" s="92"/>
      <c r="G263" s="91"/>
      <c r="H263" s="91"/>
      <c r="I263" s="51"/>
      <c r="J263" s="93"/>
      <c r="K263" s="93"/>
      <c r="L263" s="93"/>
      <c r="M263" s="93"/>
      <c r="N263" s="94"/>
      <c r="O263" s="94"/>
      <c r="P263" s="93"/>
      <c r="Q263" s="93"/>
      <c r="R263" s="93"/>
      <c r="S263" s="21"/>
      <c r="T263" s="21"/>
      <c r="U263" s="21"/>
      <c r="V263" s="21"/>
      <c r="Y263" s="104"/>
      <c r="Z263" s="21"/>
      <c r="AA263" s="21"/>
      <c r="AB263" s="21"/>
    </row>
    <row r="264" spans="1:28" s="26" customFormat="1" ht="23.25" x14ac:dyDescent="0.25">
      <c r="A264" s="21"/>
      <c r="B264" s="51">
        <v>2</v>
      </c>
      <c r="C264" s="32" t="s">
        <v>34</v>
      </c>
      <c r="D264" s="91"/>
      <c r="E264" s="51" t="s">
        <v>25</v>
      </c>
      <c r="F264" s="92">
        <v>5</v>
      </c>
      <c r="G264" s="91" t="s">
        <v>26</v>
      </c>
      <c r="H264" s="91"/>
      <c r="I264" s="51">
        <v>2</v>
      </c>
      <c r="J264" s="32" t="s">
        <v>34</v>
      </c>
      <c r="K264" s="93"/>
      <c r="L264" s="93"/>
      <c r="M264" s="93"/>
      <c r="N264" s="94"/>
      <c r="O264" s="95" t="s">
        <v>1058</v>
      </c>
      <c r="P264" s="93"/>
      <c r="Q264" s="93"/>
      <c r="R264" s="93"/>
      <c r="S264" s="21"/>
      <c r="T264" s="21"/>
      <c r="U264" s="21"/>
      <c r="V264" s="21"/>
      <c r="Y264" s="104" t="s">
        <v>30</v>
      </c>
      <c r="Z264" s="21"/>
      <c r="AA264" s="21"/>
      <c r="AB264" s="21"/>
    </row>
    <row r="265" spans="1:28" s="26" customFormat="1" ht="23.25" x14ac:dyDescent="0.25">
      <c r="A265" s="21"/>
      <c r="B265" s="51"/>
      <c r="C265" s="91" t="s">
        <v>156</v>
      </c>
      <c r="D265" s="91"/>
      <c r="E265" s="51"/>
      <c r="F265" s="92"/>
      <c r="G265" s="91"/>
      <c r="H265" s="91"/>
      <c r="I265" s="51"/>
      <c r="J265" s="91" t="s">
        <v>127</v>
      </c>
      <c r="K265" s="93"/>
      <c r="L265" s="93"/>
      <c r="M265" s="93"/>
      <c r="N265" s="94"/>
      <c r="O265" s="94" t="s">
        <v>1057</v>
      </c>
      <c r="P265" s="93"/>
      <c r="Q265" s="93"/>
      <c r="R265" s="93"/>
      <c r="S265" s="21"/>
      <c r="T265" s="21"/>
      <c r="U265" s="21"/>
      <c r="V265" s="21"/>
      <c r="Y265" s="104" t="s">
        <v>31</v>
      </c>
      <c r="Z265" s="21"/>
      <c r="AA265" s="21"/>
      <c r="AB265" s="21"/>
    </row>
    <row r="266" spans="1:28" s="26" customFormat="1" ht="23.25" x14ac:dyDescent="0.35">
      <c r="A266" s="21"/>
      <c r="B266" s="51"/>
      <c r="C266" s="91" t="s">
        <v>1054</v>
      </c>
      <c r="D266" s="91"/>
      <c r="E266" s="51"/>
      <c r="F266" s="92"/>
      <c r="G266" s="91"/>
      <c r="H266" s="91"/>
      <c r="I266" s="51"/>
      <c r="J266" s="91" t="s">
        <v>152</v>
      </c>
      <c r="K266" s="93"/>
      <c r="L266" s="93"/>
      <c r="M266" s="93"/>
      <c r="N266" s="94"/>
      <c r="O266" s="94" t="s">
        <v>1056</v>
      </c>
      <c r="P266" s="93"/>
      <c r="Q266" s="93"/>
      <c r="R266" s="93"/>
      <c r="S266" s="21"/>
      <c r="T266" s="21"/>
      <c r="U266" s="21"/>
      <c r="V266" s="21"/>
      <c r="Y266" s="105"/>
      <c r="Z266"/>
      <c r="AA266" s="21"/>
      <c r="AB266" s="21"/>
    </row>
    <row r="267" spans="1:28" s="26" customFormat="1" ht="23.25" x14ac:dyDescent="0.25">
      <c r="A267" s="21"/>
      <c r="B267" s="51"/>
      <c r="C267" s="91" t="s">
        <v>91</v>
      </c>
      <c r="D267" s="91"/>
      <c r="E267" s="102"/>
      <c r="F267" s="102"/>
      <c r="G267" s="102"/>
      <c r="H267" s="91"/>
      <c r="I267" s="51"/>
      <c r="J267" s="91" t="s">
        <v>92</v>
      </c>
      <c r="K267" s="93"/>
      <c r="L267" s="93"/>
      <c r="M267" s="93"/>
      <c r="N267" s="94"/>
      <c r="O267" s="94" t="s">
        <v>174</v>
      </c>
      <c r="P267" s="93"/>
      <c r="Q267" s="93"/>
      <c r="R267" s="93"/>
      <c r="S267" s="21"/>
      <c r="T267" s="21"/>
      <c r="U267" s="21"/>
      <c r="V267" s="21"/>
      <c r="Y267" s="104"/>
      <c r="Z267" s="21"/>
      <c r="AA267" s="21"/>
      <c r="AB267" s="21"/>
    </row>
    <row r="268" spans="1:28" s="26" customFormat="1" ht="23.25" x14ac:dyDescent="0.25">
      <c r="A268" s="21"/>
      <c r="B268" s="51">
        <v>3</v>
      </c>
      <c r="C268" s="32" t="s">
        <v>79</v>
      </c>
      <c r="D268" s="91"/>
      <c r="E268" s="51" t="s">
        <v>25</v>
      </c>
      <c r="F268" s="92">
        <v>3</v>
      </c>
      <c r="G268" s="91" t="s">
        <v>26</v>
      </c>
      <c r="H268" s="91"/>
      <c r="I268" s="51"/>
      <c r="J268" s="91"/>
      <c r="K268" s="93"/>
      <c r="L268" s="93"/>
      <c r="M268" s="93"/>
      <c r="N268" s="93"/>
      <c r="O268" s="93"/>
      <c r="P268" s="93"/>
      <c r="Q268" s="93"/>
      <c r="R268" s="93"/>
      <c r="S268" s="21"/>
      <c r="T268" s="21"/>
      <c r="U268" s="21"/>
      <c r="V268" s="21"/>
      <c r="Y268" s="104"/>
      <c r="Z268" s="21"/>
      <c r="AA268" s="21"/>
      <c r="AB268" s="21"/>
    </row>
    <row r="269" spans="1:28" s="26" customFormat="1" ht="23.25" x14ac:dyDescent="0.25">
      <c r="A269" s="21"/>
      <c r="B269" s="51"/>
      <c r="C269" s="91" t="s">
        <v>133</v>
      </c>
      <c r="D269" s="91"/>
      <c r="E269" s="51"/>
      <c r="F269" s="92"/>
      <c r="G269" s="91"/>
      <c r="H269" s="91"/>
      <c r="I269" s="51">
        <v>3</v>
      </c>
      <c r="J269" s="32" t="s">
        <v>1059</v>
      </c>
      <c r="K269" s="91"/>
      <c r="L269" s="93"/>
      <c r="M269" s="93"/>
      <c r="N269" s="93"/>
      <c r="O269" s="95" t="s">
        <v>93</v>
      </c>
      <c r="P269" s="93"/>
      <c r="Q269" s="93"/>
      <c r="R269" s="93"/>
      <c r="S269" s="21"/>
      <c r="T269" s="21"/>
      <c r="U269" s="21"/>
      <c r="V269" s="21"/>
      <c r="Y269" s="106" t="s">
        <v>32</v>
      </c>
      <c r="Z269" s="30"/>
      <c r="AA269" s="21"/>
      <c r="AB269" s="21"/>
    </row>
    <row r="270" spans="1:28" s="26" customFormat="1" ht="23.25" x14ac:dyDescent="0.25">
      <c r="A270" s="21"/>
      <c r="B270" s="51"/>
      <c r="C270" s="91" t="s">
        <v>1052</v>
      </c>
      <c r="D270" s="91"/>
      <c r="E270" s="51"/>
      <c r="F270" s="92"/>
      <c r="G270" s="91"/>
      <c r="H270" s="91"/>
      <c r="I270" s="51"/>
      <c r="J270" s="94" t="s">
        <v>82</v>
      </c>
      <c r="K270" s="93"/>
      <c r="L270" s="93"/>
      <c r="M270" s="93"/>
      <c r="N270" s="94"/>
      <c r="O270" s="94" t="s">
        <v>1060</v>
      </c>
      <c r="P270" s="93"/>
      <c r="Q270" s="93"/>
      <c r="R270" s="93"/>
      <c r="S270" s="21"/>
      <c r="T270" s="21"/>
      <c r="U270" s="21"/>
      <c r="V270" s="21"/>
      <c r="Y270" s="104" t="s">
        <v>14</v>
      </c>
      <c r="Z270" s="21"/>
      <c r="AA270" s="21"/>
      <c r="AB270" s="21"/>
    </row>
    <row r="271" spans="1:28" s="26" customFormat="1" ht="19.5" x14ac:dyDescent="0.25">
      <c r="A271" s="21"/>
      <c r="B271" s="51">
        <v>4</v>
      </c>
      <c r="C271" s="32" t="s">
        <v>1051</v>
      </c>
      <c r="D271" s="91"/>
      <c r="E271" s="51" t="s">
        <v>25</v>
      </c>
      <c r="F271" s="92">
        <v>5</v>
      </c>
      <c r="G271" s="91" t="s">
        <v>26</v>
      </c>
      <c r="H271" s="91"/>
      <c r="I271" s="51"/>
      <c r="J271" s="94" t="s">
        <v>83</v>
      </c>
      <c r="K271" s="93"/>
      <c r="L271" s="93"/>
      <c r="M271" s="93"/>
      <c r="N271" s="94"/>
      <c r="O271" s="94" t="s">
        <v>1061</v>
      </c>
      <c r="P271" s="93"/>
      <c r="Q271" s="93"/>
      <c r="R271" s="93"/>
      <c r="S271" s="21"/>
      <c r="T271" s="21"/>
      <c r="U271" s="21"/>
      <c r="V271" s="21"/>
      <c r="AA271" s="21"/>
      <c r="AB271" s="21"/>
    </row>
    <row r="272" spans="1:28" s="26" customFormat="1" ht="19.5" x14ac:dyDescent="0.25">
      <c r="A272" s="21"/>
      <c r="B272" s="51">
        <v>5</v>
      </c>
      <c r="C272" s="32" t="s">
        <v>46</v>
      </c>
      <c r="D272" s="91"/>
      <c r="E272" s="51" t="s">
        <v>25</v>
      </c>
      <c r="F272" s="92">
        <v>1</v>
      </c>
      <c r="G272" s="91" t="s">
        <v>26</v>
      </c>
      <c r="H272" s="91"/>
      <c r="I272" s="51"/>
      <c r="J272" s="94"/>
      <c r="K272" s="93"/>
      <c r="L272" s="93"/>
      <c r="M272" s="93"/>
      <c r="N272" s="94"/>
      <c r="O272" s="94"/>
      <c r="P272" s="93"/>
      <c r="Q272" s="93"/>
      <c r="R272" s="93"/>
      <c r="S272" s="21"/>
      <c r="T272" s="21"/>
      <c r="U272" s="21"/>
      <c r="V272" s="21"/>
      <c r="AA272" s="21"/>
      <c r="AB272" s="21"/>
    </row>
    <row r="273" spans="1:28" s="26" customFormat="1" ht="19.5" x14ac:dyDescent="0.25">
      <c r="A273" s="21"/>
      <c r="B273" s="51">
        <v>6</v>
      </c>
      <c r="C273" s="32" t="s">
        <v>36</v>
      </c>
      <c r="D273" s="103"/>
      <c r="E273" s="51" t="s">
        <v>25</v>
      </c>
      <c r="F273" s="92">
        <v>1</v>
      </c>
      <c r="G273" s="91" t="s">
        <v>26</v>
      </c>
      <c r="H273" s="91"/>
      <c r="I273" s="51">
        <v>4</v>
      </c>
      <c r="J273" s="32" t="s">
        <v>1062</v>
      </c>
      <c r="K273" s="93"/>
      <c r="L273" s="93"/>
      <c r="M273" s="93"/>
      <c r="N273" s="94"/>
      <c r="O273" s="95" t="s">
        <v>96</v>
      </c>
      <c r="P273" s="93"/>
      <c r="Q273" s="93"/>
      <c r="R273" s="93"/>
      <c r="S273" s="21"/>
      <c r="T273" s="21"/>
      <c r="U273" s="21"/>
      <c r="V273" s="21"/>
      <c r="AA273" s="21"/>
      <c r="AB273" s="21"/>
    </row>
    <row r="274" spans="1:28" s="26" customFormat="1" ht="22.5" x14ac:dyDescent="0.25">
      <c r="A274" s="21"/>
      <c r="B274" s="23"/>
      <c r="C274" s="33"/>
      <c r="D274" s="28"/>
      <c r="E274" s="23"/>
      <c r="F274" s="43"/>
      <c r="G274" s="24"/>
      <c r="H274" s="91"/>
      <c r="I274" s="51"/>
      <c r="J274" s="93"/>
      <c r="K274" s="93"/>
      <c r="L274" s="93"/>
      <c r="M274" s="93"/>
      <c r="N274" s="93"/>
      <c r="O274" s="99"/>
      <c r="P274" s="120"/>
      <c r="Q274" s="120"/>
      <c r="R274" s="93"/>
      <c r="S274" s="21"/>
      <c r="T274" s="21"/>
      <c r="U274" s="21"/>
      <c r="V274" s="21"/>
      <c r="Y274" s="21"/>
      <c r="Z274" s="21"/>
      <c r="AA274" s="21"/>
      <c r="AB274" s="21"/>
    </row>
    <row r="275" spans="1:28" s="26" customFormat="1" ht="23.25" x14ac:dyDescent="0.25">
      <c r="A275" s="21"/>
      <c r="B275" s="111"/>
      <c r="C275" s="112"/>
      <c r="D275" s="113"/>
      <c r="E275" s="114"/>
      <c r="F275" s="202"/>
      <c r="G275" s="111"/>
      <c r="H275" s="32"/>
      <c r="I275" s="51">
        <v>5</v>
      </c>
      <c r="J275" s="95" t="s">
        <v>88</v>
      </c>
      <c r="K275" s="120"/>
      <c r="L275" s="120"/>
      <c r="M275" s="120"/>
      <c r="N275" s="120"/>
      <c r="O275" s="94" t="s">
        <v>90</v>
      </c>
      <c r="P275" s="99"/>
      <c r="Q275" s="99"/>
      <c r="R275" s="120"/>
      <c r="S275" s="21"/>
      <c r="T275" s="21"/>
      <c r="U275" s="21"/>
      <c r="V275" s="21"/>
      <c r="AA275" s="21"/>
      <c r="AB275" s="21"/>
    </row>
    <row r="276" spans="1:28" s="29" customFormat="1" ht="19.5" x14ac:dyDescent="0.2">
      <c r="A276" s="27"/>
      <c r="B276" s="2"/>
      <c r="C276" s="10"/>
      <c r="D276" s="5"/>
      <c r="E276" s="5"/>
      <c r="F276" s="5"/>
      <c r="G276" s="5"/>
      <c r="H276" s="32"/>
      <c r="I276" s="51">
        <v>6</v>
      </c>
      <c r="J276" s="95" t="s">
        <v>89</v>
      </c>
      <c r="K276" s="99"/>
      <c r="L276" s="99"/>
      <c r="M276" s="99"/>
      <c r="N276" s="99"/>
      <c r="O276" s="94" t="s">
        <v>90</v>
      </c>
      <c r="P276" s="93"/>
      <c r="Q276" s="93"/>
      <c r="R276" s="99"/>
      <c r="S276" s="21"/>
      <c r="T276" s="21"/>
      <c r="U276" s="21"/>
      <c r="V276" s="27"/>
      <c r="AA276" s="27"/>
      <c r="AB276" s="27"/>
    </row>
    <row r="277" spans="1:28" s="31" customFormat="1" ht="19.5" x14ac:dyDescent="0.2">
      <c r="A277" s="30"/>
      <c r="B277" s="2"/>
      <c r="C277" s="10"/>
      <c r="D277" s="5"/>
      <c r="E277" s="5"/>
      <c r="F277" s="5"/>
      <c r="G277" s="5"/>
      <c r="H277" s="23"/>
      <c r="I277" s="102">
        <v>7</v>
      </c>
      <c r="J277" s="95" t="s">
        <v>63</v>
      </c>
      <c r="K277" s="99"/>
      <c r="L277" s="99"/>
      <c r="M277" s="99"/>
      <c r="N277" s="99"/>
      <c r="O277" s="94" t="s">
        <v>90</v>
      </c>
      <c r="P277" s="93"/>
      <c r="Q277" s="93"/>
      <c r="R277" s="93"/>
      <c r="S277" s="27"/>
      <c r="T277" s="27"/>
      <c r="U277" s="27"/>
      <c r="V277" s="30"/>
      <c r="AA277" s="30"/>
      <c r="AB277" s="30"/>
    </row>
    <row r="278" spans="1:28" ht="23.25" x14ac:dyDescent="0.25">
      <c r="H278" s="116"/>
      <c r="I278" s="51"/>
      <c r="J278" s="95"/>
      <c r="K278" s="99"/>
      <c r="L278" s="99"/>
      <c r="M278" s="99"/>
      <c r="N278" s="99"/>
      <c r="O278" s="94"/>
      <c r="P278" s="93"/>
      <c r="Q278" s="93"/>
      <c r="R278" s="93"/>
      <c r="S278" s="30"/>
      <c r="T278" s="30"/>
      <c r="U278" s="30"/>
    </row>
    <row r="279" spans="1:28" s="200" customFormat="1" ht="23.25" x14ac:dyDescent="0.35">
      <c r="A279" s="198"/>
      <c r="B279" s="111" t="s">
        <v>1166</v>
      </c>
      <c r="C279" s="112"/>
      <c r="D279" s="113"/>
      <c r="E279" s="114" t="s">
        <v>25</v>
      </c>
      <c r="F279" s="202">
        <f>SUM(F261:F278)</f>
        <v>24</v>
      </c>
      <c r="G279" s="111" t="s">
        <v>27</v>
      </c>
      <c r="H279" s="32"/>
      <c r="I279" s="32"/>
      <c r="J279" s="21"/>
      <c r="K279" s="21"/>
      <c r="L279" s="21"/>
      <c r="M279" s="21"/>
      <c r="N279" s="21"/>
      <c r="O279" s="21"/>
      <c r="P279" s="5"/>
      <c r="Q279" s="21"/>
      <c r="R279" s="21"/>
      <c r="S279" s="5"/>
      <c r="T279" s="5"/>
      <c r="U279" s="5"/>
      <c r="V279" s="199"/>
      <c r="W279" s="199"/>
      <c r="X279" s="199"/>
      <c r="Y279" s="199"/>
      <c r="Z279" s="199"/>
      <c r="AA279" s="199"/>
      <c r="AB279" s="198"/>
    </row>
    <row r="280" spans="1:28" ht="23.25" x14ac:dyDescent="0.25">
      <c r="I280" s="199"/>
      <c r="J280" s="201"/>
      <c r="K280" s="201"/>
      <c r="L280" s="201"/>
      <c r="M280" s="201"/>
      <c r="N280" s="201"/>
      <c r="O280" s="201"/>
      <c r="P280" s="201"/>
      <c r="Q280" s="201"/>
      <c r="R280" s="201"/>
      <c r="S280" s="199"/>
      <c r="T280" s="199"/>
      <c r="U280" s="199"/>
    </row>
  </sheetData>
  <mergeCells count="123">
    <mergeCell ref="AA203:AA207"/>
    <mergeCell ref="AA208:AA210"/>
    <mergeCell ref="AA211:AA212"/>
    <mergeCell ref="AA227:AA228"/>
    <mergeCell ref="AA39:AA40"/>
    <mergeCell ref="AA41:AA45"/>
    <mergeCell ref="AA48:AA49"/>
    <mergeCell ref="AA55:AA56"/>
    <mergeCell ref="AA59:AA66"/>
    <mergeCell ref="AA69:AA71"/>
    <mergeCell ref="AA167:AA173"/>
    <mergeCell ref="AA34:AA35"/>
    <mergeCell ref="D76:D77"/>
    <mergeCell ref="W75:W76"/>
    <mergeCell ref="AA76:AA77"/>
    <mergeCell ref="AA78:AA82"/>
    <mergeCell ref="AA124:AA126"/>
    <mergeCell ref="AA131:AA133"/>
    <mergeCell ref="X47:X50"/>
    <mergeCell ref="Y47:Y50"/>
    <mergeCell ref="Z47:Z50"/>
    <mergeCell ref="AA86:AA87"/>
    <mergeCell ref="AA91:AA92"/>
    <mergeCell ref="AA96:AA97"/>
    <mergeCell ref="AA109:AA110"/>
    <mergeCell ref="AA101:AA102"/>
    <mergeCell ref="AA256:AA257"/>
    <mergeCell ref="AA129:AA130"/>
    <mergeCell ref="D215:D216"/>
    <mergeCell ref="AA215:AA217"/>
    <mergeCell ref="AA218:AA220"/>
    <mergeCell ref="AA221:AA222"/>
    <mergeCell ref="AA223:AA224"/>
    <mergeCell ref="W214:W215"/>
    <mergeCell ref="W135:W136"/>
    <mergeCell ref="AA195:AA196"/>
    <mergeCell ref="AA197:AA198"/>
    <mergeCell ref="AA241:AA244"/>
    <mergeCell ref="AA247:AA252"/>
    <mergeCell ref="AA136:AA138"/>
    <mergeCell ref="AA139:AA141"/>
    <mergeCell ref="AA142:AA144"/>
    <mergeCell ref="AA146:AA149"/>
    <mergeCell ref="AA150:AA153"/>
    <mergeCell ref="AA229:AA231"/>
    <mergeCell ref="AA176:AA179"/>
    <mergeCell ref="AA192:AA193"/>
    <mergeCell ref="AA232:AA234"/>
    <mergeCell ref="AA235:AA236"/>
    <mergeCell ref="AA201:AA202"/>
    <mergeCell ref="B258:D260"/>
    <mergeCell ref="I258:M260"/>
    <mergeCell ref="U256:U257"/>
    <mergeCell ref="V256:V257"/>
    <mergeCell ref="W256:W257"/>
    <mergeCell ref="X256:X257"/>
    <mergeCell ref="Y256:Y257"/>
    <mergeCell ref="Z256:Z257"/>
    <mergeCell ref="O256:O257"/>
    <mergeCell ref="P256:P257"/>
    <mergeCell ref="Q256:Q257"/>
    <mergeCell ref="R256:R257"/>
    <mergeCell ref="S256:S257"/>
    <mergeCell ref="T256:T257"/>
    <mergeCell ref="I256:I257"/>
    <mergeCell ref="J256:J257"/>
    <mergeCell ref="K256:K257"/>
    <mergeCell ref="L256:L257"/>
    <mergeCell ref="M256:M257"/>
    <mergeCell ref="N256:N257"/>
    <mergeCell ref="B256:C257"/>
    <mergeCell ref="D256:D257"/>
    <mergeCell ref="E256:E257"/>
    <mergeCell ref="F256:F257"/>
    <mergeCell ref="G256:G257"/>
    <mergeCell ref="H256:H257"/>
    <mergeCell ref="X75:X78"/>
    <mergeCell ref="Y75:Y78"/>
    <mergeCell ref="D30:D31"/>
    <mergeCell ref="W68:W69"/>
    <mergeCell ref="Z77:Z78"/>
    <mergeCell ref="X38:X39"/>
    <mergeCell ref="Y38:Y39"/>
    <mergeCell ref="Z38:Z39"/>
    <mergeCell ref="X33:X36"/>
    <mergeCell ref="Y33:Y36"/>
    <mergeCell ref="Z33:Z36"/>
    <mergeCell ref="W227:W228"/>
    <mergeCell ref="B2:AA2"/>
    <mergeCell ref="B3:AA3"/>
    <mergeCell ref="B4:AA4"/>
    <mergeCell ref="B5:AA5"/>
    <mergeCell ref="B6:D7"/>
    <mergeCell ref="B8:B11"/>
    <mergeCell ref="C8:C11"/>
    <mergeCell ref="E8:J8"/>
    <mergeCell ref="K8:M9"/>
    <mergeCell ref="N8:V9"/>
    <mergeCell ref="D10:D11"/>
    <mergeCell ref="K10:K11"/>
    <mergeCell ref="L10:L11"/>
    <mergeCell ref="M10:M11"/>
    <mergeCell ref="N10:N11"/>
    <mergeCell ref="O10:O11"/>
    <mergeCell ref="AA8:AA11"/>
    <mergeCell ref="AA17:AA19"/>
    <mergeCell ref="AA22:AA24"/>
    <mergeCell ref="I9:J10"/>
    <mergeCell ref="P10:P11"/>
    <mergeCell ref="Q10:Q11"/>
    <mergeCell ref="R10:R11"/>
    <mergeCell ref="W8:X9"/>
    <mergeCell ref="Y8:Z9"/>
    <mergeCell ref="E9:F10"/>
    <mergeCell ref="G9:H10"/>
    <mergeCell ref="V10:V11"/>
    <mergeCell ref="W10:W11"/>
    <mergeCell ref="X10:X11"/>
    <mergeCell ref="Y10:Y11"/>
    <mergeCell ref="S10:S11"/>
    <mergeCell ref="Z10:Z11"/>
    <mergeCell ref="T10:T11"/>
    <mergeCell ref="U10:U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25"/>
  <sheetViews>
    <sheetView showGridLines="0" tabSelected="1" view="pageBreakPreview" topLeftCell="A2" zoomScale="66" zoomScaleNormal="40" zoomScaleSheetLayoutView="66" zoomScalePageLayoutView="96" workbookViewId="0">
      <selection activeCell="AA21" sqref="AA21"/>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5" width="6.7109375" style="5" customWidth="1"/>
    <col min="6" max="6" width="8" style="5" customWidth="1"/>
    <col min="7"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3.42578125" style="5" customWidth="1"/>
    <col min="22" max="22" width="17.71093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30" width="9.140625" style="7"/>
    <col min="31" max="31" width="12.28515625" style="7" bestFit="1" customWidth="1"/>
    <col min="32"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78"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8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8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8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82" customFormat="1" ht="18.75" x14ac:dyDescent="0.25">
      <c r="B6" s="530" t="s">
        <v>176</v>
      </c>
      <c r="C6" s="531"/>
      <c r="D6" s="531"/>
      <c r="E6" s="183"/>
      <c r="F6" s="183"/>
      <c r="G6" s="183"/>
      <c r="H6" s="183"/>
      <c r="I6" s="183"/>
      <c r="J6" s="183"/>
      <c r="K6" s="183"/>
      <c r="L6" s="183"/>
      <c r="M6" s="183"/>
      <c r="N6" s="183"/>
      <c r="O6" s="183"/>
      <c r="P6" s="183"/>
      <c r="Q6" s="183"/>
      <c r="R6" s="183"/>
      <c r="S6" s="183"/>
      <c r="T6" s="183"/>
      <c r="U6" s="183"/>
      <c r="V6" s="183"/>
      <c r="W6" s="183"/>
      <c r="X6" s="183"/>
      <c r="Y6" s="183"/>
      <c r="Z6" s="183"/>
      <c r="AA6" s="183"/>
    </row>
    <row r="7" spans="1:28" s="18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79"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77"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76" t="s">
        <v>7</v>
      </c>
      <c r="F11" s="176" t="s">
        <v>8</v>
      </c>
      <c r="G11" s="176" t="s">
        <v>7</v>
      </c>
      <c r="H11" s="176" t="s">
        <v>8</v>
      </c>
      <c r="I11" s="176" t="s">
        <v>7</v>
      </c>
      <c r="J11" s="176"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6" customFormat="1" ht="19.5" customHeight="1" x14ac:dyDescent="0.25">
      <c r="B15" s="385">
        <v>1</v>
      </c>
      <c r="C15" s="74" t="s">
        <v>42</v>
      </c>
      <c r="D15" s="266" t="s">
        <v>61</v>
      </c>
      <c r="E15" s="192"/>
      <c r="F15" s="192">
        <v>7</v>
      </c>
      <c r="G15" s="192"/>
      <c r="H15" s="192"/>
      <c r="I15" s="192"/>
      <c r="J15" s="192"/>
      <c r="K15" s="192"/>
      <c r="L15" s="192"/>
      <c r="M15" s="192"/>
      <c r="N15" s="192">
        <v>7</v>
      </c>
      <c r="O15" s="192"/>
      <c r="P15" s="192"/>
      <c r="Q15" s="192"/>
      <c r="R15" s="192"/>
      <c r="S15" s="192"/>
      <c r="T15" s="192"/>
      <c r="U15" s="192"/>
      <c r="V15" s="192"/>
      <c r="W15" s="541" t="s">
        <v>179</v>
      </c>
      <c r="X15" s="382">
        <f>500000*N15</f>
        <v>3500000</v>
      </c>
      <c r="Y15" s="382">
        <f>X15*5%</f>
        <v>175000</v>
      </c>
      <c r="Z15" s="382">
        <f>X15+Y15</f>
        <v>3675000</v>
      </c>
      <c r="AA15" s="397" t="s">
        <v>73</v>
      </c>
    </row>
    <row r="16" spans="1:28" s="16" customFormat="1" ht="19.5" customHeight="1" x14ac:dyDescent="0.25">
      <c r="B16" s="385"/>
      <c r="C16" s="74">
        <v>43104</v>
      </c>
      <c r="D16" s="383" t="s">
        <v>177</v>
      </c>
      <c r="E16" s="46"/>
      <c r="F16" s="46"/>
      <c r="G16" s="46"/>
      <c r="H16" s="46"/>
      <c r="I16" s="46"/>
      <c r="J16" s="47"/>
      <c r="K16" s="46"/>
      <c r="L16" s="46"/>
      <c r="M16" s="46"/>
      <c r="N16" s="46"/>
      <c r="O16" s="46"/>
      <c r="P16" s="46"/>
      <c r="Q16" s="46"/>
      <c r="R16" s="46"/>
      <c r="S16" s="46"/>
      <c r="T16" s="46"/>
      <c r="U16" s="46"/>
      <c r="V16" s="46"/>
      <c r="W16" s="541"/>
      <c r="X16" s="45"/>
      <c r="Y16" s="45"/>
      <c r="Z16" s="146"/>
      <c r="AA16" s="543" t="s">
        <v>180</v>
      </c>
    </row>
    <row r="17" spans="2:27" s="16" customFormat="1" ht="19.5" customHeight="1" x14ac:dyDescent="0.25">
      <c r="B17" s="385"/>
      <c r="C17" s="266"/>
      <c r="D17" s="75" t="s">
        <v>178</v>
      </c>
      <c r="E17" s="46"/>
      <c r="F17" s="46"/>
      <c r="G17" s="46"/>
      <c r="H17" s="46"/>
      <c r="I17" s="46"/>
      <c r="J17" s="47"/>
      <c r="K17" s="46"/>
      <c r="L17" s="46"/>
      <c r="M17" s="46"/>
      <c r="N17" s="46"/>
      <c r="O17" s="46"/>
      <c r="P17" s="46"/>
      <c r="Q17" s="46"/>
      <c r="R17" s="46"/>
      <c r="S17" s="46"/>
      <c r="T17" s="46"/>
      <c r="U17" s="46"/>
      <c r="V17" s="46"/>
      <c r="W17" s="121"/>
      <c r="X17" s="45"/>
      <c r="Y17" s="45"/>
      <c r="Z17" s="146"/>
      <c r="AA17" s="543"/>
    </row>
    <row r="18" spans="2:27" s="16" customFormat="1" ht="19.5" customHeight="1" x14ac:dyDescent="0.25">
      <c r="B18" s="385"/>
      <c r="C18" s="266"/>
      <c r="D18" s="75" t="s">
        <v>54</v>
      </c>
      <c r="E18" s="46"/>
      <c r="F18" s="46"/>
      <c r="G18" s="46"/>
      <c r="H18" s="46"/>
      <c r="I18" s="46"/>
      <c r="J18" s="47"/>
      <c r="K18" s="46"/>
      <c r="L18" s="46"/>
      <c r="M18" s="46"/>
      <c r="N18" s="46"/>
      <c r="O18" s="46"/>
      <c r="P18" s="46"/>
      <c r="Q18" s="46"/>
      <c r="R18" s="46"/>
      <c r="S18" s="46"/>
      <c r="T18" s="46"/>
      <c r="U18" s="46"/>
      <c r="V18" s="46"/>
      <c r="W18" s="121"/>
      <c r="X18" s="45"/>
      <c r="Y18" s="45"/>
      <c r="Z18" s="146"/>
      <c r="AA18" s="543"/>
    </row>
    <row r="19" spans="2:27" s="16" customFormat="1" ht="19.5" customHeight="1" x14ac:dyDescent="0.25">
      <c r="B19" s="385"/>
      <c r="C19" s="173"/>
      <c r="D19" s="383"/>
      <c r="E19" s="46"/>
      <c r="F19" s="46"/>
      <c r="G19" s="46"/>
      <c r="H19" s="46"/>
      <c r="I19" s="46"/>
      <c r="J19" s="47"/>
      <c r="K19" s="46"/>
      <c r="L19" s="46"/>
      <c r="M19" s="46"/>
      <c r="N19" s="46"/>
      <c r="O19" s="46"/>
      <c r="P19" s="46"/>
      <c r="Q19" s="46"/>
      <c r="R19" s="46"/>
      <c r="S19" s="46"/>
      <c r="T19" s="46"/>
      <c r="U19" s="46"/>
      <c r="V19" s="46"/>
      <c r="W19" s="121"/>
      <c r="X19" s="45"/>
      <c r="Y19" s="45"/>
      <c r="Z19" s="146"/>
      <c r="AA19" s="543"/>
    </row>
    <row r="20" spans="2:27" s="16" customFormat="1" ht="19.5" customHeight="1" x14ac:dyDescent="0.25">
      <c r="B20" s="385"/>
      <c r="C20" s="173"/>
      <c r="D20" s="384"/>
      <c r="E20" s="46"/>
      <c r="F20" s="46"/>
      <c r="G20" s="46"/>
      <c r="H20" s="46"/>
      <c r="I20" s="46"/>
      <c r="J20" s="47"/>
      <c r="K20" s="46"/>
      <c r="L20" s="46"/>
      <c r="M20" s="46"/>
      <c r="N20" s="46"/>
      <c r="O20" s="46"/>
      <c r="P20" s="46"/>
      <c r="Q20" s="46"/>
      <c r="R20" s="46"/>
      <c r="S20" s="46"/>
      <c r="T20" s="46"/>
      <c r="U20" s="46"/>
      <c r="V20" s="46"/>
      <c r="W20" s="121"/>
      <c r="X20" s="45"/>
      <c r="Y20" s="45"/>
      <c r="Z20" s="146"/>
      <c r="AA20" s="543"/>
    </row>
    <row r="21" spans="2:27" s="16" customFormat="1" ht="19.5" customHeight="1" x14ac:dyDescent="0.25">
      <c r="B21" s="385"/>
      <c r="C21" s="173"/>
      <c r="D21" s="384"/>
      <c r="E21" s="46"/>
      <c r="F21" s="46"/>
      <c r="G21" s="46"/>
      <c r="H21" s="46"/>
      <c r="I21" s="46"/>
      <c r="J21" s="47"/>
      <c r="K21" s="46"/>
      <c r="L21" s="46"/>
      <c r="M21" s="46"/>
      <c r="N21" s="46"/>
      <c r="O21" s="46"/>
      <c r="P21" s="46"/>
      <c r="Q21" s="46"/>
      <c r="R21" s="46"/>
      <c r="S21" s="46"/>
      <c r="T21" s="46"/>
      <c r="U21" s="46"/>
      <c r="V21" s="46"/>
      <c r="W21" s="121"/>
      <c r="X21" s="45"/>
      <c r="Y21" s="45"/>
      <c r="Z21" s="146"/>
      <c r="AA21" s="399" t="s">
        <v>1287</v>
      </c>
    </row>
    <row r="22" spans="2:27" s="16" customFormat="1" ht="19.5" customHeight="1" x14ac:dyDescent="0.25">
      <c r="B22" s="385"/>
      <c r="C22" s="173"/>
      <c r="D22" s="384"/>
      <c r="E22" s="46"/>
      <c r="F22" s="46"/>
      <c r="G22" s="46"/>
      <c r="H22" s="46"/>
      <c r="I22" s="46"/>
      <c r="J22" s="47"/>
      <c r="K22" s="46"/>
      <c r="L22" s="46"/>
      <c r="M22" s="46"/>
      <c r="N22" s="46"/>
      <c r="O22" s="46"/>
      <c r="P22" s="46"/>
      <c r="Q22" s="46"/>
      <c r="R22" s="46"/>
      <c r="S22" s="46"/>
      <c r="T22" s="46"/>
      <c r="U22" s="46"/>
      <c r="V22" s="46"/>
      <c r="W22" s="121"/>
      <c r="X22" s="45"/>
      <c r="Y22" s="45"/>
      <c r="Z22" s="146"/>
      <c r="AA22" s="80"/>
    </row>
    <row r="23" spans="2:27" s="16" customFormat="1" ht="19.5" customHeight="1" x14ac:dyDescent="0.25">
      <c r="B23" s="385">
        <v>2</v>
      </c>
      <c r="C23" s="266" t="s">
        <v>44</v>
      </c>
      <c r="D23" s="266" t="s">
        <v>59</v>
      </c>
      <c r="E23" s="192"/>
      <c r="F23" s="192"/>
      <c r="G23" s="192"/>
      <c r="H23" s="192"/>
      <c r="I23" s="230"/>
      <c r="J23" s="192"/>
      <c r="K23" s="192">
        <v>1</v>
      </c>
      <c r="L23" s="192"/>
      <c r="M23" s="192"/>
      <c r="N23" s="192"/>
      <c r="O23" s="192">
        <v>1</v>
      </c>
      <c r="P23" s="192">
        <v>1</v>
      </c>
      <c r="Q23" s="192"/>
      <c r="R23" s="192"/>
      <c r="S23" s="192">
        <v>1</v>
      </c>
      <c r="T23" s="192"/>
      <c r="U23" s="192"/>
      <c r="V23" s="192"/>
      <c r="W23" s="382" t="s">
        <v>56</v>
      </c>
      <c r="X23" s="382">
        <v>0</v>
      </c>
      <c r="Y23" s="382">
        <f>5%*X23</f>
        <v>0</v>
      </c>
      <c r="Z23" s="382">
        <f>X23+Y23</f>
        <v>0</v>
      </c>
      <c r="AA23" s="400" t="s">
        <v>33</v>
      </c>
    </row>
    <row r="24" spans="2:27" s="16" customFormat="1" ht="19.5" customHeight="1" x14ac:dyDescent="0.25">
      <c r="B24" s="385"/>
      <c r="C24" s="74">
        <v>43109</v>
      </c>
      <c r="D24" s="383" t="s">
        <v>181</v>
      </c>
      <c r="E24" s="47"/>
      <c r="F24" s="47"/>
      <c r="G24" s="47"/>
      <c r="H24" s="47"/>
      <c r="I24" s="47"/>
      <c r="J24" s="47"/>
      <c r="K24" s="47"/>
      <c r="L24" s="47"/>
      <c r="M24" s="47"/>
      <c r="N24" s="47"/>
      <c r="O24" s="47"/>
      <c r="P24" s="47"/>
      <c r="Q24" s="47"/>
      <c r="R24" s="47"/>
      <c r="S24" s="47"/>
      <c r="T24" s="47"/>
      <c r="U24" s="47"/>
      <c r="V24" s="47"/>
      <c r="W24" s="45"/>
      <c r="X24" s="45"/>
      <c r="Y24" s="45"/>
      <c r="Z24" s="45"/>
      <c r="AA24" s="543" t="s">
        <v>182</v>
      </c>
    </row>
    <row r="25" spans="2:27" s="16" customFormat="1" ht="19.5" customHeight="1" x14ac:dyDescent="0.25">
      <c r="B25" s="385"/>
      <c r="C25" s="193" t="s">
        <v>141</v>
      </c>
      <c r="D25" s="383" t="s">
        <v>54</v>
      </c>
      <c r="E25" s="47"/>
      <c r="F25" s="47"/>
      <c r="G25" s="47"/>
      <c r="H25" s="47"/>
      <c r="I25" s="47"/>
      <c r="J25" s="47"/>
      <c r="K25" s="47"/>
      <c r="L25" s="47"/>
      <c r="M25" s="47"/>
      <c r="N25" s="47"/>
      <c r="O25" s="47"/>
      <c r="P25" s="47"/>
      <c r="Q25" s="47"/>
      <c r="R25" s="47"/>
      <c r="S25" s="47"/>
      <c r="T25" s="47"/>
      <c r="U25" s="47"/>
      <c r="V25" s="47"/>
      <c r="W25" s="45"/>
      <c r="X25" s="45"/>
      <c r="Y25" s="45"/>
      <c r="Z25" s="45"/>
      <c r="AA25" s="543"/>
    </row>
    <row r="26" spans="2:27" s="16" customFormat="1" ht="19.5" customHeight="1" x14ac:dyDescent="0.25">
      <c r="B26" s="385"/>
      <c r="C26" s="266"/>
      <c r="D26" s="383"/>
      <c r="E26" s="47"/>
      <c r="F26" s="47"/>
      <c r="G26" s="47"/>
      <c r="H26" s="47"/>
      <c r="I26" s="47"/>
      <c r="J26" s="47"/>
      <c r="K26" s="47"/>
      <c r="L26" s="47"/>
      <c r="M26" s="47"/>
      <c r="N26" s="47"/>
      <c r="O26" s="47"/>
      <c r="P26" s="47"/>
      <c r="Q26" s="47"/>
      <c r="R26" s="47"/>
      <c r="S26" s="47"/>
      <c r="T26" s="47"/>
      <c r="U26" s="47"/>
      <c r="V26" s="47"/>
      <c r="W26" s="45"/>
      <c r="X26" s="45"/>
      <c r="Y26" s="45"/>
      <c r="Z26" s="45"/>
      <c r="AA26" s="543" t="s">
        <v>183</v>
      </c>
    </row>
    <row r="27" spans="2:27" s="16" customFormat="1" ht="19.5" customHeight="1" x14ac:dyDescent="0.25">
      <c r="B27" s="385"/>
      <c r="C27" s="266"/>
      <c r="D27" s="75"/>
      <c r="E27" s="47"/>
      <c r="F27" s="47"/>
      <c r="G27" s="47"/>
      <c r="H27" s="47"/>
      <c r="I27" s="47"/>
      <c r="J27" s="47"/>
      <c r="K27" s="47"/>
      <c r="L27" s="47"/>
      <c r="M27" s="47"/>
      <c r="N27" s="47"/>
      <c r="O27" s="47"/>
      <c r="P27" s="47"/>
      <c r="Q27" s="47"/>
      <c r="R27" s="47"/>
      <c r="S27" s="47"/>
      <c r="T27" s="47"/>
      <c r="U27" s="47"/>
      <c r="V27" s="47"/>
      <c r="W27" s="45"/>
      <c r="X27" s="45"/>
      <c r="Y27" s="45"/>
      <c r="Z27" s="45"/>
      <c r="AA27" s="543"/>
    </row>
    <row r="28" spans="2:27" s="16" customFormat="1" ht="19.5" customHeight="1" x14ac:dyDescent="0.25">
      <c r="B28" s="385"/>
      <c r="C28" s="266"/>
      <c r="D28" s="75"/>
      <c r="E28" s="47"/>
      <c r="F28" s="47"/>
      <c r="G28" s="47"/>
      <c r="H28" s="47"/>
      <c r="I28" s="47"/>
      <c r="J28" s="47"/>
      <c r="K28" s="47"/>
      <c r="L28" s="47"/>
      <c r="M28" s="47"/>
      <c r="N28" s="47"/>
      <c r="O28" s="47"/>
      <c r="P28" s="47"/>
      <c r="Q28" s="47"/>
      <c r="R28" s="47"/>
      <c r="S28" s="47"/>
      <c r="T28" s="47"/>
      <c r="U28" s="47"/>
      <c r="V28" s="47"/>
      <c r="W28" s="45"/>
      <c r="X28" s="45"/>
      <c r="Y28" s="45"/>
      <c r="Z28" s="45"/>
      <c r="AA28" s="543"/>
    </row>
    <row r="29" spans="2:27" s="16" customFormat="1" ht="19.5" customHeight="1" x14ac:dyDescent="0.25">
      <c r="B29" s="385"/>
      <c r="C29" s="266"/>
      <c r="D29" s="75"/>
      <c r="E29" s="47"/>
      <c r="F29" s="47"/>
      <c r="G29" s="47"/>
      <c r="H29" s="47"/>
      <c r="I29" s="47"/>
      <c r="J29" s="47"/>
      <c r="K29" s="47"/>
      <c r="L29" s="47"/>
      <c r="M29" s="47"/>
      <c r="N29" s="47"/>
      <c r="O29" s="47"/>
      <c r="P29" s="47"/>
      <c r="Q29" s="47"/>
      <c r="R29" s="47"/>
      <c r="S29" s="47"/>
      <c r="T29" s="47"/>
      <c r="U29" s="47"/>
      <c r="V29" s="47"/>
      <c r="W29" s="45"/>
      <c r="X29" s="45"/>
      <c r="Y29" s="45"/>
      <c r="Z29" s="45"/>
      <c r="AA29" s="80"/>
    </row>
    <row r="30" spans="2:27" s="16" customFormat="1" ht="19.5" x14ac:dyDescent="0.25">
      <c r="B30" s="385">
        <v>3</v>
      </c>
      <c r="C30" s="90" t="s">
        <v>16</v>
      </c>
      <c r="D30" s="90" t="s">
        <v>1281</v>
      </c>
      <c r="E30" s="230">
        <v>0</v>
      </c>
      <c r="F30" s="192">
        <v>1</v>
      </c>
      <c r="G30" s="192" t="s">
        <v>55</v>
      </c>
      <c r="H30" s="192" t="s">
        <v>55</v>
      </c>
      <c r="I30" s="192" t="s">
        <v>55</v>
      </c>
      <c r="J30" s="192" t="s">
        <v>55</v>
      </c>
      <c r="K30" s="192" t="s">
        <v>55</v>
      </c>
      <c r="L30" s="192" t="s">
        <v>55</v>
      </c>
      <c r="M30" s="192" t="s">
        <v>55</v>
      </c>
      <c r="N30" s="47">
        <v>1</v>
      </c>
      <c r="O30" s="47">
        <f>SUM(P30:Q30)</f>
        <v>3</v>
      </c>
      <c r="P30" s="47">
        <v>2</v>
      </c>
      <c r="Q30" s="47">
        <v>1</v>
      </c>
      <c r="R30" s="47">
        <v>0</v>
      </c>
      <c r="S30" s="47">
        <v>0</v>
      </c>
      <c r="T30" s="47">
        <v>0</v>
      </c>
      <c r="U30" s="47">
        <v>3</v>
      </c>
      <c r="V30" s="47"/>
      <c r="W30" s="382" t="s">
        <v>68</v>
      </c>
      <c r="X30" s="507">
        <v>1500000</v>
      </c>
      <c r="Y30" s="507">
        <f>5%*X30</f>
        <v>75000</v>
      </c>
      <c r="Z30" s="507">
        <f>X30+Y30</f>
        <v>1575000</v>
      </c>
      <c r="AA30" s="400" t="s">
        <v>185</v>
      </c>
    </row>
    <row r="31" spans="2:27" s="16" customFormat="1" ht="19.5" customHeight="1" x14ac:dyDescent="0.25">
      <c r="B31" s="385"/>
      <c r="C31" s="74">
        <v>43115</v>
      </c>
      <c r="D31" s="90" t="s">
        <v>142</v>
      </c>
      <c r="E31" s="47"/>
      <c r="F31" s="47"/>
      <c r="G31" s="47"/>
      <c r="H31" s="47"/>
      <c r="I31" s="47"/>
      <c r="J31" s="47"/>
      <c r="K31" s="47"/>
      <c r="L31" s="47"/>
      <c r="M31" s="47"/>
      <c r="N31" s="47"/>
      <c r="O31" s="47"/>
      <c r="P31" s="47"/>
      <c r="Q31" s="47"/>
      <c r="R31" s="47"/>
      <c r="S31" s="47"/>
      <c r="T31" s="47"/>
      <c r="U31" s="47"/>
      <c r="V31" s="47"/>
      <c r="W31" s="382"/>
      <c r="X31" s="507"/>
      <c r="Y31" s="507"/>
      <c r="Z31" s="507"/>
      <c r="AA31" s="543" t="s">
        <v>186</v>
      </c>
    </row>
    <row r="32" spans="2:27" s="16" customFormat="1" ht="19.5" customHeight="1" x14ac:dyDescent="0.25">
      <c r="B32" s="385"/>
      <c r="C32" s="266" t="s">
        <v>184</v>
      </c>
      <c r="D32" s="383" t="s">
        <v>201</v>
      </c>
      <c r="E32" s="47"/>
      <c r="F32" s="47"/>
      <c r="G32" s="47"/>
      <c r="H32" s="47"/>
      <c r="I32" s="47"/>
      <c r="J32" s="47"/>
      <c r="K32" s="47"/>
      <c r="L32" s="47"/>
      <c r="M32" s="47"/>
      <c r="N32" s="47"/>
      <c r="O32" s="47"/>
      <c r="P32" s="47"/>
      <c r="Q32" s="47"/>
      <c r="R32" s="47"/>
      <c r="S32" s="47"/>
      <c r="T32" s="47"/>
      <c r="U32" s="47"/>
      <c r="V32" s="47"/>
      <c r="W32" s="382"/>
      <c r="X32" s="507"/>
      <c r="Y32" s="507"/>
      <c r="Z32" s="507"/>
      <c r="AA32" s="543"/>
    </row>
    <row r="33" spans="2:27" s="16" customFormat="1" ht="19.5" customHeight="1" x14ac:dyDescent="0.25">
      <c r="B33" s="385"/>
      <c r="C33" s="266"/>
      <c r="D33" s="383" t="s">
        <v>106</v>
      </c>
      <c r="E33" s="47"/>
      <c r="F33" s="47"/>
      <c r="G33" s="47"/>
      <c r="H33" s="47"/>
      <c r="I33" s="47"/>
      <c r="J33" s="47"/>
      <c r="K33" s="47"/>
      <c r="L33" s="47"/>
      <c r="M33" s="47"/>
      <c r="N33" s="47"/>
      <c r="O33" s="47"/>
      <c r="P33" s="47"/>
      <c r="Q33" s="47"/>
      <c r="R33" s="47"/>
      <c r="S33" s="47"/>
      <c r="T33" s="47"/>
      <c r="U33" s="47"/>
      <c r="V33" s="47"/>
      <c r="W33" s="382"/>
      <c r="X33" s="507"/>
      <c r="Y33" s="507"/>
      <c r="Z33" s="507"/>
      <c r="AA33" s="543" t="s">
        <v>187</v>
      </c>
    </row>
    <row r="34" spans="2:27" s="16" customFormat="1" ht="19.5" customHeight="1" x14ac:dyDescent="0.25">
      <c r="B34" s="385"/>
      <c r="C34" s="266"/>
      <c r="D34" s="75"/>
      <c r="E34" s="47"/>
      <c r="F34" s="47"/>
      <c r="G34" s="47"/>
      <c r="H34" s="47"/>
      <c r="I34" s="47"/>
      <c r="J34" s="47"/>
      <c r="K34" s="47"/>
      <c r="L34" s="47"/>
      <c r="M34" s="47"/>
      <c r="N34" s="47"/>
      <c r="O34" s="47"/>
      <c r="P34" s="47"/>
      <c r="Q34" s="47"/>
      <c r="R34" s="47"/>
      <c r="S34" s="47"/>
      <c r="T34" s="47"/>
      <c r="U34" s="47"/>
      <c r="V34" s="47"/>
      <c r="W34" s="382"/>
      <c r="X34" s="382"/>
      <c r="Y34" s="382"/>
      <c r="Z34" s="382"/>
      <c r="AA34" s="543"/>
    </row>
    <row r="35" spans="2:27" s="16" customFormat="1" ht="19.5" customHeight="1" x14ac:dyDescent="0.25">
      <c r="B35" s="385"/>
      <c r="C35" s="185"/>
      <c r="D35" s="40"/>
      <c r="E35" s="47"/>
      <c r="F35" s="47"/>
      <c r="G35" s="47"/>
      <c r="H35" s="47"/>
      <c r="I35" s="47"/>
      <c r="J35" s="47"/>
      <c r="K35" s="47"/>
      <c r="L35" s="47"/>
      <c r="M35" s="47"/>
      <c r="N35" s="47"/>
      <c r="O35" s="47"/>
      <c r="P35" s="47"/>
      <c r="Q35" s="47"/>
      <c r="R35" s="47"/>
      <c r="S35" s="47"/>
      <c r="T35" s="47"/>
      <c r="U35" s="47"/>
      <c r="V35" s="47"/>
      <c r="W35" s="382"/>
      <c r="X35" s="382"/>
      <c r="Y35" s="382"/>
      <c r="Z35" s="382"/>
      <c r="AA35" s="188" t="s">
        <v>188</v>
      </c>
    </row>
    <row r="36" spans="2:27" s="16" customFormat="1" ht="19.5" customHeight="1" x14ac:dyDescent="0.25">
      <c r="B36" s="385"/>
      <c r="C36" s="185"/>
      <c r="D36" s="40"/>
      <c r="E36" s="47"/>
      <c r="F36" s="47"/>
      <c r="G36" s="47"/>
      <c r="H36" s="47"/>
      <c r="I36" s="47"/>
      <c r="J36" s="47"/>
      <c r="K36" s="47"/>
      <c r="L36" s="47"/>
      <c r="M36" s="47"/>
      <c r="N36" s="47"/>
      <c r="O36" s="47"/>
      <c r="P36" s="47"/>
      <c r="Q36" s="47"/>
      <c r="R36" s="47"/>
      <c r="S36" s="47"/>
      <c r="T36" s="47"/>
      <c r="U36" s="47"/>
      <c r="V36" s="47"/>
      <c r="W36" s="382"/>
      <c r="X36" s="382"/>
      <c r="Y36" s="382"/>
      <c r="Z36" s="382"/>
      <c r="AA36" s="188"/>
    </row>
    <row r="37" spans="2:27" s="16" customFormat="1" ht="19.5" customHeight="1" x14ac:dyDescent="0.25">
      <c r="B37" s="385">
        <v>4</v>
      </c>
      <c r="C37" s="266" t="s">
        <v>44</v>
      </c>
      <c r="D37" s="266" t="s">
        <v>63</v>
      </c>
      <c r="E37" s="192">
        <v>0</v>
      </c>
      <c r="F37" s="191"/>
      <c r="G37" s="191"/>
      <c r="H37" s="191"/>
      <c r="I37" s="191"/>
      <c r="J37" s="191"/>
      <c r="K37" s="192">
        <v>2</v>
      </c>
      <c r="L37" s="191"/>
      <c r="M37" s="191"/>
      <c r="N37" s="47"/>
      <c r="O37" s="47">
        <f>SUM(P37:Q37)</f>
        <v>2</v>
      </c>
      <c r="P37" s="47">
        <v>2</v>
      </c>
      <c r="Q37" s="47">
        <v>0</v>
      </c>
      <c r="R37" s="47">
        <v>0</v>
      </c>
      <c r="S37" s="47">
        <v>0</v>
      </c>
      <c r="T37" s="47">
        <v>0</v>
      </c>
      <c r="U37" s="47">
        <v>2</v>
      </c>
      <c r="V37" s="192" t="s">
        <v>55</v>
      </c>
      <c r="W37" s="382" t="s">
        <v>160</v>
      </c>
      <c r="X37" s="507">
        <v>0</v>
      </c>
      <c r="Y37" s="507">
        <f>5%*X37</f>
        <v>0</v>
      </c>
      <c r="Z37" s="507">
        <f>X37+Y37</f>
        <v>0</v>
      </c>
      <c r="AA37" s="397" t="s">
        <v>161</v>
      </c>
    </row>
    <row r="38" spans="2:27" s="16" customFormat="1" ht="19.5" customHeight="1" x14ac:dyDescent="0.25">
      <c r="B38" s="385"/>
      <c r="C38" s="74">
        <v>43116</v>
      </c>
      <c r="D38" s="535" t="s">
        <v>991</v>
      </c>
      <c r="E38" s="47"/>
      <c r="F38" s="47"/>
      <c r="G38" s="47"/>
      <c r="H38" s="47"/>
      <c r="I38" s="47"/>
      <c r="J38" s="47"/>
      <c r="K38" s="47"/>
      <c r="L38" s="47"/>
      <c r="M38" s="47"/>
      <c r="N38" s="47"/>
      <c r="O38" s="47"/>
      <c r="P38" s="47"/>
      <c r="Q38" s="47"/>
      <c r="R38" s="47"/>
      <c r="S38" s="47"/>
      <c r="T38" s="47"/>
      <c r="U38" s="47"/>
      <c r="V38" s="47"/>
      <c r="W38" s="382"/>
      <c r="X38" s="507"/>
      <c r="Y38" s="507"/>
      <c r="Z38" s="507"/>
      <c r="AA38" s="80" t="s">
        <v>189</v>
      </c>
    </row>
    <row r="39" spans="2:27" s="16" customFormat="1" ht="19.5" customHeight="1" x14ac:dyDescent="0.25">
      <c r="B39" s="385"/>
      <c r="C39" s="193"/>
      <c r="D39" s="535"/>
      <c r="E39" s="47"/>
      <c r="F39" s="47"/>
      <c r="G39" s="47"/>
      <c r="H39" s="47"/>
      <c r="I39" s="47"/>
      <c r="J39" s="47"/>
      <c r="K39" s="47"/>
      <c r="L39" s="47"/>
      <c r="M39" s="47"/>
      <c r="N39" s="47"/>
      <c r="O39" s="47"/>
      <c r="P39" s="47"/>
      <c r="Q39" s="47"/>
      <c r="R39" s="47"/>
      <c r="S39" s="47"/>
      <c r="T39" s="47"/>
      <c r="U39" s="47"/>
      <c r="V39" s="47"/>
      <c r="W39" s="382"/>
      <c r="X39" s="382"/>
      <c r="Y39" s="382"/>
      <c r="Z39" s="382"/>
      <c r="AA39" s="188" t="s">
        <v>190</v>
      </c>
    </row>
    <row r="40" spans="2:27" s="16" customFormat="1" ht="19.5" customHeight="1" x14ac:dyDescent="0.25">
      <c r="B40" s="385"/>
      <c r="C40" s="193"/>
      <c r="D40" s="383"/>
      <c r="E40" s="47"/>
      <c r="F40" s="47"/>
      <c r="G40" s="47"/>
      <c r="H40" s="47"/>
      <c r="I40" s="47"/>
      <c r="J40" s="47"/>
      <c r="K40" s="47"/>
      <c r="L40" s="47"/>
      <c r="M40" s="47"/>
      <c r="N40" s="47"/>
      <c r="O40" s="47"/>
      <c r="P40" s="47"/>
      <c r="Q40" s="47"/>
      <c r="R40" s="47"/>
      <c r="S40" s="47"/>
      <c r="T40" s="47"/>
      <c r="U40" s="47"/>
      <c r="V40" s="47"/>
      <c r="W40" s="382"/>
      <c r="X40" s="382"/>
      <c r="Y40" s="382"/>
      <c r="Z40" s="382"/>
      <c r="AA40" s="188"/>
    </row>
    <row r="41" spans="2:27" s="16" customFormat="1" ht="19.5" x14ac:dyDescent="0.25">
      <c r="B41" s="385">
        <v>5</v>
      </c>
      <c r="C41" s="266" t="s">
        <v>42</v>
      </c>
      <c r="D41" s="266" t="s">
        <v>58</v>
      </c>
      <c r="E41" s="230">
        <v>0</v>
      </c>
      <c r="F41" s="192">
        <v>1</v>
      </c>
      <c r="G41" s="192" t="s">
        <v>55</v>
      </c>
      <c r="H41" s="192" t="s">
        <v>55</v>
      </c>
      <c r="I41" s="192" t="s">
        <v>55</v>
      </c>
      <c r="J41" s="192" t="s">
        <v>55</v>
      </c>
      <c r="K41" s="192" t="s">
        <v>55</v>
      </c>
      <c r="L41" s="192" t="s">
        <v>55</v>
      </c>
      <c r="M41" s="192" t="s">
        <v>55</v>
      </c>
      <c r="N41" s="47">
        <v>1</v>
      </c>
      <c r="O41" s="47"/>
      <c r="P41" s="47"/>
      <c r="Q41" s="47"/>
      <c r="R41" s="47"/>
      <c r="S41" s="47"/>
      <c r="T41" s="47"/>
      <c r="U41" s="47"/>
      <c r="V41" s="47"/>
      <c r="W41" s="382" t="s">
        <v>68</v>
      </c>
      <c r="X41" s="382">
        <v>5000000</v>
      </c>
      <c r="Y41" s="382">
        <f>5%*X41</f>
        <v>250000</v>
      </c>
      <c r="Z41" s="382">
        <f>X41+Y41</f>
        <v>5250000</v>
      </c>
      <c r="AA41" s="397" t="s">
        <v>196</v>
      </c>
    </row>
    <row r="42" spans="2:27" s="16" customFormat="1" ht="19.5" customHeight="1" x14ac:dyDescent="0.25">
      <c r="B42" s="385"/>
      <c r="C42" s="74">
        <v>43118</v>
      </c>
      <c r="D42" s="383" t="s">
        <v>191</v>
      </c>
      <c r="E42" s="47"/>
      <c r="F42" s="47"/>
      <c r="G42" s="47"/>
      <c r="H42" s="47"/>
      <c r="I42" s="47"/>
      <c r="J42" s="47"/>
      <c r="K42" s="47"/>
      <c r="L42" s="47"/>
      <c r="M42" s="47"/>
      <c r="N42" s="47"/>
      <c r="O42" s="47"/>
      <c r="P42" s="47"/>
      <c r="Q42" s="47"/>
      <c r="R42" s="47"/>
      <c r="S42" s="47"/>
      <c r="T42" s="47"/>
      <c r="U42" s="47"/>
      <c r="V42" s="47"/>
      <c r="W42" s="382"/>
      <c r="X42" s="382"/>
      <c r="Y42" s="382"/>
      <c r="Z42" s="382"/>
      <c r="AA42" s="543" t="s">
        <v>193</v>
      </c>
    </row>
    <row r="43" spans="2:27" s="16" customFormat="1" ht="19.5" customHeight="1" x14ac:dyDescent="0.25">
      <c r="B43" s="385"/>
      <c r="C43" s="74"/>
      <c r="D43" s="383" t="s">
        <v>192</v>
      </c>
      <c r="E43" s="47"/>
      <c r="F43" s="47"/>
      <c r="G43" s="47"/>
      <c r="H43" s="47"/>
      <c r="I43" s="47"/>
      <c r="J43" s="47"/>
      <c r="K43" s="47"/>
      <c r="L43" s="47"/>
      <c r="M43" s="47"/>
      <c r="N43" s="47"/>
      <c r="O43" s="47"/>
      <c r="P43" s="47"/>
      <c r="Q43" s="47"/>
      <c r="R43" s="47"/>
      <c r="S43" s="47"/>
      <c r="T43" s="47"/>
      <c r="U43" s="47"/>
      <c r="V43" s="47"/>
      <c r="W43" s="382"/>
      <c r="X43" s="382"/>
      <c r="Y43" s="382"/>
      <c r="Z43" s="382"/>
      <c r="AA43" s="543"/>
    </row>
    <row r="44" spans="2:27" s="16" customFormat="1" ht="19.5" customHeight="1" x14ac:dyDescent="0.25">
      <c r="B44" s="385"/>
      <c r="C44" s="74"/>
      <c r="D44" s="383"/>
      <c r="E44" s="47"/>
      <c r="F44" s="47"/>
      <c r="G44" s="47"/>
      <c r="H44" s="47"/>
      <c r="I44" s="47"/>
      <c r="J44" s="47"/>
      <c r="K44" s="47"/>
      <c r="L44" s="47"/>
      <c r="M44" s="47"/>
      <c r="N44" s="47"/>
      <c r="O44" s="47"/>
      <c r="P44" s="47"/>
      <c r="Q44" s="47"/>
      <c r="R44" s="47"/>
      <c r="S44" s="47"/>
      <c r="T44" s="47"/>
      <c r="U44" s="47"/>
      <c r="V44" s="47"/>
      <c r="W44" s="382"/>
      <c r="X44" s="382"/>
      <c r="Y44" s="382"/>
      <c r="Z44" s="382"/>
      <c r="AA44" s="543"/>
    </row>
    <row r="45" spans="2:27" s="16" customFormat="1" ht="19.5" customHeight="1" x14ac:dyDescent="0.25">
      <c r="B45" s="385"/>
      <c r="C45" s="74"/>
      <c r="D45" s="383"/>
      <c r="E45" s="47"/>
      <c r="F45" s="47"/>
      <c r="G45" s="47"/>
      <c r="H45" s="47"/>
      <c r="I45" s="47"/>
      <c r="J45" s="47"/>
      <c r="K45" s="47"/>
      <c r="L45" s="47"/>
      <c r="M45" s="47"/>
      <c r="N45" s="47"/>
      <c r="O45" s="47"/>
      <c r="P45" s="47"/>
      <c r="Q45" s="47"/>
      <c r="R45" s="47"/>
      <c r="S45" s="47"/>
      <c r="T45" s="47"/>
      <c r="U45" s="47"/>
      <c r="V45" s="47"/>
      <c r="W45" s="382"/>
      <c r="X45" s="382"/>
      <c r="Y45" s="382"/>
      <c r="Z45" s="382"/>
      <c r="AA45" s="543"/>
    </row>
    <row r="46" spans="2:27" s="16" customFormat="1" ht="19.5" customHeight="1" x14ac:dyDescent="0.25">
      <c r="B46" s="385"/>
      <c r="C46" s="74"/>
      <c r="D46" s="383"/>
      <c r="E46" s="47"/>
      <c r="F46" s="47"/>
      <c r="G46" s="47"/>
      <c r="H46" s="47"/>
      <c r="I46" s="47"/>
      <c r="J46" s="47"/>
      <c r="K46" s="47"/>
      <c r="L46" s="47"/>
      <c r="M46" s="47"/>
      <c r="N46" s="47"/>
      <c r="O46" s="47"/>
      <c r="P46" s="47"/>
      <c r="Q46" s="47"/>
      <c r="R46" s="47"/>
      <c r="S46" s="47"/>
      <c r="T46" s="47"/>
      <c r="U46" s="47"/>
      <c r="V46" s="47"/>
      <c r="W46" s="382"/>
      <c r="X46" s="382"/>
      <c r="Y46" s="382"/>
      <c r="Z46" s="382"/>
      <c r="AA46" s="543"/>
    </row>
    <row r="47" spans="2:27" s="16" customFormat="1" ht="19.5" customHeight="1" x14ac:dyDescent="0.25">
      <c r="B47" s="385"/>
      <c r="C47" s="74"/>
      <c r="D47" s="383"/>
      <c r="E47" s="47"/>
      <c r="F47" s="47"/>
      <c r="G47" s="47"/>
      <c r="H47" s="47"/>
      <c r="I47" s="47"/>
      <c r="J47" s="47"/>
      <c r="K47" s="47"/>
      <c r="L47" s="47"/>
      <c r="M47" s="47"/>
      <c r="N47" s="47"/>
      <c r="O47" s="47"/>
      <c r="P47" s="47"/>
      <c r="Q47" s="47"/>
      <c r="R47" s="47"/>
      <c r="S47" s="47"/>
      <c r="T47" s="47"/>
      <c r="U47" s="47"/>
      <c r="V47" s="47"/>
      <c r="W47" s="382"/>
      <c r="X47" s="382"/>
      <c r="Y47" s="382"/>
      <c r="Z47" s="382"/>
      <c r="AA47" s="80"/>
    </row>
    <row r="48" spans="2:27" s="16" customFormat="1" ht="19.5" customHeight="1" x14ac:dyDescent="0.25">
      <c r="B48" s="385">
        <v>6</v>
      </c>
      <c r="C48" s="266" t="s">
        <v>16</v>
      </c>
      <c r="D48" s="266" t="s">
        <v>135</v>
      </c>
      <c r="E48" s="192">
        <v>0</v>
      </c>
      <c r="F48" s="192" t="s">
        <v>55</v>
      </c>
      <c r="G48" s="192" t="s">
        <v>55</v>
      </c>
      <c r="H48" s="192" t="s">
        <v>55</v>
      </c>
      <c r="I48" s="192">
        <v>1</v>
      </c>
      <c r="J48" s="192" t="s">
        <v>55</v>
      </c>
      <c r="K48" s="192" t="s">
        <v>55</v>
      </c>
      <c r="L48" s="192" t="s">
        <v>55</v>
      </c>
      <c r="M48" s="192" t="s">
        <v>55</v>
      </c>
      <c r="N48" s="192" t="s">
        <v>55</v>
      </c>
      <c r="O48" s="192" t="s">
        <v>55</v>
      </c>
      <c r="P48" s="192" t="s">
        <v>55</v>
      </c>
      <c r="Q48" s="192" t="s">
        <v>55</v>
      </c>
      <c r="R48" s="192" t="s">
        <v>55</v>
      </c>
      <c r="S48" s="192" t="s">
        <v>55</v>
      </c>
      <c r="T48" s="192" t="s">
        <v>55</v>
      </c>
      <c r="U48" s="192" t="s">
        <v>55</v>
      </c>
      <c r="V48" s="192" t="s">
        <v>55</v>
      </c>
      <c r="W48" s="195" t="s">
        <v>68</v>
      </c>
      <c r="X48" s="507">
        <v>25000000</v>
      </c>
      <c r="Y48" s="507">
        <f>5%*X48</f>
        <v>1250000</v>
      </c>
      <c r="Z48" s="507">
        <f>X48+Y48</f>
        <v>26250000</v>
      </c>
      <c r="AA48" s="397" t="s">
        <v>195</v>
      </c>
    </row>
    <row r="49" spans="2:27" s="16" customFormat="1" ht="19.5" customHeight="1" x14ac:dyDescent="0.25">
      <c r="B49" s="385"/>
      <c r="C49" s="74">
        <v>43122</v>
      </c>
      <c r="D49" s="118" t="s">
        <v>1310</v>
      </c>
      <c r="E49" s="230"/>
      <c r="F49" s="230"/>
      <c r="G49" s="230"/>
      <c r="H49" s="230"/>
      <c r="I49" s="230"/>
      <c r="J49" s="230"/>
      <c r="K49" s="230"/>
      <c r="L49" s="230"/>
      <c r="M49" s="230"/>
      <c r="N49" s="230"/>
      <c r="O49" s="230"/>
      <c r="P49" s="230"/>
      <c r="Q49" s="230"/>
      <c r="R49" s="230"/>
      <c r="S49" s="230"/>
      <c r="T49" s="230"/>
      <c r="U49" s="230"/>
      <c r="V49" s="230"/>
      <c r="W49" s="195"/>
      <c r="X49" s="507"/>
      <c r="Y49" s="507"/>
      <c r="Z49" s="507"/>
      <c r="AA49" s="80" t="s">
        <v>197</v>
      </c>
    </row>
    <row r="50" spans="2:27" s="16" customFormat="1" ht="19.5" customHeight="1" x14ac:dyDescent="0.25">
      <c r="B50" s="385"/>
      <c r="C50" s="266" t="s">
        <v>200</v>
      </c>
      <c r="D50" s="383" t="s">
        <v>194</v>
      </c>
      <c r="E50" s="47"/>
      <c r="F50" s="230"/>
      <c r="G50" s="230"/>
      <c r="H50" s="230"/>
      <c r="I50" s="230"/>
      <c r="J50" s="230"/>
      <c r="K50" s="230"/>
      <c r="L50" s="230"/>
      <c r="M50" s="230"/>
      <c r="N50" s="230"/>
      <c r="O50" s="230"/>
      <c r="P50" s="230"/>
      <c r="Q50" s="230"/>
      <c r="R50" s="230"/>
      <c r="S50" s="230"/>
      <c r="T50" s="230"/>
      <c r="U50" s="230"/>
      <c r="V50" s="230"/>
      <c r="W50" s="121"/>
      <c r="X50" s="507"/>
      <c r="Y50" s="507"/>
      <c r="Z50" s="507"/>
      <c r="AA50" s="188" t="s">
        <v>198</v>
      </c>
    </row>
    <row r="51" spans="2:27" s="16" customFormat="1" ht="19.5" customHeight="1" x14ac:dyDescent="0.25">
      <c r="B51" s="385"/>
      <c r="C51" s="266"/>
      <c r="D51" s="383" t="s">
        <v>54</v>
      </c>
      <c r="E51" s="47"/>
      <c r="F51" s="230"/>
      <c r="G51" s="230"/>
      <c r="H51" s="230"/>
      <c r="I51" s="230"/>
      <c r="J51" s="230"/>
      <c r="K51" s="230"/>
      <c r="L51" s="230"/>
      <c r="M51" s="230"/>
      <c r="N51" s="230"/>
      <c r="O51" s="230"/>
      <c r="P51" s="230"/>
      <c r="Q51" s="230"/>
      <c r="R51" s="230"/>
      <c r="S51" s="230"/>
      <c r="T51" s="230"/>
      <c r="U51" s="230"/>
      <c r="V51" s="230"/>
      <c r="W51" s="121"/>
      <c r="X51" s="507"/>
      <c r="Y51" s="507"/>
      <c r="Z51" s="507"/>
      <c r="AA51" s="188" t="s">
        <v>199</v>
      </c>
    </row>
    <row r="52" spans="2:27" s="16" customFormat="1" ht="19.5" customHeight="1" x14ac:dyDescent="0.25">
      <c r="B52" s="385"/>
      <c r="C52" s="194"/>
      <c r="D52" s="383"/>
      <c r="E52" s="47"/>
      <c r="F52" s="230"/>
      <c r="G52" s="230"/>
      <c r="H52" s="230"/>
      <c r="I52" s="230"/>
      <c r="J52" s="230"/>
      <c r="K52" s="230"/>
      <c r="L52" s="230"/>
      <c r="M52" s="230"/>
      <c r="N52" s="230"/>
      <c r="O52" s="230"/>
      <c r="P52" s="230"/>
      <c r="Q52" s="230"/>
      <c r="R52" s="230"/>
      <c r="S52" s="230"/>
      <c r="T52" s="230"/>
      <c r="U52" s="230"/>
      <c r="V52" s="230"/>
      <c r="W52" s="121"/>
      <c r="X52" s="507"/>
      <c r="Y52" s="507"/>
      <c r="Z52" s="507"/>
      <c r="AA52" s="188"/>
    </row>
    <row r="53" spans="2:27" s="16" customFormat="1" ht="19.5" customHeight="1" x14ac:dyDescent="0.25">
      <c r="B53" s="385">
        <v>7</v>
      </c>
      <c r="C53" s="90" t="s">
        <v>16</v>
      </c>
      <c r="D53" s="90" t="s">
        <v>45</v>
      </c>
      <c r="E53" s="192">
        <v>1</v>
      </c>
      <c r="F53" s="192" t="s">
        <v>55</v>
      </c>
      <c r="G53" s="192" t="s">
        <v>55</v>
      </c>
      <c r="H53" s="192" t="s">
        <v>55</v>
      </c>
      <c r="I53" s="192" t="s">
        <v>55</v>
      </c>
      <c r="J53" s="192" t="s">
        <v>55</v>
      </c>
      <c r="K53" s="192" t="s">
        <v>55</v>
      </c>
      <c r="L53" s="192" t="s">
        <v>55</v>
      </c>
      <c r="M53" s="192" t="s">
        <v>55</v>
      </c>
      <c r="N53" s="192"/>
      <c r="O53" s="192"/>
      <c r="P53" s="192"/>
      <c r="Q53" s="192"/>
      <c r="R53" s="192"/>
      <c r="S53" s="192"/>
      <c r="T53" s="192"/>
      <c r="U53" s="192"/>
      <c r="V53" s="192"/>
      <c r="W53" s="196" t="s">
        <v>68</v>
      </c>
      <c r="X53" s="382">
        <v>10000000</v>
      </c>
      <c r="Y53" s="382">
        <f>5%*X53</f>
        <v>500000</v>
      </c>
      <c r="Z53" s="382">
        <f>X53+Y53</f>
        <v>10500000</v>
      </c>
      <c r="AA53" s="397" t="s">
        <v>205</v>
      </c>
    </row>
    <row r="54" spans="2:27" s="16" customFormat="1" ht="19.5" customHeight="1" x14ac:dyDescent="0.25">
      <c r="B54" s="385"/>
      <c r="C54" s="74">
        <v>43122</v>
      </c>
      <c r="D54" s="90" t="s">
        <v>142</v>
      </c>
      <c r="E54" s="230"/>
      <c r="F54" s="230"/>
      <c r="G54" s="230"/>
      <c r="H54" s="230"/>
      <c r="I54" s="230"/>
      <c r="J54" s="230"/>
      <c r="K54" s="230"/>
      <c r="L54" s="230"/>
      <c r="M54" s="230"/>
      <c r="N54" s="230"/>
      <c r="O54" s="230"/>
      <c r="P54" s="230"/>
      <c r="Q54" s="230"/>
      <c r="R54" s="230"/>
      <c r="S54" s="230"/>
      <c r="T54" s="230"/>
      <c r="U54" s="230"/>
      <c r="V54" s="230"/>
      <c r="W54" s="382"/>
      <c r="X54" s="45"/>
      <c r="Y54" s="45"/>
      <c r="Z54" s="45"/>
      <c r="AA54" s="80" t="s">
        <v>204</v>
      </c>
    </row>
    <row r="55" spans="2:27" s="16" customFormat="1" ht="19.5" customHeight="1" x14ac:dyDescent="0.25">
      <c r="B55" s="385"/>
      <c r="C55" s="193"/>
      <c r="D55" s="75" t="s">
        <v>202</v>
      </c>
      <c r="E55" s="230"/>
      <c r="F55" s="230"/>
      <c r="G55" s="230"/>
      <c r="H55" s="230"/>
      <c r="I55" s="230"/>
      <c r="J55" s="230"/>
      <c r="K55" s="230"/>
      <c r="L55" s="230"/>
      <c r="M55" s="230"/>
      <c r="N55" s="230"/>
      <c r="O55" s="230"/>
      <c r="P55" s="230"/>
      <c r="Q55" s="230"/>
      <c r="R55" s="230"/>
      <c r="S55" s="230"/>
      <c r="T55" s="230"/>
      <c r="U55" s="230"/>
      <c r="V55" s="230"/>
      <c r="W55" s="382"/>
      <c r="X55" s="45"/>
      <c r="Y55" s="45"/>
      <c r="Z55" s="45"/>
      <c r="AA55" s="543" t="s">
        <v>206</v>
      </c>
    </row>
    <row r="56" spans="2:27" s="16" customFormat="1" ht="19.5" customHeight="1" x14ac:dyDescent="0.25">
      <c r="B56" s="385"/>
      <c r="C56" s="193"/>
      <c r="D56" s="75" t="s">
        <v>203</v>
      </c>
      <c r="E56" s="230"/>
      <c r="F56" s="230"/>
      <c r="G56" s="230"/>
      <c r="H56" s="230"/>
      <c r="I56" s="230"/>
      <c r="J56" s="230"/>
      <c r="K56" s="230"/>
      <c r="L56" s="230"/>
      <c r="M56" s="230"/>
      <c r="N56" s="230"/>
      <c r="O56" s="230"/>
      <c r="P56" s="230"/>
      <c r="Q56" s="230"/>
      <c r="R56" s="230"/>
      <c r="S56" s="230"/>
      <c r="T56" s="230"/>
      <c r="U56" s="230"/>
      <c r="V56" s="230"/>
      <c r="W56" s="382"/>
      <c r="X56" s="45"/>
      <c r="Y56" s="45"/>
      <c r="Z56" s="45"/>
      <c r="AA56" s="543"/>
    </row>
    <row r="57" spans="2:27" s="16" customFormat="1" ht="19.5" customHeight="1" x14ac:dyDescent="0.25">
      <c r="B57" s="385"/>
      <c r="C57" s="193"/>
      <c r="D57" s="260"/>
      <c r="E57" s="230"/>
      <c r="F57" s="230"/>
      <c r="G57" s="230"/>
      <c r="H57" s="230"/>
      <c r="I57" s="230"/>
      <c r="J57" s="230"/>
      <c r="K57" s="230"/>
      <c r="L57" s="230"/>
      <c r="M57" s="230"/>
      <c r="N57" s="230"/>
      <c r="O57" s="230"/>
      <c r="P57" s="230"/>
      <c r="Q57" s="230"/>
      <c r="R57" s="230"/>
      <c r="S57" s="230"/>
      <c r="T57" s="230"/>
      <c r="U57" s="230"/>
      <c r="V57" s="230"/>
      <c r="W57" s="382"/>
      <c r="X57" s="45"/>
      <c r="Y57" s="45"/>
      <c r="Z57" s="45"/>
      <c r="AA57" s="543"/>
    </row>
    <row r="58" spans="2:27" s="16" customFormat="1" ht="19.5" customHeight="1" x14ac:dyDescent="0.25">
      <c r="B58" s="385"/>
      <c r="C58" s="193"/>
      <c r="D58" s="260"/>
      <c r="E58" s="230"/>
      <c r="F58" s="230"/>
      <c r="G58" s="230"/>
      <c r="H58" s="230"/>
      <c r="I58" s="230"/>
      <c r="J58" s="230"/>
      <c r="K58" s="230"/>
      <c r="L58" s="230"/>
      <c r="M58" s="230"/>
      <c r="N58" s="230"/>
      <c r="O58" s="230"/>
      <c r="P58" s="230"/>
      <c r="Q58" s="230"/>
      <c r="R58" s="230"/>
      <c r="S58" s="230"/>
      <c r="T58" s="230"/>
      <c r="U58" s="230"/>
      <c r="V58" s="230"/>
      <c r="W58" s="382"/>
      <c r="X58" s="45"/>
      <c r="Y58" s="45"/>
      <c r="Z58" s="45"/>
      <c r="AA58" s="188"/>
    </row>
    <row r="59" spans="2:27" s="16" customFormat="1" ht="19.5" customHeight="1" x14ac:dyDescent="0.3">
      <c r="B59" s="385">
        <v>8</v>
      </c>
      <c r="C59" s="266" t="s">
        <v>39</v>
      </c>
      <c r="D59" s="266" t="s">
        <v>63</v>
      </c>
      <c r="E59" s="197" t="s">
        <v>55</v>
      </c>
      <c r="F59" s="197" t="s">
        <v>55</v>
      </c>
      <c r="G59" s="197" t="s">
        <v>55</v>
      </c>
      <c r="H59" s="197" t="s">
        <v>55</v>
      </c>
      <c r="I59" s="197" t="s">
        <v>55</v>
      </c>
      <c r="J59" s="197" t="s">
        <v>55</v>
      </c>
      <c r="K59" s="197">
        <v>1</v>
      </c>
      <c r="L59" s="197" t="s">
        <v>55</v>
      </c>
      <c r="M59" s="197" t="s">
        <v>55</v>
      </c>
      <c r="N59" s="197" t="s">
        <v>55</v>
      </c>
      <c r="O59" s="197">
        <v>1</v>
      </c>
      <c r="P59" s="197">
        <v>1</v>
      </c>
      <c r="Q59" s="197" t="s">
        <v>55</v>
      </c>
      <c r="R59" s="197" t="s">
        <v>55</v>
      </c>
      <c r="S59" s="197" t="s">
        <v>55</v>
      </c>
      <c r="T59" s="197" t="s">
        <v>55</v>
      </c>
      <c r="U59" s="197">
        <v>1</v>
      </c>
      <c r="V59" s="197" t="s">
        <v>55</v>
      </c>
      <c r="W59" s="382" t="s">
        <v>56</v>
      </c>
      <c r="X59" s="382">
        <v>0</v>
      </c>
      <c r="Y59" s="382">
        <f>5%*X59</f>
        <v>0</v>
      </c>
      <c r="Z59" s="382">
        <f>X59+Y59</f>
        <v>0</v>
      </c>
      <c r="AA59" s="397" t="s">
        <v>33</v>
      </c>
    </row>
    <row r="60" spans="2:27" s="16" customFormat="1" ht="19.5" customHeight="1" x14ac:dyDescent="0.25">
      <c r="B60" s="385"/>
      <c r="C60" s="74">
        <v>43124</v>
      </c>
      <c r="D60" s="118" t="s">
        <v>207</v>
      </c>
      <c r="E60" s="230"/>
      <c r="F60" s="230"/>
      <c r="G60" s="230"/>
      <c r="H60" s="230"/>
      <c r="I60" s="230"/>
      <c r="J60" s="230"/>
      <c r="K60" s="230"/>
      <c r="L60" s="230"/>
      <c r="M60" s="230"/>
      <c r="N60" s="230"/>
      <c r="O60" s="230"/>
      <c r="P60" s="230"/>
      <c r="Q60" s="230"/>
      <c r="R60" s="230"/>
      <c r="S60" s="230"/>
      <c r="T60" s="230"/>
      <c r="U60" s="230"/>
      <c r="V60" s="230"/>
      <c r="W60" s="382"/>
      <c r="X60" s="45"/>
      <c r="Y60" s="45"/>
      <c r="Z60" s="45"/>
      <c r="AA60" s="543" t="s">
        <v>210</v>
      </c>
    </row>
    <row r="61" spans="2:27" s="16" customFormat="1" ht="19.5" customHeight="1" x14ac:dyDescent="0.25">
      <c r="B61" s="385"/>
      <c r="C61" s="266" t="s">
        <v>209</v>
      </c>
      <c r="D61" s="75" t="s">
        <v>208</v>
      </c>
      <c r="E61" s="230"/>
      <c r="F61" s="230"/>
      <c r="G61" s="230"/>
      <c r="H61" s="230"/>
      <c r="I61" s="230"/>
      <c r="J61" s="230"/>
      <c r="K61" s="230"/>
      <c r="L61" s="230"/>
      <c r="M61" s="230"/>
      <c r="N61" s="230"/>
      <c r="O61" s="230"/>
      <c r="P61" s="230"/>
      <c r="Q61" s="230"/>
      <c r="R61" s="230"/>
      <c r="S61" s="230"/>
      <c r="T61" s="230"/>
      <c r="U61" s="230"/>
      <c r="V61" s="230"/>
      <c r="W61" s="382"/>
      <c r="X61" s="45"/>
      <c r="Y61" s="45"/>
      <c r="Z61" s="45"/>
      <c r="AA61" s="543"/>
    </row>
    <row r="62" spans="2:27" s="16" customFormat="1" ht="19.5" customHeight="1" x14ac:dyDescent="0.25">
      <c r="B62" s="385"/>
      <c r="C62" s="266"/>
      <c r="D62" s="260"/>
      <c r="E62" s="230"/>
      <c r="F62" s="230"/>
      <c r="G62" s="230"/>
      <c r="H62" s="230"/>
      <c r="I62" s="230"/>
      <c r="J62" s="230"/>
      <c r="K62" s="230"/>
      <c r="L62" s="230"/>
      <c r="M62" s="230"/>
      <c r="N62" s="230"/>
      <c r="O62" s="230"/>
      <c r="P62" s="230"/>
      <c r="Q62" s="230"/>
      <c r="R62" s="230"/>
      <c r="S62" s="230"/>
      <c r="T62" s="230"/>
      <c r="U62" s="230"/>
      <c r="V62" s="230"/>
      <c r="W62" s="382"/>
      <c r="X62" s="45"/>
      <c r="Y62" s="45"/>
      <c r="Z62" s="45"/>
      <c r="AA62" s="543"/>
    </row>
    <row r="63" spans="2:27" s="16" customFormat="1" ht="19.5" customHeight="1" x14ac:dyDescent="0.25">
      <c r="B63" s="385"/>
      <c r="C63" s="266"/>
      <c r="D63" s="385"/>
      <c r="E63" s="230"/>
      <c r="F63" s="230"/>
      <c r="G63" s="230"/>
      <c r="H63" s="230"/>
      <c r="I63" s="230"/>
      <c r="J63" s="230"/>
      <c r="K63" s="230"/>
      <c r="L63" s="230"/>
      <c r="M63" s="230"/>
      <c r="N63" s="230"/>
      <c r="O63" s="230"/>
      <c r="P63" s="230"/>
      <c r="Q63" s="230"/>
      <c r="R63" s="230"/>
      <c r="S63" s="230"/>
      <c r="T63" s="230"/>
      <c r="U63" s="230"/>
      <c r="V63" s="230"/>
      <c r="W63" s="382"/>
      <c r="X63" s="45"/>
      <c r="Y63" s="45"/>
      <c r="Z63" s="45"/>
      <c r="AA63" s="80"/>
    </row>
    <row r="64" spans="2:27" s="16" customFormat="1" ht="19.5" customHeight="1" x14ac:dyDescent="0.3">
      <c r="B64" s="385">
        <v>9</v>
      </c>
      <c r="C64" s="266" t="s">
        <v>43</v>
      </c>
      <c r="D64" s="266" t="s">
        <v>169</v>
      </c>
      <c r="E64" s="47">
        <v>0</v>
      </c>
      <c r="F64" s="197" t="s">
        <v>55</v>
      </c>
      <c r="G64" s="197" t="s">
        <v>55</v>
      </c>
      <c r="H64" s="197" t="s">
        <v>55</v>
      </c>
      <c r="I64" s="197">
        <v>1</v>
      </c>
      <c r="J64" s="197" t="s">
        <v>55</v>
      </c>
      <c r="K64" s="197" t="s">
        <v>55</v>
      </c>
      <c r="L64" s="197" t="s">
        <v>55</v>
      </c>
      <c r="M64" s="47"/>
      <c r="N64" s="47"/>
      <c r="O64" s="47"/>
      <c r="P64" s="47"/>
      <c r="Q64" s="47"/>
      <c r="R64" s="47"/>
      <c r="S64" s="47"/>
      <c r="T64" s="47"/>
      <c r="U64" s="47"/>
      <c r="V64" s="47"/>
      <c r="W64" s="382" t="s">
        <v>68</v>
      </c>
      <c r="X64" s="382">
        <v>500000</v>
      </c>
      <c r="Y64" s="382">
        <f>5%*X64</f>
        <v>25000</v>
      </c>
      <c r="Z64" s="382">
        <f>X64+Y64</f>
        <v>525000</v>
      </c>
      <c r="AA64" s="397" t="s">
        <v>214</v>
      </c>
    </row>
    <row r="65" spans="2:27" s="16" customFormat="1" ht="19.5" customHeight="1" x14ac:dyDescent="0.25">
      <c r="B65" s="385"/>
      <c r="C65" s="74">
        <v>43128</v>
      </c>
      <c r="D65" s="384" t="s">
        <v>211</v>
      </c>
      <c r="E65" s="230"/>
      <c r="F65" s="230"/>
      <c r="G65" s="230"/>
      <c r="H65" s="230"/>
      <c r="I65" s="230"/>
      <c r="J65" s="230"/>
      <c r="K65" s="230"/>
      <c r="L65" s="230"/>
      <c r="M65" s="230"/>
      <c r="N65" s="230"/>
      <c r="O65" s="230"/>
      <c r="P65" s="230"/>
      <c r="Q65" s="230"/>
      <c r="R65" s="230"/>
      <c r="S65" s="230"/>
      <c r="T65" s="230"/>
      <c r="U65" s="230"/>
      <c r="V65" s="230"/>
      <c r="W65" s="382"/>
      <c r="X65" s="45"/>
      <c r="Y65" s="45"/>
      <c r="Z65" s="45"/>
      <c r="AA65" s="543" t="s">
        <v>215</v>
      </c>
    </row>
    <row r="66" spans="2:27" s="16" customFormat="1" ht="19.5" customHeight="1" x14ac:dyDescent="0.25">
      <c r="B66" s="385"/>
      <c r="C66" s="266" t="s">
        <v>212</v>
      </c>
      <c r="D66" s="535" t="s">
        <v>213</v>
      </c>
      <c r="E66" s="230"/>
      <c r="F66" s="230"/>
      <c r="G66" s="230"/>
      <c r="H66" s="230"/>
      <c r="I66" s="230"/>
      <c r="J66" s="230"/>
      <c r="K66" s="230"/>
      <c r="L66" s="230"/>
      <c r="M66" s="230"/>
      <c r="N66" s="230"/>
      <c r="O66" s="230"/>
      <c r="P66" s="230"/>
      <c r="Q66" s="230"/>
      <c r="R66" s="230"/>
      <c r="S66" s="230"/>
      <c r="T66" s="230"/>
      <c r="U66" s="230"/>
      <c r="V66" s="230"/>
      <c r="W66" s="382"/>
      <c r="X66" s="45"/>
      <c r="Y66" s="45"/>
      <c r="Z66" s="45"/>
      <c r="AA66" s="543"/>
    </row>
    <row r="67" spans="2:27" s="16" customFormat="1" ht="19.5" customHeight="1" x14ac:dyDescent="0.25">
      <c r="B67" s="385"/>
      <c r="C67" s="266"/>
      <c r="D67" s="535"/>
      <c r="E67" s="230"/>
      <c r="F67" s="230"/>
      <c r="G67" s="230"/>
      <c r="H67" s="230"/>
      <c r="I67" s="230"/>
      <c r="J67" s="230"/>
      <c r="K67" s="230"/>
      <c r="L67" s="230"/>
      <c r="M67" s="230"/>
      <c r="N67" s="230"/>
      <c r="O67" s="230"/>
      <c r="P67" s="230"/>
      <c r="Q67" s="230"/>
      <c r="R67" s="230"/>
      <c r="S67" s="230"/>
      <c r="T67" s="230"/>
      <c r="U67" s="230"/>
      <c r="V67" s="230"/>
      <c r="W67" s="382"/>
      <c r="X67" s="45"/>
      <c r="Y67" s="45"/>
      <c r="Z67" s="45"/>
      <c r="AA67" s="188"/>
    </row>
    <row r="68" spans="2:27" s="16" customFormat="1" ht="19.5" customHeight="1" x14ac:dyDescent="0.25">
      <c r="B68" s="385"/>
      <c r="C68" s="266"/>
      <c r="D68" s="383"/>
      <c r="E68" s="230"/>
      <c r="F68" s="230"/>
      <c r="G68" s="230"/>
      <c r="H68" s="230"/>
      <c r="I68" s="230"/>
      <c r="J68" s="230"/>
      <c r="K68" s="230"/>
      <c r="L68" s="230"/>
      <c r="M68" s="230"/>
      <c r="N68" s="230"/>
      <c r="O68" s="230"/>
      <c r="P68" s="230"/>
      <c r="Q68" s="230"/>
      <c r="R68" s="230"/>
      <c r="S68" s="230"/>
      <c r="T68" s="230"/>
      <c r="U68" s="230"/>
      <c r="V68" s="230"/>
      <c r="W68" s="382"/>
      <c r="X68" s="45"/>
      <c r="Y68" s="45"/>
      <c r="Z68" s="45"/>
      <c r="AA68" s="188"/>
    </row>
    <row r="69" spans="2:27" s="16" customFormat="1" ht="19.5" customHeight="1" x14ac:dyDescent="0.3">
      <c r="B69" s="118">
        <v>10</v>
      </c>
      <c r="C69" s="266" t="s">
        <v>43</v>
      </c>
      <c r="D69" s="266" t="s">
        <v>37</v>
      </c>
      <c r="E69" s="197" t="s">
        <v>55</v>
      </c>
      <c r="F69" s="197" t="s">
        <v>55</v>
      </c>
      <c r="G69" s="197" t="s">
        <v>55</v>
      </c>
      <c r="H69" s="197" t="s">
        <v>55</v>
      </c>
      <c r="I69" s="197" t="s">
        <v>55</v>
      </c>
      <c r="J69" s="197" t="s">
        <v>55</v>
      </c>
      <c r="K69" s="197" t="s">
        <v>55</v>
      </c>
      <c r="L69" s="197" t="s">
        <v>55</v>
      </c>
      <c r="M69" s="197" t="s">
        <v>55</v>
      </c>
      <c r="N69" s="197" t="s">
        <v>55</v>
      </c>
      <c r="O69" s="197" t="s">
        <v>55</v>
      </c>
      <c r="P69" s="197" t="s">
        <v>55</v>
      </c>
      <c r="Q69" s="197" t="s">
        <v>55</v>
      </c>
      <c r="R69" s="197" t="s">
        <v>55</v>
      </c>
      <c r="S69" s="197" t="s">
        <v>55</v>
      </c>
      <c r="T69" s="197" t="s">
        <v>55</v>
      </c>
      <c r="U69" s="197" t="s">
        <v>55</v>
      </c>
      <c r="V69" s="197" t="s">
        <v>55</v>
      </c>
      <c r="W69" s="545" t="s">
        <v>238</v>
      </c>
      <c r="X69" s="507">
        <v>0</v>
      </c>
      <c r="Y69" s="507">
        <f>5%*X69</f>
        <v>0</v>
      </c>
      <c r="Z69" s="382">
        <f>X69+Y69</f>
        <v>0</v>
      </c>
      <c r="AA69" s="397" t="s">
        <v>53</v>
      </c>
    </row>
    <row r="70" spans="2:27" s="16" customFormat="1" ht="19.5" customHeight="1" x14ac:dyDescent="0.25">
      <c r="B70" s="385"/>
      <c r="C70" s="74">
        <v>43128</v>
      </c>
      <c r="D70" s="90" t="s">
        <v>142</v>
      </c>
      <c r="E70" s="230"/>
      <c r="F70" s="230"/>
      <c r="G70" s="230"/>
      <c r="H70" s="230"/>
      <c r="I70" s="230"/>
      <c r="J70" s="230"/>
      <c r="K70" s="230"/>
      <c r="L70" s="230"/>
      <c r="M70" s="230"/>
      <c r="N70" s="230"/>
      <c r="O70" s="230"/>
      <c r="P70" s="230"/>
      <c r="Q70" s="230"/>
      <c r="R70" s="230"/>
      <c r="S70" s="230"/>
      <c r="T70" s="230"/>
      <c r="U70" s="230"/>
      <c r="V70" s="230"/>
      <c r="W70" s="545"/>
      <c r="X70" s="507"/>
      <c r="Y70" s="507"/>
      <c r="Z70" s="45"/>
      <c r="AA70" s="80" t="s">
        <v>264</v>
      </c>
    </row>
    <row r="71" spans="2:27" s="16" customFormat="1" ht="19.5" customHeight="1" x14ac:dyDescent="0.25">
      <c r="B71" s="385"/>
      <c r="C71" s="193" t="s">
        <v>216</v>
      </c>
      <c r="D71" s="544" t="s">
        <v>217</v>
      </c>
      <c r="E71" s="47"/>
      <c r="F71" s="47"/>
      <c r="G71" s="47"/>
      <c r="H71" s="47"/>
      <c r="I71" s="47"/>
      <c r="J71" s="47"/>
      <c r="K71" s="47"/>
      <c r="L71" s="47"/>
      <c r="M71" s="47"/>
      <c r="N71" s="47"/>
      <c r="O71" s="47"/>
      <c r="P71" s="47"/>
      <c r="Q71" s="47"/>
      <c r="R71" s="47"/>
      <c r="S71" s="47"/>
      <c r="T71" s="47"/>
      <c r="U71" s="47"/>
      <c r="V71" s="47"/>
      <c r="W71" s="545"/>
      <c r="X71" s="507"/>
      <c r="Y71" s="507"/>
      <c r="Z71" s="507"/>
      <c r="AA71" s="543"/>
    </row>
    <row r="72" spans="2:27" s="16" customFormat="1" ht="19.5" customHeight="1" x14ac:dyDescent="0.25">
      <c r="B72" s="385"/>
      <c r="C72" s="266"/>
      <c r="D72" s="544"/>
      <c r="E72" s="230"/>
      <c r="F72" s="230"/>
      <c r="G72" s="230"/>
      <c r="H72" s="230"/>
      <c r="I72" s="230"/>
      <c r="J72" s="230"/>
      <c r="K72" s="230"/>
      <c r="L72" s="230"/>
      <c r="M72" s="230"/>
      <c r="N72" s="230"/>
      <c r="O72" s="230"/>
      <c r="P72" s="230"/>
      <c r="Q72" s="230"/>
      <c r="R72" s="230"/>
      <c r="S72" s="230"/>
      <c r="T72" s="230"/>
      <c r="U72" s="230"/>
      <c r="V72" s="230"/>
      <c r="W72" s="545"/>
      <c r="X72" s="507"/>
      <c r="Y72" s="507"/>
      <c r="Z72" s="507"/>
      <c r="AA72" s="543"/>
    </row>
    <row r="73" spans="2:27" s="16" customFormat="1" ht="19.5" customHeight="1" x14ac:dyDescent="0.25">
      <c r="B73" s="385"/>
      <c r="C73" s="266"/>
      <c r="D73" s="383"/>
      <c r="E73" s="230"/>
      <c r="F73" s="230"/>
      <c r="G73" s="230"/>
      <c r="H73" s="230"/>
      <c r="I73" s="230"/>
      <c r="J73" s="230"/>
      <c r="K73" s="230"/>
      <c r="L73" s="230"/>
      <c r="M73" s="230"/>
      <c r="N73" s="230"/>
      <c r="O73" s="230"/>
      <c r="P73" s="230"/>
      <c r="Q73" s="230"/>
      <c r="R73" s="230"/>
      <c r="S73" s="230"/>
      <c r="T73" s="230"/>
      <c r="U73" s="230"/>
      <c r="V73" s="230"/>
      <c r="W73" s="382"/>
      <c r="X73" s="45"/>
      <c r="Y73" s="45"/>
      <c r="Z73" s="45"/>
      <c r="AA73" s="543"/>
    </row>
    <row r="74" spans="2:27" s="16" customFormat="1" ht="19.5" customHeight="1" x14ac:dyDescent="0.3">
      <c r="B74" s="385">
        <v>11</v>
      </c>
      <c r="C74" s="266" t="s">
        <v>16</v>
      </c>
      <c r="D74" s="266" t="s">
        <v>37</v>
      </c>
      <c r="E74" s="197" t="s">
        <v>55</v>
      </c>
      <c r="F74" s="197" t="s">
        <v>55</v>
      </c>
      <c r="G74" s="197" t="s">
        <v>55</v>
      </c>
      <c r="H74" s="197" t="s">
        <v>55</v>
      </c>
      <c r="I74" s="197" t="s">
        <v>55</v>
      </c>
      <c r="J74" s="197" t="s">
        <v>55</v>
      </c>
      <c r="K74" s="197" t="s">
        <v>55</v>
      </c>
      <c r="L74" s="197" t="s">
        <v>55</v>
      </c>
      <c r="M74" s="197" t="s">
        <v>55</v>
      </c>
      <c r="N74" s="197" t="s">
        <v>55</v>
      </c>
      <c r="O74" s="197" t="s">
        <v>55</v>
      </c>
      <c r="P74" s="197" t="s">
        <v>55</v>
      </c>
      <c r="Q74" s="197" t="s">
        <v>55</v>
      </c>
      <c r="R74" s="197" t="s">
        <v>55</v>
      </c>
      <c r="S74" s="197" t="s">
        <v>55</v>
      </c>
      <c r="T74" s="197" t="s">
        <v>55</v>
      </c>
      <c r="U74" s="197" t="s">
        <v>55</v>
      </c>
      <c r="V74" s="197" t="s">
        <v>55</v>
      </c>
      <c r="W74" s="382" t="s">
        <v>238</v>
      </c>
      <c r="X74" s="382">
        <v>0</v>
      </c>
      <c r="Y74" s="382">
        <v>0</v>
      </c>
      <c r="Z74" s="382">
        <v>0</v>
      </c>
      <c r="AA74" s="401" t="s">
        <v>57</v>
      </c>
    </row>
    <row r="75" spans="2:27" s="16" customFormat="1" ht="19.5" customHeight="1" x14ac:dyDescent="0.25">
      <c r="B75" s="385"/>
      <c r="C75" s="74">
        <v>43129</v>
      </c>
      <c r="D75" s="90" t="s">
        <v>142</v>
      </c>
      <c r="E75" s="230"/>
      <c r="F75" s="230"/>
      <c r="G75" s="230"/>
      <c r="H75" s="230"/>
      <c r="I75" s="230"/>
      <c r="J75" s="230"/>
      <c r="K75" s="230"/>
      <c r="L75" s="230"/>
      <c r="M75" s="230"/>
      <c r="N75" s="230"/>
      <c r="O75" s="230"/>
      <c r="P75" s="230"/>
      <c r="Q75" s="230"/>
      <c r="R75" s="230"/>
      <c r="S75" s="230"/>
      <c r="T75" s="230"/>
      <c r="U75" s="230"/>
      <c r="V75" s="230"/>
      <c r="W75" s="382"/>
      <c r="X75" s="45"/>
      <c r="Y75" s="45"/>
      <c r="Z75" s="45"/>
      <c r="AA75" s="543" t="s">
        <v>219</v>
      </c>
    </row>
    <row r="76" spans="2:27" s="16" customFormat="1" ht="19.5" customHeight="1" x14ac:dyDescent="0.25">
      <c r="B76" s="385"/>
      <c r="C76" s="193"/>
      <c r="D76" s="75" t="s">
        <v>994</v>
      </c>
      <c r="E76" s="230"/>
      <c r="F76" s="230"/>
      <c r="G76" s="230"/>
      <c r="H76" s="230"/>
      <c r="I76" s="230"/>
      <c r="J76" s="230"/>
      <c r="K76" s="230"/>
      <c r="L76" s="230"/>
      <c r="M76" s="230"/>
      <c r="N76" s="230"/>
      <c r="O76" s="230"/>
      <c r="P76" s="230"/>
      <c r="Q76" s="230"/>
      <c r="R76" s="230"/>
      <c r="S76" s="230"/>
      <c r="T76" s="230"/>
      <c r="U76" s="230"/>
      <c r="V76" s="230"/>
      <c r="W76" s="382"/>
      <c r="X76" s="45"/>
      <c r="Y76" s="45"/>
      <c r="Z76" s="45"/>
      <c r="AA76" s="543"/>
    </row>
    <row r="77" spans="2:27" s="16" customFormat="1" ht="20.25" customHeight="1" x14ac:dyDescent="0.25">
      <c r="B77" s="385"/>
      <c r="C77" s="266"/>
      <c r="D77" s="75" t="s">
        <v>218</v>
      </c>
      <c r="E77" s="230"/>
      <c r="F77" s="230"/>
      <c r="G77" s="230"/>
      <c r="H77" s="230"/>
      <c r="I77" s="230"/>
      <c r="J77" s="230"/>
      <c r="K77" s="230"/>
      <c r="L77" s="230"/>
      <c r="M77" s="230"/>
      <c r="N77" s="230"/>
      <c r="O77" s="230"/>
      <c r="P77" s="230"/>
      <c r="Q77" s="230"/>
      <c r="R77" s="230"/>
      <c r="S77" s="230"/>
      <c r="T77" s="230"/>
      <c r="U77" s="230"/>
      <c r="V77" s="230"/>
      <c r="W77" s="382"/>
      <c r="X77" s="45"/>
      <c r="Y77" s="45"/>
      <c r="Z77" s="45"/>
      <c r="AA77" s="543"/>
    </row>
    <row r="78" spans="2:27" s="16" customFormat="1" ht="19.5" customHeight="1" x14ac:dyDescent="0.25">
      <c r="B78" s="385"/>
      <c r="C78" s="194"/>
      <c r="D78" s="259"/>
      <c r="E78" s="230"/>
      <c r="F78" s="230"/>
      <c r="G78" s="230"/>
      <c r="H78" s="230"/>
      <c r="I78" s="230"/>
      <c r="J78" s="230"/>
      <c r="K78" s="230"/>
      <c r="L78" s="230"/>
      <c r="M78" s="230"/>
      <c r="N78" s="230"/>
      <c r="O78" s="230"/>
      <c r="P78" s="230"/>
      <c r="Q78" s="230"/>
      <c r="R78" s="230"/>
      <c r="S78" s="230"/>
      <c r="T78" s="230"/>
      <c r="U78" s="230"/>
      <c r="V78" s="230"/>
      <c r="W78" s="382"/>
      <c r="X78" s="45"/>
      <c r="Y78" s="45"/>
      <c r="Z78" s="45"/>
      <c r="AA78" s="543"/>
    </row>
    <row r="79" spans="2:27" s="16" customFormat="1" ht="19.5" customHeight="1" x14ac:dyDescent="0.25">
      <c r="B79" s="385"/>
      <c r="C79" s="266"/>
      <c r="D79" s="259"/>
      <c r="E79" s="230"/>
      <c r="F79" s="230"/>
      <c r="G79" s="230"/>
      <c r="H79" s="230"/>
      <c r="I79" s="230"/>
      <c r="J79" s="230"/>
      <c r="K79" s="230"/>
      <c r="L79" s="230"/>
      <c r="M79" s="230"/>
      <c r="N79" s="230"/>
      <c r="O79" s="230"/>
      <c r="P79" s="230"/>
      <c r="Q79" s="230"/>
      <c r="R79" s="230"/>
      <c r="S79" s="230"/>
      <c r="T79" s="230"/>
      <c r="U79" s="230"/>
      <c r="V79" s="230"/>
      <c r="W79" s="382"/>
      <c r="X79" s="45"/>
      <c r="Y79" s="45"/>
      <c r="Z79" s="45"/>
      <c r="AA79" s="80"/>
    </row>
    <row r="80" spans="2:27" s="16" customFormat="1" ht="19.5" customHeight="1" x14ac:dyDescent="0.3">
      <c r="B80" s="385">
        <v>12</v>
      </c>
      <c r="C80" s="266" t="s">
        <v>44</v>
      </c>
      <c r="D80" s="384" t="s">
        <v>265</v>
      </c>
      <c r="E80" s="197" t="s">
        <v>55</v>
      </c>
      <c r="F80" s="197" t="s">
        <v>55</v>
      </c>
      <c r="G80" s="197" t="s">
        <v>55</v>
      </c>
      <c r="H80" s="197" t="s">
        <v>55</v>
      </c>
      <c r="I80" s="197" t="s">
        <v>55</v>
      </c>
      <c r="J80" s="197" t="s">
        <v>55</v>
      </c>
      <c r="K80" s="197">
        <v>1</v>
      </c>
      <c r="L80" s="197" t="s">
        <v>55</v>
      </c>
      <c r="M80" s="197" t="s">
        <v>55</v>
      </c>
      <c r="N80" s="197" t="s">
        <v>55</v>
      </c>
      <c r="O80" s="197">
        <v>1</v>
      </c>
      <c r="P80" s="197">
        <v>1</v>
      </c>
      <c r="Q80" s="197" t="s">
        <v>55</v>
      </c>
      <c r="R80" s="197" t="s">
        <v>55</v>
      </c>
      <c r="S80" s="197" t="s">
        <v>55</v>
      </c>
      <c r="T80" s="197" t="s">
        <v>55</v>
      </c>
      <c r="U80" s="197">
        <v>1</v>
      </c>
      <c r="V80" s="197" t="s">
        <v>55</v>
      </c>
      <c r="W80" s="382" t="s">
        <v>56</v>
      </c>
      <c r="X80" s="382">
        <v>0</v>
      </c>
      <c r="Y80" s="382">
        <f>5%*X80</f>
        <v>0</v>
      </c>
      <c r="Z80" s="382">
        <f>X80+Y80</f>
        <v>0</v>
      </c>
      <c r="AA80" s="397" t="s">
        <v>33</v>
      </c>
    </row>
    <row r="81" spans="1:27" s="16" customFormat="1" ht="19.5" x14ac:dyDescent="0.25">
      <c r="B81" s="385"/>
      <c r="C81" s="74">
        <v>43130</v>
      </c>
      <c r="D81" s="118" t="s">
        <v>220</v>
      </c>
      <c r="E81" s="230"/>
      <c r="F81" s="230"/>
      <c r="G81" s="230"/>
      <c r="H81" s="230"/>
      <c r="I81" s="230"/>
      <c r="J81" s="230"/>
      <c r="K81" s="230"/>
      <c r="L81" s="230"/>
      <c r="M81" s="230"/>
      <c r="N81" s="230"/>
      <c r="O81" s="230"/>
      <c r="P81" s="230"/>
      <c r="Q81" s="230"/>
      <c r="R81" s="230"/>
      <c r="S81" s="230"/>
      <c r="T81" s="230"/>
      <c r="U81" s="230"/>
      <c r="V81" s="230"/>
      <c r="W81" s="382"/>
      <c r="X81" s="45"/>
      <c r="Y81" s="45"/>
      <c r="Z81" s="45"/>
      <c r="AA81" s="188" t="s">
        <v>222</v>
      </c>
    </row>
    <row r="82" spans="1:27" s="16" customFormat="1" ht="19.5" customHeight="1" x14ac:dyDescent="0.25">
      <c r="B82" s="385"/>
      <c r="C82" s="266"/>
      <c r="D82" s="75" t="s">
        <v>221</v>
      </c>
      <c r="E82" s="230"/>
      <c r="F82" s="230"/>
      <c r="G82" s="230"/>
      <c r="H82" s="230"/>
      <c r="I82" s="230"/>
      <c r="J82" s="230"/>
      <c r="K82" s="230"/>
      <c r="L82" s="230"/>
      <c r="M82" s="230"/>
      <c r="N82" s="230"/>
      <c r="O82" s="230"/>
      <c r="P82" s="230"/>
      <c r="Q82" s="230"/>
      <c r="R82" s="230"/>
      <c r="S82" s="230"/>
      <c r="T82" s="230"/>
      <c r="U82" s="230"/>
      <c r="V82" s="230"/>
      <c r="W82" s="382"/>
      <c r="X82" s="45"/>
      <c r="Y82" s="45"/>
      <c r="Z82" s="45"/>
      <c r="AA82" s="543" t="s">
        <v>223</v>
      </c>
    </row>
    <row r="83" spans="1:27" s="16" customFormat="1" ht="19.5" customHeight="1" x14ac:dyDescent="0.25">
      <c r="B83" s="385"/>
      <c r="C83" s="266"/>
      <c r="D83" s="260"/>
      <c r="E83" s="230"/>
      <c r="F83" s="230"/>
      <c r="G83" s="230"/>
      <c r="H83" s="230"/>
      <c r="I83" s="230"/>
      <c r="J83" s="230"/>
      <c r="K83" s="230"/>
      <c r="L83" s="230"/>
      <c r="M83" s="230"/>
      <c r="N83" s="230"/>
      <c r="O83" s="230"/>
      <c r="P83" s="230"/>
      <c r="Q83" s="230"/>
      <c r="R83" s="230"/>
      <c r="S83" s="230"/>
      <c r="T83" s="230"/>
      <c r="U83" s="230"/>
      <c r="V83" s="230"/>
      <c r="W83" s="382"/>
      <c r="X83" s="45"/>
      <c r="Y83" s="45"/>
      <c r="Z83" s="45"/>
      <c r="AA83" s="543"/>
    </row>
    <row r="84" spans="1:27" s="16" customFormat="1" ht="19.5" x14ac:dyDescent="0.25">
      <c r="B84" s="385"/>
      <c r="C84" s="266"/>
      <c r="D84" s="118"/>
      <c r="E84" s="230"/>
      <c r="F84" s="230"/>
      <c r="G84" s="230"/>
      <c r="H84" s="230"/>
      <c r="I84" s="230"/>
      <c r="J84" s="230"/>
      <c r="K84" s="230"/>
      <c r="L84" s="230"/>
      <c r="M84" s="230"/>
      <c r="N84" s="230"/>
      <c r="O84" s="230"/>
      <c r="P84" s="230"/>
      <c r="Q84" s="230"/>
      <c r="R84" s="230"/>
      <c r="S84" s="230"/>
      <c r="T84" s="230"/>
      <c r="U84" s="230"/>
      <c r="V84" s="230"/>
      <c r="W84" s="382"/>
      <c r="X84" s="45"/>
      <c r="Y84" s="45"/>
      <c r="Z84" s="45"/>
      <c r="AA84" s="80"/>
    </row>
    <row r="85" spans="1:27" s="16" customFormat="1" ht="19.5" customHeight="1" x14ac:dyDescent="0.25">
      <c r="B85" s="385">
        <v>13</v>
      </c>
      <c r="C85" s="266" t="s">
        <v>39</v>
      </c>
      <c r="D85" s="266" t="s">
        <v>58</v>
      </c>
      <c r="E85" s="230" t="s">
        <v>55</v>
      </c>
      <c r="F85" s="230">
        <v>1</v>
      </c>
      <c r="G85" s="230" t="s">
        <v>55</v>
      </c>
      <c r="H85" s="230" t="s">
        <v>55</v>
      </c>
      <c r="I85" s="230" t="s">
        <v>55</v>
      </c>
      <c r="J85" s="230" t="s">
        <v>55</v>
      </c>
      <c r="K85" s="230" t="s">
        <v>55</v>
      </c>
      <c r="L85" s="230" t="s">
        <v>55</v>
      </c>
      <c r="M85" s="230" t="s">
        <v>55</v>
      </c>
      <c r="N85" s="230">
        <v>1</v>
      </c>
      <c r="O85" s="230"/>
      <c r="P85" s="230"/>
      <c r="Q85" s="230"/>
      <c r="R85" s="230"/>
      <c r="S85" s="230"/>
      <c r="T85" s="230"/>
      <c r="U85" s="230"/>
      <c r="V85" s="230"/>
      <c r="W85" s="541" t="s">
        <v>68</v>
      </c>
      <c r="X85" s="45">
        <v>5000000</v>
      </c>
      <c r="Y85" s="45">
        <f>5%*X85</f>
        <v>250000</v>
      </c>
      <c r="Z85" s="45">
        <f>X85+Y85</f>
        <v>5250000</v>
      </c>
      <c r="AA85" s="401" t="s">
        <v>102</v>
      </c>
    </row>
    <row r="86" spans="1:27" s="17" customFormat="1" ht="19.5" customHeight="1" x14ac:dyDescent="0.25">
      <c r="B86" s="181"/>
      <c r="C86" s="74">
        <v>43131</v>
      </c>
      <c r="D86" s="118" t="s">
        <v>224</v>
      </c>
      <c r="E86" s="186"/>
      <c r="F86" s="186"/>
      <c r="G86" s="186"/>
      <c r="H86" s="186"/>
      <c r="I86" s="186"/>
      <c r="J86" s="186"/>
      <c r="K86" s="186"/>
      <c r="L86" s="186"/>
      <c r="M86" s="186"/>
      <c r="N86" s="186"/>
      <c r="O86" s="186"/>
      <c r="P86" s="186"/>
      <c r="Q86" s="186"/>
      <c r="R86" s="186"/>
      <c r="S86" s="186"/>
      <c r="T86" s="186"/>
      <c r="U86" s="186"/>
      <c r="V86" s="186"/>
      <c r="W86" s="541"/>
      <c r="X86" s="45"/>
      <c r="Y86" s="45"/>
      <c r="Z86" s="45"/>
      <c r="AA86" s="77" t="s">
        <v>226</v>
      </c>
    </row>
    <row r="87" spans="1:27" s="17" customFormat="1" ht="19.5" customHeight="1" x14ac:dyDescent="0.25">
      <c r="B87" s="181"/>
      <c r="C87" s="184"/>
      <c r="D87" s="75" t="s">
        <v>225</v>
      </c>
      <c r="E87" s="186"/>
      <c r="F87" s="186"/>
      <c r="G87" s="186"/>
      <c r="H87" s="186"/>
      <c r="I87" s="186"/>
      <c r="J87" s="186"/>
      <c r="K87" s="186"/>
      <c r="L87" s="186"/>
      <c r="M87" s="186"/>
      <c r="N87" s="186"/>
      <c r="O87" s="186"/>
      <c r="P87" s="186"/>
      <c r="Q87" s="186"/>
      <c r="R87" s="186"/>
      <c r="S87" s="186"/>
      <c r="T87" s="186"/>
      <c r="U87" s="186"/>
      <c r="V87" s="186"/>
      <c r="W87" s="175"/>
      <c r="X87" s="45"/>
      <c r="Y87" s="45"/>
      <c r="Z87" s="45"/>
      <c r="AA87" s="508" t="s">
        <v>227</v>
      </c>
    </row>
    <row r="88" spans="1:27" s="17" customFormat="1" ht="19.5" customHeight="1" x14ac:dyDescent="0.25">
      <c r="B88" s="181"/>
      <c r="C88" s="184"/>
      <c r="D88" s="535"/>
      <c r="E88" s="186"/>
      <c r="F88" s="186"/>
      <c r="G88" s="186"/>
      <c r="H88" s="186"/>
      <c r="I88" s="186"/>
      <c r="J88" s="186"/>
      <c r="K88" s="186"/>
      <c r="L88" s="186"/>
      <c r="M88" s="186"/>
      <c r="N88" s="186"/>
      <c r="O88" s="186"/>
      <c r="P88" s="186"/>
      <c r="Q88" s="186"/>
      <c r="R88" s="186"/>
      <c r="S88" s="186"/>
      <c r="T88" s="186"/>
      <c r="U88" s="186"/>
      <c r="V88" s="186"/>
      <c r="W88" s="175"/>
      <c r="X88" s="45"/>
      <c r="Y88" s="45"/>
      <c r="Z88" s="45"/>
      <c r="AA88" s="508"/>
    </row>
    <row r="89" spans="1:27" s="17" customFormat="1" ht="19.5" customHeight="1" x14ac:dyDescent="0.25">
      <c r="B89" s="181"/>
      <c r="C89" s="184"/>
      <c r="D89" s="535"/>
      <c r="E89" s="186"/>
      <c r="F89" s="186"/>
      <c r="G89" s="186"/>
      <c r="H89" s="186"/>
      <c r="I89" s="186"/>
      <c r="J89" s="186"/>
      <c r="K89" s="186"/>
      <c r="L89" s="186"/>
      <c r="M89" s="186"/>
      <c r="N89" s="186"/>
      <c r="O89" s="186"/>
      <c r="P89" s="186"/>
      <c r="Q89" s="186"/>
      <c r="R89" s="186"/>
      <c r="S89" s="186"/>
      <c r="T89" s="186"/>
      <c r="U89" s="186"/>
      <c r="V89" s="186"/>
      <c r="W89" s="175"/>
      <c r="X89" s="45"/>
      <c r="Y89" s="45"/>
      <c r="Z89" s="45"/>
      <c r="AA89" s="508"/>
    </row>
    <row r="90" spans="1:27" s="17" customFormat="1" ht="19.5" customHeight="1" x14ac:dyDescent="0.25">
      <c r="B90" s="181"/>
      <c r="C90" s="184"/>
      <c r="D90" s="180"/>
      <c r="E90" s="186"/>
      <c r="F90" s="186"/>
      <c r="G90" s="186"/>
      <c r="H90" s="186"/>
      <c r="I90" s="186"/>
      <c r="J90" s="186"/>
      <c r="K90" s="186"/>
      <c r="L90" s="186"/>
      <c r="M90" s="186"/>
      <c r="N90" s="186"/>
      <c r="O90" s="186"/>
      <c r="P90" s="186"/>
      <c r="Q90" s="186"/>
      <c r="R90" s="186"/>
      <c r="S90" s="186"/>
      <c r="T90" s="186"/>
      <c r="U90" s="186"/>
      <c r="V90" s="186"/>
      <c r="W90" s="175"/>
      <c r="X90" s="45"/>
      <c r="Y90" s="45"/>
      <c r="Z90" s="45"/>
      <c r="AA90" s="508"/>
    </row>
    <row r="91" spans="1:27" s="17" customFormat="1" ht="19.5" customHeight="1" x14ac:dyDescent="0.25">
      <c r="B91" s="181"/>
      <c r="C91" s="184"/>
      <c r="D91" s="180"/>
      <c r="E91" s="186"/>
      <c r="F91" s="186"/>
      <c r="G91" s="186"/>
      <c r="H91" s="186"/>
      <c r="I91" s="186"/>
      <c r="J91" s="186"/>
      <c r="K91" s="186"/>
      <c r="L91" s="186"/>
      <c r="M91" s="186"/>
      <c r="N91" s="186"/>
      <c r="O91" s="186"/>
      <c r="P91" s="186"/>
      <c r="Q91" s="186"/>
      <c r="R91" s="186"/>
      <c r="S91" s="186"/>
      <c r="T91" s="186"/>
      <c r="U91" s="186"/>
      <c r="V91" s="186"/>
      <c r="W91" s="175"/>
      <c r="X91" s="45"/>
      <c r="Y91" s="45"/>
      <c r="Z91" s="45"/>
      <c r="AA91" s="508"/>
    </row>
    <row r="92" spans="1:27" s="17" customFormat="1" ht="19.5" x14ac:dyDescent="0.25">
      <c r="B92" s="181"/>
      <c r="C92" s="184"/>
      <c r="D92" s="180"/>
      <c r="E92" s="186"/>
      <c r="F92" s="186"/>
      <c r="G92" s="186"/>
      <c r="H92" s="186"/>
      <c r="I92" s="186"/>
      <c r="J92" s="186"/>
      <c r="K92" s="186"/>
      <c r="L92" s="186"/>
      <c r="M92" s="186"/>
      <c r="N92" s="186"/>
      <c r="O92" s="186"/>
      <c r="P92" s="186"/>
      <c r="Q92" s="186"/>
      <c r="R92" s="186"/>
      <c r="S92" s="186"/>
      <c r="T92" s="186"/>
      <c r="U92" s="186"/>
      <c r="V92" s="186"/>
      <c r="W92" s="175"/>
      <c r="X92" s="45"/>
      <c r="Y92" s="45"/>
      <c r="Z92" s="45"/>
      <c r="AA92" s="76"/>
    </row>
    <row r="93" spans="1:27" s="17" customFormat="1" ht="19.5" customHeight="1" thickBot="1" x14ac:dyDescent="0.3">
      <c r="B93" s="181"/>
      <c r="C93" s="184"/>
      <c r="D93" s="118"/>
      <c r="E93" s="186"/>
      <c r="F93" s="186"/>
      <c r="G93" s="186"/>
      <c r="H93" s="186"/>
      <c r="I93" s="186"/>
      <c r="J93" s="186"/>
      <c r="K93" s="186"/>
      <c r="L93" s="186"/>
      <c r="M93" s="186"/>
      <c r="N93" s="46"/>
      <c r="O93" s="46"/>
      <c r="P93" s="46"/>
      <c r="Q93" s="46"/>
      <c r="R93" s="46"/>
      <c r="S93" s="46"/>
      <c r="T93" s="46"/>
      <c r="U93" s="46"/>
      <c r="V93" s="186"/>
      <c r="W93" s="175"/>
      <c r="X93" s="45"/>
      <c r="Y93" s="45"/>
      <c r="Z93" s="45"/>
      <c r="AA93" s="76"/>
    </row>
    <row r="94" spans="1:27" s="17" customFormat="1" ht="19.5" customHeight="1" x14ac:dyDescent="0.25">
      <c r="A94" s="22"/>
      <c r="B94" s="509" t="s">
        <v>17</v>
      </c>
      <c r="C94" s="509"/>
      <c r="D94" s="511" t="s">
        <v>1275</v>
      </c>
      <c r="E94" s="505">
        <f t="shared" ref="E94:V94" si="0">SUM(E13:E93)</f>
        <v>1</v>
      </c>
      <c r="F94" s="505">
        <f t="shared" si="0"/>
        <v>10</v>
      </c>
      <c r="G94" s="505">
        <f t="shared" si="0"/>
        <v>0</v>
      </c>
      <c r="H94" s="505">
        <f t="shared" si="0"/>
        <v>0</v>
      </c>
      <c r="I94" s="505">
        <f t="shared" si="0"/>
        <v>2</v>
      </c>
      <c r="J94" s="505">
        <f t="shared" si="0"/>
        <v>0</v>
      </c>
      <c r="K94" s="505">
        <f t="shared" si="0"/>
        <v>5</v>
      </c>
      <c r="L94" s="505">
        <f t="shared" si="0"/>
        <v>0</v>
      </c>
      <c r="M94" s="505">
        <f t="shared" si="0"/>
        <v>0</v>
      </c>
      <c r="N94" s="505">
        <f t="shared" si="0"/>
        <v>10</v>
      </c>
      <c r="O94" s="505">
        <f t="shared" si="0"/>
        <v>8</v>
      </c>
      <c r="P94" s="505">
        <f t="shared" si="0"/>
        <v>7</v>
      </c>
      <c r="Q94" s="505">
        <f t="shared" si="0"/>
        <v>1</v>
      </c>
      <c r="R94" s="505">
        <f t="shared" si="0"/>
        <v>0</v>
      </c>
      <c r="S94" s="505">
        <f t="shared" si="0"/>
        <v>1</v>
      </c>
      <c r="T94" s="505">
        <f t="shared" si="0"/>
        <v>0</v>
      </c>
      <c r="U94" s="505">
        <f t="shared" si="0"/>
        <v>7</v>
      </c>
      <c r="V94" s="505">
        <f t="shared" si="0"/>
        <v>0</v>
      </c>
      <c r="W94" s="497"/>
      <c r="X94" s="499">
        <f>SUM(X15:X93)</f>
        <v>50500000</v>
      </c>
      <c r="Y94" s="499">
        <f>SUM(Y15:Y93)</f>
        <v>2525000</v>
      </c>
      <c r="Z94" s="499">
        <f>SUM(Z15:Z93)</f>
        <v>53025000</v>
      </c>
      <c r="AA94" s="501"/>
    </row>
    <row r="95" spans="1:27" s="17" customFormat="1" ht="19.5" customHeight="1" thickBot="1" x14ac:dyDescent="0.3">
      <c r="A95" s="22"/>
      <c r="B95" s="510"/>
      <c r="C95" s="510"/>
      <c r="D95" s="512"/>
      <c r="E95" s="506"/>
      <c r="F95" s="506"/>
      <c r="G95" s="506"/>
      <c r="H95" s="506"/>
      <c r="I95" s="506"/>
      <c r="J95" s="506"/>
      <c r="K95" s="506"/>
      <c r="L95" s="506"/>
      <c r="M95" s="506"/>
      <c r="N95" s="506"/>
      <c r="O95" s="506"/>
      <c r="P95" s="506"/>
      <c r="Q95" s="506"/>
      <c r="R95" s="506"/>
      <c r="S95" s="506"/>
      <c r="T95" s="506"/>
      <c r="U95" s="506"/>
      <c r="V95" s="506"/>
      <c r="W95" s="498"/>
      <c r="X95" s="500"/>
      <c r="Y95" s="500"/>
      <c r="Z95" s="500"/>
      <c r="AA95" s="502"/>
    </row>
    <row r="96" spans="1:27" s="17" customFormat="1" ht="19.5" x14ac:dyDescent="0.25">
      <c r="A96" s="21"/>
      <c r="B96" s="503" t="s">
        <v>85</v>
      </c>
      <c r="C96" s="503"/>
      <c r="D96" s="503"/>
      <c r="E96" s="51"/>
      <c r="F96" s="51"/>
      <c r="G96" s="51"/>
      <c r="H96" s="51"/>
      <c r="I96" s="504" t="s">
        <v>86</v>
      </c>
      <c r="J96" s="504"/>
      <c r="K96" s="504"/>
      <c r="L96" s="504"/>
      <c r="M96" s="504"/>
      <c r="N96" s="93"/>
      <c r="O96" s="93"/>
      <c r="P96" s="93"/>
      <c r="Q96" s="93"/>
      <c r="R96" s="21"/>
      <c r="S96" s="21"/>
      <c r="T96" s="21"/>
      <c r="U96" s="21"/>
      <c r="V96" s="21"/>
      <c r="W96" s="21"/>
      <c r="X96" s="21"/>
      <c r="Y96" s="21"/>
      <c r="Z96" s="21"/>
      <c r="AA96" s="21"/>
    </row>
    <row r="97" spans="1:28" s="17" customFormat="1" ht="19.5" x14ac:dyDescent="0.25">
      <c r="A97" s="21"/>
      <c r="B97" s="503"/>
      <c r="C97" s="503"/>
      <c r="D97" s="503"/>
      <c r="E97" s="51"/>
      <c r="F97" s="51"/>
      <c r="G97" s="51"/>
      <c r="H97" s="51"/>
      <c r="I97" s="504"/>
      <c r="J97" s="504"/>
      <c r="K97" s="504"/>
      <c r="L97" s="504"/>
      <c r="M97" s="504"/>
      <c r="N97" s="93"/>
      <c r="O97" s="93"/>
      <c r="P97" s="93"/>
      <c r="Q97" s="93"/>
      <c r="R97" s="21"/>
      <c r="S97" s="21"/>
      <c r="T97" s="21"/>
      <c r="U97" s="21"/>
      <c r="V97" s="21"/>
      <c r="W97" s="21"/>
      <c r="X97" s="21"/>
      <c r="Y97" s="21"/>
      <c r="Z97" s="21"/>
      <c r="AA97" s="21"/>
    </row>
    <row r="98" spans="1:28" s="17" customFormat="1" ht="19.5" x14ac:dyDescent="0.25">
      <c r="A98" s="21"/>
      <c r="B98" s="503"/>
      <c r="C98" s="503"/>
      <c r="D98" s="503"/>
      <c r="E98" s="51"/>
      <c r="F98" s="51"/>
      <c r="G98" s="51"/>
      <c r="H98" s="51"/>
      <c r="I98" s="504"/>
      <c r="J98" s="504"/>
      <c r="K98" s="504"/>
      <c r="L98" s="504"/>
      <c r="M98" s="504"/>
      <c r="N98" s="93"/>
      <c r="O98" s="93"/>
      <c r="P98" s="93"/>
      <c r="Q98" s="93"/>
      <c r="R98" s="21"/>
      <c r="S98" s="21"/>
      <c r="T98" s="21"/>
      <c r="U98" s="21"/>
      <c r="V98" s="21"/>
      <c r="W98" s="21"/>
      <c r="X98" s="21"/>
      <c r="Y98" s="21"/>
      <c r="Z98" s="21"/>
      <c r="AA98" s="21"/>
    </row>
    <row r="99" spans="1:28" s="17" customFormat="1" ht="19.5" x14ac:dyDescent="0.25">
      <c r="A99" s="21"/>
      <c r="B99" s="51">
        <v>1</v>
      </c>
      <c r="C99" s="32" t="s">
        <v>40</v>
      </c>
      <c r="D99" s="91"/>
      <c r="E99" s="51" t="s">
        <v>25</v>
      </c>
      <c r="F99" s="92">
        <v>1</v>
      </c>
      <c r="G99" s="91" t="s">
        <v>26</v>
      </c>
      <c r="H99" s="91"/>
      <c r="I99" s="51">
        <v>1</v>
      </c>
      <c r="J99" s="32" t="s">
        <v>40</v>
      </c>
      <c r="K99" s="93"/>
      <c r="L99" s="93"/>
      <c r="M99" s="93"/>
      <c r="N99" s="94"/>
      <c r="O99" s="309" t="s">
        <v>99</v>
      </c>
      <c r="P99" s="93"/>
      <c r="Q99" s="93"/>
      <c r="R99" s="21"/>
      <c r="S99" s="21"/>
      <c r="T99" s="21"/>
      <c r="U99" s="21"/>
      <c r="V99" s="21"/>
      <c r="W99" s="21"/>
      <c r="X99" s="21"/>
      <c r="Y99" s="21"/>
      <c r="Z99" s="21"/>
      <c r="AA99" s="21"/>
    </row>
    <row r="100" spans="1:28" s="17" customFormat="1" ht="19.5" customHeight="1" x14ac:dyDescent="0.25">
      <c r="A100" s="21"/>
      <c r="B100" s="51"/>
      <c r="C100" s="91" t="s">
        <v>143</v>
      </c>
      <c r="D100" s="91"/>
      <c r="E100" s="51"/>
      <c r="F100" s="92"/>
      <c r="G100" s="91"/>
      <c r="H100" s="91"/>
      <c r="I100" s="91"/>
      <c r="J100" s="91" t="s">
        <v>144</v>
      </c>
      <c r="K100" s="93"/>
      <c r="L100" s="93"/>
      <c r="M100" s="93"/>
      <c r="N100" s="94"/>
      <c r="O100" s="310" t="s">
        <v>1000</v>
      </c>
      <c r="P100" s="93"/>
      <c r="Q100" s="93"/>
      <c r="R100" s="21"/>
      <c r="S100" s="21"/>
      <c r="T100" s="21"/>
      <c r="U100" s="21"/>
      <c r="V100" s="21"/>
      <c r="W100" s="26"/>
      <c r="X100" s="26"/>
      <c r="Y100" s="104" t="s">
        <v>228</v>
      </c>
      <c r="Z100" s="21"/>
      <c r="AA100" s="21"/>
    </row>
    <row r="101" spans="1:28" s="8" customFormat="1" ht="23.25" x14ac:dyDescent="0.25">
      <c r="A101" s="21"/>
      <c r="B101" s="51"/>
      <c r="C101" s="91" t="s">
        <v>128</v>
      </c>
      <c r="D101" s="91"/>
      <c r="E101" s="51"/>
      <c r="F101" s="92"/>
      <c r="G101" s="91"/>
      <c r="H101" s="91"/>
      <c r="I101" s="91"/>
      <c r="J101" s="93"/>
      <c r="K101" s="93"/>
      <c r="L101" s="93"/>
      <c r="M101" s="93"/>
      <c r="N101" s="94"/>
      <c r="O101" s="310"/>
      <c r="P101" s="93"/>
      <c r="Q101" s="93"/>
      <c r="R101" s="21"/>
      <c r="S101" s="21"/>
      <c r="T101" s="21"/>
      <c r="U101" s="21"/>
      <c r="V101" s="21"/>
      <c r="W101" s="26"/>
      <c r="X101" s="26"/>
      <c r="Y101" s="104"/>
      <c r="Z101" s="21"/>
      <c r="AA101" s="21"/>
    </row>
    <row r="102" spans="1:28" s="22" customFormat="1" ht="23.25" x14ac:dyDescent="0.25">
      <c r="A102" s="21"/>
      <c r="B102" s="51">
        <v>2</v>
      </c>
      <c r="C102" s="32" t="s">
        <v>34</v>
      </c>
      <c r="D102" s="91"/>
      <c r="E102" s="51" t="s">
        <v>25</v>
      </c>
      <c r="F102" s="92">
        <v>4</v>
      </c>
      <c r="G102" s="91" t="s">
        <v>26</v>
      </c>
      <c r="H102" s="91"/>
      <c r="I102" s="51">
        <v>2</v>
      </c>
      <c r="J102" s="32" t="s">
        <v>34</v>
      </c>
      <c r="K102" s="93"/>
      <c r="L102" s="93"/>
      <c r="M102" s="93"/>
      <c r="N102" s="94"/>
      <c r="O102" s="309" t="s">
        <v>1001</v>
      </c>
      <c r="P102" s="93"/>
      <c r="Q102" s="93"/>
      <c r="R102" s="21"/>
      <c r="S102" s="21"/>
      <c r="T102" s="21"/>
      <c r="U102" s="21"/>
      <c r="V102" s="21"/>
      <c r="W102" s="26"/>
      <c r="X102" s="26"/>
      <c r="Y102" s="104" t="s">
        <v>30</v>
      </c>
      <c r="Z102" s="21"/>
      <c r="AA102" s="21"/>
    </row>
    <row r="103" spans="1:28" s="22" customFormat="1" ht="23.25" x14ac:dyDescent="0.25">
      <c r="A103" s="21"/>
      <c r="B103" s="51"/>
      <c r="C103" s="91" t="s">
        <v>129</v>
      </c>
      <c r="D103" s="91"/>
      <c r="E103" s="51"/>
      <c r="F103" s="92"/>
      <c r="G103" s="91"/>
      <c r="H103" s="91"/>
      <c r="I103" s="91"/>
      <c r="J103" s="91" t="s">
        <v>127</v>
      </c>
      <c r="K103" s="93"/>
      <c r="L103" s="93"/>
      <c r="M103" s="93"/>
      <c r="N103" s="94"/>
      <c r="O103" s="310" t="s">
        <v>155</v>
      </c>
      <c r="P103" s="93"/>
      <c r="Q103" s="93"/>
      <c r="R103" s="21"/>
      <c r="S103" s="21"/>
      <c r="T103" s="21"/>
      <c r="U103" s="21"/>
      <c r="V103" s="21"/>
      <c r="W103" s="26"/>
      <c r="X103" s="26"/>
      <c r="Y103" s="104" t="s">
        <v>31</v>
      </c>
      <c r="Z103" s="21"/>
      <c r="AA103" s="21"/>
    </row>
    <row r="104" spans="1:28" s="21" customFormat="1" ht="23.25" x14ac:dyDescent="0.35">
      <c r="B104" s="51"/>
      <c r="C104" s="91" t="s">
        <v>132</v>
      </c>
      <c r="D104" s="91"/>
      <c r="E104" s="51"/>
      <c r="F104" s="92"/>
      <c r="G104" s="91"/>
      <c r="H104" s="91"/>
      <c r="I104" s="91"/>
      <c r="J104" s="91" t="s">
        <v>103</v>
      </c>
      <c r="K104" s="93"/>
      <c r="L104" s="93"/>
      <c r="M104" s="93"/>
      <c r="N104" s="94"/>
      <c r="O104" s="310" t="s">
        <v>172</v>
      </c>
      <c r="P104" s="93"/>
      <c r="Q104" s="93"/>
      <c r="W104" s="26"/>
      <c r="X104" s="26"/>
      <c r="Y104" s="105"/>
      <c r="Z104"/>
    </row>
    <row r="105" spans="1:28" s="21" customFormat="1" ht="23.25" x14ac:dyDescent="0.25">
      <c r="B105" s="51"/>
      <c r="C105" s="91" t="s">
        <v>80</v>
      </c>
      <c r="D105" s="91"/>
      <c r="E105" s="102"/>
      <c r="F105" s="102"/>
      <c r="G105" s="102"/>
      <c r="H105" s="91"/>
      <c r="I105" s="91"/>
      <c r="J105" s="91" t="s">
        <v>81</v>
      </c>
      <c r="K105" s="93"/>
      <c r="L105" s="93"/>
      <c r="M105" s="93"/>
      <c r="N105" s="94"/>
      <c r="O105" s="310" t="s">
        <v>148</v>
      </c>
      <c r="P105" s="93"/>
      <c r="Q105" s="93"/>
      <c r="W105" s="26"/>
      <c r="X105" s="26"/>
      <c r="Y105" s="104"/>
    </row>
    <row r="106" spans="1:28" s="21" customFormat="1" ht="23.25" x14ac:dyDescent="0.25">
      <c r="B106" s="51">
        <v>3</v>
      </c>
      <c r="C106" s="32" t="s">
        <v>79</v>
      </c>
      <c r="D106" s="91"/>
      <c r="E106" s="51" t="s">
        <v>25</v>
      </c>
      <c r="F106" s="92">
        <v>4</v>
      </c>
      <c r="G106" s="91" t="s">
        <v>26</v>
      </c>
      <c r="H106" s="91"/>
      <c r="I106" s="91"/>
      <c r="J106" s="91"/>
      <c r="K106" s="93"/>
      <c r="L106" s="93"/>
      <c r="M106" s="93"/>
      <c r="N106" s="93"/>
      <c r="O106" s="310"/>
      <c r="P106" s="93"/>
      <c r="Q106" s="93"/>
      <c r="W106" s="26"/>
      <c r="X106" s="26"/>
      <c r="Y106" s="104"/>
    </row>
    <row r="107" spans="1:28" s="21" customFormat="1" ht="23.25" x14ac:dyDescent="0.25">
      <c r="B107" s="51"/>
      <c r="C107" s="91" t="s">
        <v>133</v>
      </c>
      <c r="D107" s="91"/>
      <c r="E107" s="51"/>
      <c r="F107" s="92"/>
      <c r="G107" s="91"/>
      <c r="H107" s="91"/>
      <c r="I107" s="51">
        <v>3</v>
      </c>
      <c r="J107" s="32" t="s">
        <v>149</v>
      </c>
      <c r="K107" s="91"/>
      <c r="L107" s="93"/>
      <c r="M107" s="93"/>
      <c r="N107" s="93"/>
      <c r="O107" s="309" t="s">
        <v>1002</v>
      </c>
      <c r="P107" s="93"/>
      <c r="Q107" s="93"/>
      <c r="W107" s="26"/>
      <c r="X107" s="26"/>
      <c r="Y107" s="106" t="s">
        <v>32</v>
      </c>
      <c r="Z107" s="30"/>
    </row>
    <row r="108" spans="1:28" s="26" customFormat="1" ht="23.25" x14ac:dyDescent="0.25">
      <c r="A108" s="21"/>
      <c r="B108" s="51"/>
      <c r="C108" s="91" t="s">
        <v>147</v>
      </c>
      <c r="D108" s="91"/>
      <c r="E108" s="51" t="s">
        <v>25</v>
      </c>
      <c r="F108" s="92">
        <v>0</v>
      </c>
      <c r="G108" s="91" t="s">
        <v>26</v>
      </c>
      <c r="H108" s="91"/>
      <c r="I108" s="91"/>
      <c r="J108" s="94" t="s">
        <v>82</v>
      </c>
      <c r="K108" s="93"/>
      <c r="L108" s="93"/>
      <c r="M108" s="93"/>
      <c r="N108" s="94"/>
      <c r="O108" s="310" t="s">
        <v>1003</v>
      </c>
      <c r="P108" s="93"/>
      <c r="Q108" s="93"/>
      <c r="R108" s="21"/>
      <c r="S108" s="21"/>
      <c r="T108" s="21"/>
      <c r="U108" s="21"/>
      <c r="V108" s="21"/>
      <c r="Y108" s="104" t="s">
        <v>14</v>
      </c>
      <c r="Z108" s="21"/>
      <c r="AA108" s="21"/>
      <c r="AB108" s="21"/>
    </row>
    <row r="109" spans="1:28" s="26" customFormat="1" ht="19.5" x14ac:dyDescent="0.25">
      <c r="A109" s="21"/>
      <c r="B109" s="51">
        <v>4</v>
      </c>
      <c r="C109" s="32" t="s">
        <v>35</v>
      </c>
      <c r="D109" s="91"/>
      <c r="E109" s="51" t="s">
        <v>25</v>
      </c>
      <c r="F109" s="92">
        <v>0</v>
      </c>
      <c r="G109" s="91" t="s">
        <v>26</v>
      </c>
      <c r="H109" s="91"/>
      <c r="I109" s="91"/>
      <c r="J109" s="94" t="s">
        <v>83</v>
      </c>
      <c r="K109" s="93"/>
      <c r="L109" s="93"/>
      <c r="M109" s="93"/>
      <c r="N109" s="94"/>
      <c r="O109" s="310" t="s">
        <v>1004</v>
      </c>
      <c r="P109" s="93"/>
      <c r="Q109" s="120"/>
      <c r="R109" s="27"/>
      <c r="S109" s="21"/>
      <c r="T109" s="21"/>
      <c r="U109" s="21"/>
      <c r="V109" s="21"/>
      <c r="AA109" s="21"/>
      <c r="AB109" s="21"/>
    </row>
    <row r="110" spans="1:28" s="26" customFormat="1" ht="19.5" x14ac:dyDescent="0.25">
      <c r="A110" s="21"/>
      <c r="B110" s="51">
        <v>5</v>
      </c>
      <c r="C110" s="32" t="s">
        <v>46</v>
      </c>
      <c r="D110" s="91"/>
      <c r="E110" s="51" t="s">
        <v>25</v>
      </c>
      <c r="F110" s="92">
        <v>1</v>
      </c>
      <c r="G110" s="91" t="s">
        <v>26</v>
      </c>
      <c r="H110" s="91"/>
      <c r="I110" s="91"/>
      <c r="J110" s="93"/>
      <c r="K110" s="93"/>
      <c r="L110" s="93"/>
      <c r="M110" s="93"/>
      <c r="N110" s="93"/>
      <c r="O110" s="311"/>
      <c r="P110" s="120"/>
      <c r="Q110" s="99"/>
      <c r="R110" s="30"/>
      <c r="S110" s="21"/>
      <c r="T110" s="21"/>
      <c r="U110" s="21"/>
      <c r="V110" s="21"/>
      <c r="AA110" s="21"/>
      <c r="AB110" s="21"/>
    </row>
    <row r="111" spans="1:28" s="26" customFormat="1" ht="19.5" x14ac:dyDescent="0.25">
      <c r="A111" s="21"/>
      <c r="B111" s="51">
        <v>6</v>
      </c>
      <c r="C111" s="32" t="s">
        <v>36</v>
      </c>
      <c r="D111" s="103"/>
      <c r="E111" s="51" t="s">
        <v>25</v>
      </c>
      <c r="F111" s="92">
        <v>3</v>
      </c>
      <c r="G111" s="91" t="s">
        <v>26</v>
      </c>
      <c r="H111" s="91"/>
      <c r="I111" s="51">
        <v>4</v>
      </c>
      <c r="J111" s="95" t="s">
        <v>63</v>
      </c>
      <c r="K111" s="120"/>
      <c r="L111" s="120"/>
      <c r="M111" s="120"/>
      <c r="N111" s="120"/>
      <c r="O111" s="310" t="s">
        <v>95</v>
      </c>
      <c r="P111" s="99"/>
      <c r="Q111" s="93"/>
      <c r="R111" s="21"/>
      <c r="S111" s="27"/>
      <c r="T111" s="27"/>
      <c r="U111" s="21"/>
      <c r="V111" s="21"/>
      <c r="AA111" s="21"/>
      <c r="AB111" s="21"/>
    </row>
    <row r="112" spans="1:28" s="26" customFormat="1" ht="19.5" x14ac:dyDescent="0.25">
      <c r="A112" s="21"/>
      <c r="B112" s="51"/>
      <c r="C112" s="32"/>
      <c r="D112" s="103"/>
      <c r="E112" s="51"/>
      <c r="F112" s="32"/>
      <c r="G112" s="91"/>
      <c r="H112" s="91"/>
      <c r="I112" s="51">
        <v>5</v>
      </c>
      <c r="J112" s="95" t="s">
        <v>89</v>
      </c>
      <c r="K112" s="99"/>
      <c r="L112" s="99"/>
      <c r="M112" s="99"/>
      <c r="N112" s="99"/>
      <c r="O112" s="310" t="s">
        <v>90</v>
      </c>
      <c r="P112" s="93"/>
      <c r="Q112" s="93"/>
      <c r="R112" s="21"/>
      <c r="S112" s="30"/>
      <c r="T112" s="30"/>
      <c r="U112" s="21"/>
      <c r="V112" s="21"/>
      <c r="Y112" s="21"/>
      <c r="Z112" s="21"/>
      <c r="AA112" s="21"/>
      <c r="AB112" s="21"/>
    </row>
    <row r="113" spans="1:28" s="26" customFormat="1" ht="23.25" x14ac:dyDescent="0.25">
      <c r="A113" s="21"/>
      <c r="B113" s="111"/>
      <c r="C113" s="112"/>
      <c r="D113" s="113"/>
      <c r="E113" s="114"/>
      <c r="F113" s="115"/>
      <c r="G113" s="111"/>
      <c r="H113" s="32"/>
      <c r="I113" s="51">
        <v>6</v>
      </c>
      <c r="J113" s="95" t="s">
        <v>998</v>
      </c>
      <c r="K113" s="93"/>
      <c r="L113" s="93"/>
      <c r="M113" s="93"/>
      <c r="N113" s="93"/>
      <c r="O113" s="310" t="s">
        <v>90</v>
      </c>
      <c r="P113" s="93"/>
      <c r="Q113" s="93"/>
      <c r="R113" s="104"/>
      <c r="S113" s="199"/>
      <c r="T113" s="199"/>
      <c r="U113" s="21"/>
      <c r="V113" s="21"/>
      <c r="AA113" s="21"/>
      <c r="AB113" s="21"/>
    </row>
    <row r="114" spans="1:28" s="26" customFormat="1" ht="23.25" x14ac:dyDescent="0.25">
      <c r="A114" s="21"/>
      <c r="B114" s="111"/>
      <c r="C114" s="112"/>
      <c r="D114" s="113"/>
      <c r="E114" s="114"/>
      <c r="F114" s="115"/>
      <c r="G114" s="111"/>
      <c r="H114" s="32"/>
      <c r="I114" s="51"/>
      <c r="J114" s="95"/>
      <c r="K114" s="93"/>
      <c r="L114" s="93"/>
      <c r="M114" s="93"/>
      <c r="N114" s="93"/>
      <c r="O114" s="310"/>
      <c r="P114" s="93"/>
      <c r="Q114" s="93"/>
      <c r="R114" s="104"/>
      <c r="S114" s="199"/>
      <c r="T114" s="199"/>
      <c r="U114" s="21"/>
      <c r="V114" s="21"/>
      <c r="AA114" s="21"/>
      <c r="AB114" s="21"/>
    </row>
    <row r="115" spans="1:28" s="26" customFormat="1" ht="23.25" x14ac:dyDescent="0.25">
      <c r="A115" s="27"/>
      <c r="B115" s="111" t="s">
        <v>1165</v>
      </c>
      <c r="C115" s="112"/>
      <c r="D115" s="113"/>
      <c r="E115" s="114" t="s">
        <v>25</v>
      </c>
      <c r="F115" s="115">
        <f>SUM(F99:F112)</f>
        <v>13</v>
      </c>
      <c r="G115" s="111" t="s">
        <v>27</v>
      </c>
      <c r="H115" s="32"/>
      <c r="I115" s="111"/>
      <c r="J115" s="104"/>
      <c r="K115" s="104"/>
      <c r="L115" s="104"/>
      <c r="M115" s="104"/>
      <c r="N115" s="104"/>
      <c r="O115" s="104"/>
      <c r="P115" s="199"/>
      <c r="Q115" s="104"/>
      <c r="R115" s="5"/>
      <c r="S115" s="5"/>
      <c r="T115" s="5"/>
      <c r="U115" s="27"/>
      <c r="V115" s="27"/>
      <c r="W115" s="29"/>
      <c r="X115" s="29"/>
      <c r="Y115" s="29"/>
      <c r="Z115" s="29"/>
      <c r="AA115" s="27"/>
      <c r="AB115" s="21"/>
    </row>
    <row r="116" spans="1:28" s="26" customFormat="1" ht="23.25" x14ac:dyDescent="0.2">
      <c r="A116" s="30"/>
      <c r="B116" s="2"/>
      <c r="C116" s="10"/>
      <c r="D116" s="5"/>
      <c r="E116" s="5"/>
      <c r="F116" s="5"/>
      <c r="G116" s="5"/>
      <c r="H116" s="116"/>
      <c r="I116" s="5"/>
      <c r="J116" s="5"/>
      <c r="K116" s="11"/>
      <c r="L116" s="11"/>
      <c r="M116" s="11"/>
      <c r="N116" s="5"/>
      <c r="O116" s="5"/>
      <c r="P116" s="5"/>
      <c r="Q116" s="5"/>
      <c r="R116" s="5"/>
      <c r="S116" s="5"/>
      <c r="T116" s="5"/>
      <c r="U116" s="30"/>
      <c r="V116" s="30"/>
      <c r="W116" s="31"/>
      <c r="X116" s="31"/>
      <c r="Y116" s="31"/>
      <c r="Z116" s="31"/>
      <c r="AA116" s="30"/>
      <c r="AB116" s="21"/>
    </row>
    <row r="117" spans="1:28" s="26" customFormat="1" ht="23.25" x14ac:dyDescent="0.35">
      <c r="A117" s="198"/>
      <c r="B117" s="2"/>
      <c r="C117" s="10"/>
      <c r="D117" s="5"/>
      <c r="E117" s="5"/>
      <c r="F117" s="5"/>
      <c r="G117" s="5"/>
      <c r="H117" s="5"/>
      <c r="I117" s="5"/>
      <c r="J117" s="5"/>
      <c r="K117" s="11"/>
      <c r="L117" s="11"/>
      <c r="M117" s="11"/>
      <c r="N117" s="5"/>
      <c r="O117" s="5"/>
      <c r="P117" s="5"/>
      <c r="Q117" s="5"/>
      <c r="R117" s="5"/>
      <c r="S117" s="5"/>
      <c r="T117" s="5"/>
      <c r="U117" s="199"/>
      <c r="V117" s="199"/>
      <c r="W117" s="199"/>
      <c r="X117" s="199"/>
      <c r="Y117" s="199"/>
      <c r="Z117" s="199"/>
      <c r="AA117" s="199"/>
      <c r="AB117" s="21"/>
    </row>
    <row r="118" spans="1:28" s="26" customFormat="1" ht="17.25" x14ac:dyDescent="0.25">
      <c r="A118" s="4"/>
      <c r="B118" s="2"/>
      <c r="C118" s="10"/>
      <c r="D118" s="5"/>
      <c r="E118" s="5"/>
      <c r="F118" s="5"/>
      <c r="G118" s="5"/>
      <c r="H118" s="5"/>
      <c r="I118" s="5"/>
      <c r="J118" s="5"/>
      <c r="K118" s="11"/>
      <c r="L118" s="11"/>
      <c r="M118" s="11"/>
      <c r="N118" s="5"/>
      <c r="O118" s="5"/>
      <c r="P118" s="5"/>
      <c r="Q118" s="5"/>
      <c r="R118" s="5"/>
      <c r="S118" s="5"/>
      <c r="T118" s="5"/>
      <c r="U118" s="5"/>
      <c r="V118" s="5"/>
      <c r="W118" s="5"/>
      <c r="X118" s="5"/>
      <c r="Y118" s="5"/>
      <c r="Z118" s="5"/>
      <c r="AA118" s="5"/>
      <c r="AB118" s="21"/>
    </row>
    <row r="119" spans="1:28" s="26" customFormat="1" ht="17.25" x14ac:dyDescent="0.25">
      <c r="A119" s="4"/>
      <c r="B119" s="2"/>
      <c r="C119" s="10"/>
      <c r="D119" s="5"/>
      <c r="E119" s="5"/>
      <c r="F119" s="5"/>
      <c r="G119" s="5"/>
      <c r="H119" s="5"/>
      <c r="I119" s="5"/>
      <c r="J119" s="5"/>
      <c r="K119" s="11"/>
      <c r="L119" s="11"/>
      <c r="M119" s="11"/>
      <c r="N119" s="5"/>
      <c r="O119" s="5"/>
      <c r="P119" s="5"/>
      <c r="Q119" s="5"/>
      <c r="R119" s="5"/>
      <c r="S119" s="5"/>
      <c r="T119" s="5"/>
      <c r="U119" s="5"/>
      <c r="V119" s="5"/>
      <c r="W119" s="5"/>
      <c r="X119" s="5"/>
      <c r="Y119" s="5"/>
      <c r="Z119" s="5"/>
      <c r="AA119" s="5"/>
      <c r="AB119" s="21"/>
    </row>
    <row r="120" spans="1:28" s="26" customFormat="1" ht="17.25" x14ac:dyDescent="0.25">
      <c r="A120" s="4"/>
      <c r="B120" s="2"/>
      <c r="C120" s="10"/>
      <c r="D120" s="5"/>
      <c r="E120" s="5"/>
      <c r="F120" s="5"/>
      <c r="G120" s="5"/>
      <c r="H120" s="5"/>
      <c r="I120" s="5"/>
      <c r="J120" s="5"/>
      <c r="K120" s="11"/>
      <c r="L120" s="11"/>
      <c r="M120" s="11"/>
      <c r="N120" s="5"/>
      <c r="O120" s="5"/>
      <c r="P120" s="5"/>
      <c r="Q120" s="5"/>
      <c r="R120" s="5"/>
      <c r="S120" s="5"/>
      <c r="T120" s="5"/>
      <c r="U120" s="5"/>
      <c r="V120" s="5"/>
      <c r="W120" s="5"/>
      <c r="X120" s="5"/>
      <c r="Y120" s="5"/>
      <c r="Z120" s="5"/>
      <c r="AA120" s="5"/>
      <c r="AB120" s="21"/>
    </row>
    <row r="121" spans="1:28" s="26" customFormat="1" ht="17.25" x14ac:dyDescent="0.25">
      <c r="A121" s="4"/>
      <c r="B121" s="2"/>
      <c r="C121" s="10"/>
      <c r="D121" s="5"/>
      <c r="E121" s="5"/>
      <c r="F121" s="5"/>
      <c r="G121" s="5"/>
      <c r="H121" s="5"/>
      <c r="I121" s="5"/>
      <c r="J121" s="5"/>
      <c r="K121" s="11"/>
      <c r="L121" s="11"/>
      <c r="M121" s="11"/>
      <c r="N121" s="5"/>
      <c r="O121" s="5"/>
      <c r="P121" s="5"/>
      <c r="Q121" s="5"/>
      <c r="R121" s="5"/>
      <c r="S121" s="5"/>
      <c r="T121" s="5"/>
      <c r="U121" s="5"/>
      <c r="V121" s="5"/>
      <c r="W121" s="5"/>
      <c r="X121" s="5"/>
      <c r="Y121" s="5"/>
      <c r="Z121" s="5"/>
      <c r="AA121" s="5"/>
      <c r="AB121" s="21"/>
    </row>
    <row r="122" spans="1:28" s="26" customFormat="1" ht="17.25" x14ac:dyDescent="0.25">
      <c r="A122" s="4"/>
      <c r="B122" s="2"/>
      <c r="C122" s="10"/>
      <c r="D122" s="5"/>
      <c r="E122" s="5"/>
      <c r="F122" s="5"/>
      <c r="G122" s="5"/>
      <c r="H122" s="5"/>
      <c r="I122" s="5"/>
      <c r="J122" s="5"/>
      <c r="K122" s="11"/>
      <c r="L122" s="11"/>
      <c r="M122" s="11"/>
      <c r="N122" s="5"/>
      <c r="O122" s="5"/>
      <c r="P122" s="5"/>
      <c r="Q122" s="5"/>
      <c r="R122" s="5"/>
      <c r="S122" s="5"/>
      <c r="T122" s="5"/>
      <c r="U122" s="5"/>
      <c r="V122" s="5"/>
      <c r="W122" s="5"/>
      <c r="X122" s="5"/>
      <c r="Y122" s="5"/>
      <c r="Z122" s="5"/>
      <c r="AA122" s="5"/>
      <c r="AB122" s="21"/>
    </row>
    <row r="123" spans="1:28" s="29" customFormat="1" ht="17.25" x14ac:dyDescent="0.25">
      <c r="A123" s="4"/>
      <c r="B123" s="2"/>
      <c r="C123" s="10"/>
      <c r="D123" s="5"/>
      <c r="E123" s="5"/>
      <c r="F123" s="5"/>
      <c r="G123" s="5"/>
      <c r="H123" s="5"/>
      <c r="I123" s="5"/>
      <c r="J123" s="5"/>
      <c r="K123" s="11"/>
      <c r="L123" s="11"/>
      <c r="M123" s="11"/>
      <c r="N123" s="5"/>
      <c r="O123" s="5"/>
      <c r="P123" s="5"/>
      <c r="Q123" s="5"/>
      <c r="R123" s="5"/>
      <c r="S123" s="5"/>
      <c r="T123" s="5"/>
      <c r="U123" s="5"/>
      <c r="V123" s="5"/>
      <c r="W123" s="5"/>
      <c r="X123" s="5"/>
      <c r="Y123" s="5"/>
      <c r="Z123" s="5"/>
      <c r="AA123" s="5"/>
      <c r="AB123" s="27"/>
    </row>
    <row r="124" spans="1:28" s="31" customFormat="1" ht="17.25" x14ac:dyDescent="0.25">
      <c r="A124" s="4"/>
      <c r="B124" s="2"/>
      <c r="C124" s="10"/>
      <c r="D124" s="5"/>
      <c r="E124" s="5"/>
      <c r="F124" s="5"/>
      <c r="G124" s="5"/>
      <c r="H124" s="5"/>
      <c r="I124" s="5"/>
      <c r="J124" s="5"/>
      <c r="K124" s="11"/>
      <c r="L124" s="11"/>
      <c r="M124" s="11"/>
      <c r="N124" s="5"/>
      <c r="O124" s="5"/>
      <c r="P124" s="5"/>
      <c r="Q124" s="5"/>
      <c r="R124" s="5"/>
      <c r="S124" s="5"/>
      <c r="T124" s="5"/>
      <c r="U124" s="5"/>
      <c r="V124" s="5"/>
      <c r="W124" s="5"/>
      <c r="X124" s="5"/>
      <c r="Y124" s="5"/>
      <c r="Z124" s="5"/>
      <c r="AA124" s="5"/>
      <c r="AB124" s="30"/>
    </row>
    <row r="125" spans="1:28" s="200" customFormat="1" ht="23.25" x14ac:dyDescent="0.35">
      <c r="A125" s="4"/>
      <c r="B125" s="2"/>
      <c r="C125" s="10"/>
      <c r="D125" s="5"/>
      <c r="E125" s="5"/>
      <c r="F125" s="5"/>
      <c r="G125" s="5"/>
      <c r="H125" s="5"/>
      <c r="I125" s="5"/>
      <c r="J125" s="5"/>
      <c r="K125" s="11"/>
      <c r="L125" s="11"/>
      <c r="M125" s="11"/>
      <c r="N125" s="5"/>
      <c r="O125" s="5"/>
      <c r="P125" s="5"/>
      <c r="Q125" s="5"/>
      <c r="R125" s="5"/>
      <c r="S125" s="5"/>
      <c r="T125" s="5"/>
      <c r="U125" s="5"/>
      <c r="V125" s="5"/>
      <c r="W125" s="5"/>
      <c r="X125" s="5"/>
      <c r="Y125" s="5"/>
      <c r="Z125" s="5"/>
      <c r="AA125" s="5"/>
      <c r="AB125" s="198"/>
    </row>
  </sheetData>
  <mergeCells count="92">
    <mergeCell ref="AA33:AA34"/>
    <mergeCell ref="AA55:AA57"/>
    <mergeCell ref="X48:X52"/>
    <mergeCell ref="Y48:Y52"/>
    <mergeCell ref="Z48:Z52"/>
    <mergeCell ref="X37:X38"/>
    <mergeCell ref="Y37:Y38"/>
    <mergeCell ref="D88:D89"/>
    <mergeCell ref="W85:W86"/>
    <mergeCell ref="X30:X33"/>
    <mergeCell ref="Y30:Y33"/>
    <mergeCell ref="Z30:Z33"/>
    <mergeCell ref="D38:D39"/>
    <mergeCell ref="Z37:Z38"/>
    <mergeCell ref="X94:X95"/>
    <mergeCell ref="Y94:Y95"/>
    <mergeCell ref="Z94:Z95"/>
    <mergeCell ref="AA94:AA95"/>
    <mergeCell ref="W69:W72"/>
    <mergeCell ref="X69:X72"/>
    <mergeCell ref="Y69:Y72"/>
    <mergeCell ref="Z71:Z72"/>
    <mergeCell ref="AA71:AA73"/>
    <mergeCell ref="AA82:AA83"/>
    <mergeCell ref="AA87:AA91"/>
    <mergeCell ref="AA75:AA78"/>
    <mergeCell ref="U94:U95"/>
    <mergeCell ref="V94:V95"/>
    <mergeCell ref="W94:W95"/>
    <mergeCell ref="L94:L95"/>
    <mergeCell ref="M94:M95"/>
    <mergeCell ref="N94:N95"/>
    <mergeCell ref="O94:O95"/>
    <mergeCell ref="P94:P95"/>
    <mergeCell ref="Q94:Q95"/>
    <mergeCell ref="B96:D98"/>
    <mergeCell ref="I96:M98"/>
    <mergeCell ref="R94:R95"/>
    <mergeCell ref="S94:S95"/>
    <mergeCell ref="T94:T95"/>
    <mergeCell ref="B94:C95"/>
    <mergeCell ref="D94:D95"/>
    <mergeCell ref="E94:E95"/>
    <mergeCell ref="F94:F95"/>
    <mergeCell ref="G94:G95"/>
    <mergeCell ref="H94:H95"/>
    <mergeCell ref="I94:I95"/>
    <mergeCell ref="J94:J95"/>
    <mergeCell ref="K94:K95"/>
    <mergeCell ref="D10:D11"/>
    <mergeCell ref="K10:K11"/>
    <mergeCell ref="L10:L11"/>
    <mergeCell ref="M10:M11"/>
    <mergeCell ref="N10:N11"/>
    <mergeCell ref="I9:J10"/>
    <mergeCell ref="Z10:Z11"/>
    <mergeCell ref="U10:U11"/>
    <mergeCell ref="V10:V11"/>
    <mergeCell ref="W10:W11"/>
    <mergeCell ref="X10:X11"/>
    <mergeCell ref="Y10:Y11"/>
    <mergeCell ref="P10:P11"/>
    <mergeCell ref="Q10:Q11"/>
    <mergeCell ref="R10:R11"/>
    <mergeCell ref="S10:S11"/>
    <mergeCell ref="O10:O11"/>
    <mergeCell ref="T10:T11"/>
    <mergeCell ref="B2:AA2"/>
    <mergeCell ref="B3:AA3"/>
    <mergeCell ref="B4:AA4"/>
    <mergeCell ref="B5:AA5"/>
    <mergeCell ref="B6:D7"/>
    <mergeCell ref="B8:B11"/>
    <mergeCell ref="C8:C11"/>
    <mergeCell ref="E8:J8"/>
    <mergeCell ref="K8:M9"/>
    <mergeCell ref="N8:V9"/>
    <mergeCell ref="W8:X9"/>
    <mergeCell ref="Y8:Z9"/>
    <mergeCell ref="AA8:AA11"/>
    <mergeCell ref="E9:F10"/>
    <mergeCell ref="G9:H10"/>
    <mergeCell ref="W15:W16"/>
    <mergeCell ref="AA16:AA20"/>
    <mergeCell ref="AA24:AA25"/>
    <mergeCell ref="AA26:AA28"/>
    <mergeCell ref="AA31:AA32"/>
    <mergeCell ref="AA60:AA62"/>
    <mergeCell ref="D66:D67"/>
    <mergeCell ref="AA65:AA66"/>
    <mergeCell ref="D71:D72"/>
    <mergeCell ref="AA42:AA46"/>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2" max="26" man="1"/>
    <brk id="115"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R53"/>
  <sheetViews>
    <sheetView topLeftCell="A25" zoomScaleNormal="100" workbookViewId="0">
      <selection activeCell="A42" sqref="A42"/>
    </sheetView>
  </sheetViews>
  <sheetFormatPr defaultRowHeight="15" x14ac:dyDescent="0.25"/>
  <cols>
    <col min="1" max="1" width="25.7109375" customWidth="1"/>
    <col min="2" max="2" width="9.7109375" customWidth="1"/>
    <col min="3" max="5" width="14.28515625" customWidth="1"/>
    <col min="6" max="8" width="12.85546875" customWidth="1"/>
    <col min="9" max="10" width="14.28515625" customWidth="1"/>
    <col min="11" max="11" width="13.42578125" customWidth="1"/>
    <col min="12" max="12" width="14.28515625" customWidth="1"/>
    <col min="13" max="14" width="12.85546875" customWidth="1"/>
    <col min="15" max="15" width="9.5703125" customWidth="1"/>
    <col min="18" max="18" width="15.28515625" bestFit="1" customWidth="1"/>
  </cols>
  <sheetData>
    <row r="2" spans="1:18" x14ac:dyDescent="0.25">
      <c r="C2" s="340" t="s">
        <v>1257</v>
      </c>
      <c r="D2" s="340" t="s">
        <v>1261</v>
      </c>
      <c r="E2" s="340" t="s">
        <v>1262</v>
      </c>
      <c r="F2" s="340" t="s">
        <v>1263</v>
      </c>
      <c r="G2" s="340" t="s">
        <v>1265</v>
      </c>
      <c r="H2" s="340" t="s">
        <v>1266</v>
      </c>
      <c r="I2" s="340" t="s">
        <v>1267</v>
      </c>
      <c r="J2" s="340" t="s">
        <v>1268</v>
      </c>
      <c r="K2" s="340" t="s">
        <v>1269</v>
      </c>
      <c r="L2" s="340" t="s">
        <v>1270</v>
      </c>
      <c r="M2" s="340" t="s">
        <v>1271</v>
      </c>
      <c r="N2" s="340" t="s">
        <v>1272</v>
      </c>
    </row>
    <row r="3" spans="1:18" ht="18.75" x14ac:dyDescent="0.3">
      <c r="A3" t="s">
        <v>1264</v>
      </c>
      <c r="C3" s="340">
        <v>1</v>
      </c>
      <c r="D3" s="340">
        <v>9</v>
      </c>
      <c r="E3" s="340">
        <v>1</v>
      </c>
      <c r="F3" s="340">
        <v>0</v>
      </c>
      <c r="G3" s="340">
        <v>0</v>
      </c>
      <c r="H3" s="340">
        <v>0</v>
      </c>
      <c r="I3" s="340">
        <v>0</v>
      </c>
      <c r="J3" s="340">
        <v>0</v>
      </c>
      <c r="K3" s="340">
        <v>0</v>
      </c>
      <c r="L3" s="340">
        <v>0</v>
      </c>
      <c r="M3" s="340">
        <v>0</v>
      </c>
      <c r="N3" s="340">
        <v>5</v>
      </c>
      <c r="O3" s="342">
        <f>SUM(C3:N3)</f>
        <v>16</v>
      </c>
      <c r="P3" s="495">
        <f>O3+O4</f>
        <v>21</v>
      </c>
    </row>
    <row r="4" spans="1:18" ht="18.75" x14ac:dyDescent="0.3">
      <c r="A4" t="s">
        <v>1259</v>
      </c>
      <c r="C4" s="340">
        <v>0</v>
      </c>
      <c r="D4" s="340">
        <v>5</v>
      </c>
      <c r="E4" s="340">
        <v>0</v>
      </c>
      <c r="F4" s="340">
        <v>0</v>
      </c>
      <c r="G4" s="340">
        <v>0</v>
      </c>
      <c r="H4" s="340">
        <v>0</v>
      </c>
      <c r="I4" s="340">
        <v>0</v>
      </c>
      <c r="J4" s="340">
        <v>0</v>
      </c>
      <c r="K4" s="340">
        <v>0</v>
      </c>
      <c r="L4" s="340">
        <v>0</v>
      </c>
      <c r="M4" s="340">
        <v>0</v>
      </c>
      <c r="N4" s="340">
        <v>0</v>
      </c>
      <c r="O4" s="342">
        <f t="shared" ref="O4" si="0">SUM(C4:N4)</f>
        <v>5</v>
      </c>
      <c r="P4" s="495"/>
    </row>
    <row r="5" spans="1:18" ht="18.75" x14ac:dyDescent="0.3">
      <c r="A5" t="s">
        <v>1254</v>
      </c>
      <c r="C5" s="340">
        <v>4</v>
      </c>
      <c r="D5" s="340">
        <v>5</v>
      </c>
      <c r="E5" s="340">
        <v>3</v>
      </c>
      <c r="F5" s="340">
        <v>3</v>
      </c>
      <c r="G5" s="340">
        <v>4</v>
      </c>
      <c r="H5" s="340">
        <v>4</v>
      </c>
      <c r="I5" s="340">
        <v>15</v>
      </c>
      <c r="J5" s="340">
        <v>7</v>
      </c>
      <c r="K5" s="340">
        <v>14</v>
      </c>
      <c r="L5" s="340">
        <v>11</v>
      </c>
      <c r="M5" s="340">
        <v>3</v>
      </c>
      <c r="N5" s="340">
        <v>1</v>
      </c>
      <c r="O5" s="342">
        <f>SUM(C5:N5)</f>
        <v>74</v>
      </c>
    </row>
    <row r="6" spans="1:18" ht="18.75" x14ac:dyDescent="0.3">
      <c r="A6" t="s">
        <v>1258</v>
      </c>
      <c r="C6" s="344">
        <v>4</v>
      </c>
      <c r="D6" s="344">
        <v>3</v>
      </c>
      <c r="E6" s="345">
        <v>3</v>
      </c>
      <c r="F6" s="345">
        <v>2</v>
      </c>
      <c r="G6" s="345">
        <v>2</v>
      </c>
      <c r="H6" s="345">
        <v>2</v>
      </c>
      <c r="I6" s="345">
        <v>0</v>
      </c>
      <c r="J6" s="345">
        <v>0</v>
      </c>
      <c r="K6" s="345">
        <v>0</v>
      </c>
      <c r="L6" s="345">
        <v>2</v>
      </c>
      <c r="M6" s="344">
        <v>14</v>
      </c>
      <c r="N6" s="345">
        <v>5</v>
      </c>
      <c r="O6" s="342">
        <f t="shared" ref="O6:O9" si="1">SUM(C6:N6)</f>
        <v>37</v>
      </c>
    </row>
    <row r="7" spans="1:18" ht="18.75" x14ac:dyDescent="0.3">
      <c r="A7" t="s">
        <v>59</v>
      </c>
      <c r="C7" s="340">
        <v>1</v>
      </c>
      <c r="D7" s="340">
        <v>1</v>
      </c>
      <c r="E7" s="340">
        <v>1</v>
      </c>
      <c r="F7" s="340">
        <v>0</v>
      </c>
      <c r="G7" s="340">
        <v>1</v>
      </c>
      <c r="H7" s="340">
        <v>1</v>
      </c>
      <c r="I7" s="340">
        <v>0</v>
      </c>
      <c r="J7" s="340">
        <v>0</v>
      </c>
      <c r="K7" s="340">
        <v>0</v>
      </c>
      <c r="L7" s="340">
        <v>0</v>
      </c>
      <c r="M7" s="340">
        <v>1</v>
      </c>
      <c r="N7" s="340">
        <v>0</v>
      </c>
      <c r="O7" s="342">
        <f t="shared" si="1"/>
        <v>6</v>
      </c>
      <c r="P7" s="495">
        <f>O7+O8</f>
        <v>14</v>
      </c>
    </row>
    <row r="8" spans="1:18" ht="18.75" x14ac:dyDescent="0.3">
      <c r="A8" t="s">
        <v>63</v>
      </c>
      <c r="C8" s="340">
        <v>2</v>
      </c>
      <c r="D8" s="340">
        <v>1</v>
      </c>
      <c r="E8" s="340">
        <v>0</v>
      </c>
      <c r="F8" s="340">
        <v>1</v>
      </c>
      <c r="G8" s="340">
        <v>0</v>
      </c>
      <c r="H8" s="340">
        <v>1</v>
      </c>
      <c r="I8" s="340">
        <v>1</v>
      </c>
      <c r="J8" s="340">
        <v>0</v>
      </c>
      <c r="K8" s="340">
        <v>0</v>
      </c>
      <c r="L8" s="340">
        <v>0</v>
      </c>
      <c r="M8" s="340">
        <v>2</v>
      </c>
      <c r="N8" s="340">
        <v>0</v>
      </c>
      <c r="O8" s="342">
        <f t="shared" si="1"/>
        <v>8</v>
      </c>
      <c r="P8" s="495"/>
    </row>
    <row r="9" spans="1:18" ht="18.75" x14ac:dyDescent="0.3">
      <c r="A9" t="s">
        <v>1260</v>
      </c>
      <c r="C9" s="340">
        <v>1</v>
      </c>
      <c r="D9" s="340">
        <v>0</v>
      </c>
      <c r="E9" s="340">
        <v>0</v>
      </c>
      <c r="F9" s="340">
        <v>1</v>
      </c>
      <c r="G9" s="340">
        <v>0</v>
      </c>
      <c r="H9" s="340">
        <v>0</v>
      </c>
      <c r="I9" s="340">
        <v>2</v>
      </c>
      <c r="J9" s="340">
        <v>0</v>
      </c>
      <c r="K9" s="340">
        <v>0</v>
      </c>
      <c r="L9" s="340">
        <v>0</v>
      </c>
      <c r="M9" s="340">
        <v>0</v>
      </c>
      <c r="N9" s="340">
        <v>0</v>
      </c>
      <c r="O9" s="342">
        <f t="shared" si="1"/>
        <v>4</v>
      </c>
    </row>
    <row r="10" spans="1:18" ht="18.75" x14ac:dyDescent="0.3">
      <c r="A10" t="s">
        <v>1273</v>
      </c>
      <c r="C10" s="340"/>
      <c r="D10" s="340"/>
      <c r="E10" s="340"/>
      <c r="F10" s="340"/>
      <c r="G10" s="340"/>
      <c r="H10" s="340"/>
      <c r="I10" s="340"/>
      <c r="J10" s="340"/>
      <c r="K10" s="340"/>
      <c r="L10" s="340"/>
      <c r="M10" s="340"/>
      <c r="N10" s="340"/>
      <c r="O10" s="342"/>
    </row>
    <row r="11" spans="1:18" ht="18.75" x14ac:dyDescent="0.3">
      <c r="C11" s="341">
        <f t="shared" ref="C11:N11" si="2">SUM(C3:C9)</f>
        <v>13</v>
      </c>
      <c r="D11" s="341">
        <f t="shared" si="2"/>
        <v>24</v>
      </c>
      <c r="E11" s="341">
        <f t="shared" si="2"/>
        <v>8</v>
      </c>
      <c r="F11" s="341">
        <f t="shared" si="2"/>
        <v>7</v>
      </c>
      <c r="G11" s="341">
        <f t="shared" si="2"/>
        <v>7</v>
      </c>
      <c r="H11" s="341">
        <f t="shared" si="2"/>
        <v>8</v>
      </c>
      <c r="I11" s="341">
        <f t="shared" si="2"/>
        <v>18</v>
      </c>
      <c r="J11" s="341">
        <f t="shared" si="2"/>
        <v>7</v>
      </c>
      <c r="K11" s="341">
        <f t="shared" si="2"/>
        <v>14</v>
      </c>
      <c r="L11" s="341">
        <f t="shared" si="2"/>
        <v>13</v>
      </c>
      <c r="M11" s="341">
        <f t="shared" si="2"/>
        <v>20</v>
      </c>
      <c r="N11" s="341">
        <f t="shared" si="2"/>
        <v>11</v>
      </c>
    </row>
    <row r="14" spans="1:18" x14ac:dyDescent="0.25">
      <c r="C14" s="346">
        <v>53025000</v>
      </c>
      <c r="D14" s="346">
        <v>8380050000</v>
      </c>
      <c r="E14" s="346">
        <v>419685000</v>
      </c>
      <c r="F14" s="346">
        <v>186900000</v>
      </c>
      <c r="G14" s="346">
        <v>939750000</v>
      </c>
      <c r="H14" s="346">
        <v>330750000</v>
      </c>
      <c r="I14" s="346">
        <v>1227975000</v>
      </c>
      <c r="J14" s="346">
        <v>315000000</v>
      </c>
      <c r="K14" s="346">
        <v>444990000</v>
      </c>
      <c r="L14" s="346">
        <v>1894200000</v>
      </c>
      <c r="M14" s="346">
        <v>66580500</v>
      </c>
      <c r="N14" s="346">
        <v>414750000</v>
      </c>
      <c r="O14" s="496">
        <f>SUM(C14:N14)</f>
        <v>14673655500</v>
      </c>
      <c r="P14" s="496"/>
      <c r="Q14" s="347"/>
      <c r="R14" s="347">
        <v>13975500000</v>
      </c>
    </row>
    <row r="16" spans="1:18" x14ac:dyDescent="0.25">
      <c r="O16" s="491">
        <v>14674275000</v>
      </c>
      <c r="P16" s="491"/>
    </row>
    <row r="17" spans="1:18" x14ac:dyDescent="0.25">
      <c r="R17" s="361">
        <f>R14-O14</f>
        <v>-698155500</v>
      </c>
    </row>
    <row r="18" spans="1:18" x14ac:dyDescent="0.25">
      <c r="O18" s="492">
        <f>O16-O14</f>
        <v>619500</v>
      </c>
      <c r="P18" s="492"/>
    </row>
    <row r="20" spans="1:18" x14ac:dyDescent="0.25">
      <c r="C20" s="340" t="s">
        <v>1257</v>
      </c>
      <c r="D20" s="340" t="s">
        <v>1261</v>
      </c>
      <c r="E20" s="340" t="s">
        <v>1262</v>
      </c>
      <c r="F20" s="340" t="s">
        <v>1263</v>
      </c>
      <c r="G20" s="340" t="s">
        <v>1265</v>
      </c>
      <c r="H20" s="340" t="s">
        <v>1266</v>
      </c>
      <c r="I20" s="340" t="s">
        <v>1267</v>
      </c>
      <c r="J20" s="340" t="s">
        <v>1268</v>
      </c>
      <c r="K20" s="340" t="s">
        <v>1269</v>
      </c>
      <c r="L20" s="340" t="s">
        <v>1270</v>
      </c>
      <c r="M20" s="340" t="s">
        <v>1271</v>
      </c>
      <c r="N20" s="340" t="s">
        <v>1272</v>
      </c>
    </row>
    <row r="21" spans="1:18" ht="18.75" x14ac:dyDescent="0.3">
      <c r="A21" s="459" t="s">
        <v>1264</v>
      </c>
      <c r="B21" s="493">
        <f>O21+O22</f>
        <v>24</v>
      </c>
      <c r="C21" s="340">
        <v>1</v>
      </c>
      <c r="D21" s="340">
        <v>13</v>
      </c>
      <c r="E21" s="340">
        <v>1</v>
      </c>
      <c r="F21" s="340">
        <v>0</v>
      </c>
      <c r="G21" s="340">
        <v>0</v>
      </c>
      <c r="H21" s="340">
        <v>0</v>
      </c>
      <c r="I21" s="340">
        <v>0</v>
      </c>
      <c r="J21" s="340">
        <v>0</v>
      </c>
      <c r="K21" s="340">
        <v>0</v>
      </c>
      <c r="L21" s="340">
        <v>0</v>
      </c>
      <c r="M21" s="340">
        <v>0</v>
      </c>
      <c r="N21" s="464">
        <v>4</v>
      </c>
      <c r="O21" s="342">
        <f>SUM(C21:N21)</f>
        <v>19</v>
      </c>
      <c r="P21" s="493">
        <f>O21+O22</f>
        <v>24</v>
      </c>
    </row>
    <row r="22" spans="1:18" ht="18.75" x14ac:dyDescent="0.3">
      <c r="A22" s="459" t="s">
        <v>1259</v>
      </c>
      <c r="B22" s="493"/>
      <c r="C22" s="340">
        <v>0</v>
      </c>
      <c r="D22" s="340">
        <v>5</v>
      </c>
      <c r="E22" s="340">
        <v>0</v>
      </c>
      <c r="F22" s="340">
        <v>0</v>
      </c>
      <c r="G22" s="340">
        <v>0</v>
      </c>
      <c r="H22" s="340">
        <v>0</v>
      </c>
      <c r="I22" s="340">
        <v>0</v>
      </c>
      <c r="J22" s="340">
        <v>0</v>
      </c>
      <c r="K22" s="340">
        <v>0</v>
      </c>
      <c r="L22" s="340">
        <v>0</v>
      </c>
      <c r="M22" s="340">
        <v>0</v>
      </c>
      <c r="N22" s="340">
        <v>0</v>
      </c>
      <c r="O22" s="342">
        <f t="shared" ref="O22" si="3">SUM(C22:N22)</f>
        <v>5</v>
      </c>
      <c r="P22" s="493"/>
    </row>
    <row r="23" spans="1:18" ht="18.75" x14ac:dyDescent="0.3">
      <c r="A23" s="460" t="s">
        <v>1254</v>
      </c>
      <c r="B23" s="461">
        <f>SUM(C23:N23)</f>
        <v>74</v>
      </c>
      <c r="C23" s="340">
        <v>4</v>
      </c>
      <c r="D23" s="340">
        <v>5</v>
      </c>
      <c r="E23" s="340">
        <v>3</v>
      </c>
      <c r="F23" s="340">
        <v>3</v>
      </c>
      <c r="G23" s="340">
        <v>4</v>
      </c>
      <c r="H23" s="340">
        <v>4</v>
      </c>
      <c r="I23" s="340">
        <v>15</v>
      </c>
      <c r="J23" s="340">
        <v>7</v>
      </c>
      <c r="K23" s="340">
        <v>14</v>
      </c>
      <c r="L23" s="340">
        <v>11</v>
      </c>
      <c r="M23" s="340">
        <v>3</v>
      </c>
      <c r="N23" s="340">
        <v>1</v>
      </c>
      <c r="O23" s="342">
        <f>SUM(C23:N23)</f>
        <v>74</v>
      </c>
    </row>
    <row r="24" spans="1:18" ht="18.75" x14ac:dyDescent="0.3">
      <c r="A24" t="s">
        <v>1258</v>
      </c>
      <c r="C24" s="344">
        <v>4</v>
      </c>
      <c r="D24" s="344">
        <v>3</v>
      </c>
      <c r="E24" s="395">
        <v>3</v>
      </c>
      <c r="F24" s="395">
        <v>2</v>
      </c>
      <c r="G24" s="395">
        <v>2</v>
      </c>
      <c r="H24" s="395">
        <v>2</v>
      </c>
      <c r="I24" s="395">
        <v>0</v>
      </c>
      <c r="J24" s="395">
        <v>0</v>
      </c>
      <c r="K24" s="395">
        <v>0</v>
      </c>
      <c r="L24" s="395">
        <v>2</v>
      </c>
      <c r="M24" s="344">
        <v>15</v>
      </c>
      <c r="N24" s="395">
        <v>5</v>
      </c>
      <c r="O24" s="342">
        <f t="shared" ref="O24:O27" si="4">SUM(C24:N24)</f>
        <v>38</v>
      </c>
    </row>
    <row r="25" spans="1:18" ht="18.75" x14ac:dyDescent="0.3">
      <c r="A25" s="462" t="s">
        <v>59</v>
      </c>
      <c r="B25" s="494">
        <f>O25+O26</f>
        <v>14</v>
      </c>
      <c r="C25" s="340">
        <v>1</v>
      </c>
      <c r="D25" s="340">
        <v>1</v>
      </c>
      <c r="E25" s="340">
        <v>1</v>
      </c>
      <c r="F25" s="340">
        <v>0</v>
      </c>
      <c r="G25" s="340">
        <v>1</v>
      </c>
      <c r="H25" s="340">
        <v>1</v>
      </c>
      <c r="I25" s="340">
        <v>0</v>
      </c>
      <c r="J25" s="340">
        <v>0</v>
      </c>
      <c r="K25" s="340">
        <v>0</v>
      </c>
      <c r="L25" s="340">
        <v>0</v>
      </c>
      <c r="M25" s="340">
        <v>1</v>
      </c>
      <c r="N25" s="340">
        <v>0</v>
      </c>
      <c r="O25" s="342">
        <f t="shared" si="4"/>
        <v>6</v>
      </c>
      <c r="P25" s="495">
        <f>O25+O26</f>
        <v>14</v>
      </c>
    </row>
    <row r="26" spans="1:18" ht="18.75" x14ac:dyDescent="0.3">
      <c r="A26" s="463" t="s">
        <v>63</v>
      </c>
      <c r="B26" s="494"/>
      <c r="C26" s="340">
        <v>2</v>
      </c>
      <c r="D26" s="340">
        <v>1</v>
      </c>
      <c r="E26" s="340">
        <v>0</v>
      </c>
      <c r="F26" s="340">
        <v>1</v>
      </c>
      <c r="G26" s="340">
        <v>0</v>
      </c>
      <c r="H26" s="340">
        <v>1</v>
      </c>
      <c r="I26" s="340">
        <v>1</v>
      </c>
      <c r="J26" s="340">
        <v>0</v>
      </c>
      <c r="K26" s="340">
        <v>0</v>
      </c>
      <c r="L26" s="340">
        <v>0</v>
      </c>
      <c r="M26" s="340">
        <v>2</v>
      </c>
      <c r="N26" s="340">
        <v>0</v>
      </c>
      <c r="O26" s="342">
        <f t="shared" si="4"/>
        <v>8</v>
      </c>
      <c r="P26" s="495"/>
    </row>
    <row r="27" spans="1:18" ht="18.75" x14ac:dyDescent="0.3">
      <c r="A27" t="s">
        <v>1260</v>
      </c>
      <c r="C27" s="340">
        <v>1</v>
      </c>
      <c r="D27" s="340">
        <v>0</v>
      </c>
      <c r="E27" s="340">
        <v>0</v>
      </c>
      <c r="F27" s="340">
        <v>1</v>
      </c>
      <c r="G27" s="340">
        <v>0</v>
      </c>
      <c r="H27" s="340">
        <v>0</v>
      </c>
      <c r="I27" s="340">
        <v>2</v>
      </c>
      <c r="J27" s="340">
        <v>0</v>
      </c>
      <c r="K27" s="340">
        <v>0</v>
      </c>
      <c r="L27" s="340">
        <v>0</v>
      </c>
      <c r="M27" s="340">
        <v>0</v>
      </c>
      <c r="N27" s="340">
        <v>0</v>
      </c>
      <c r="O27" s="342">
        <f t="shared" si="4"/>
        <v>4</v>
      </c>
    </row>
    <row r="28" spans="1:18" ht="18.75" x14ac:dyDescent="0.3">
      <c r="A28" t="s">
        <v>1273</v>
      </c>
      <c r="C28" s="340"/>
      <c r="D28" s="340"/>
      <c r="E28" s="340"/>
      <c r="F28" s="340"/>
      <c r="G28" s="340"/>
      <c r="H28" s="340"/>
      <c r="I28" s="340"/>
      <c r="J28" s="340"/>
      <c r="K28" s="340"/>
      <c r="L28" s="340"/>
      <c r="M28" s="340"/>
      <c r="N28" s="340"/>
      <c r="O28" s="342">
        <v>36</v>
      </c>
    </row>
    <row r="29" spans="1:18" ht="18.75" x14ac:dyDescent="0.3">
      <c r="C29" s="341">
        <f t="shared" ref="C29:N29" si="5">SUM(C21:C27)</f>
        <v>13</v>
      </c>
      <c r="D29" s="341">
        <f t="shared" si="5"/>
        <v>28</v>
      </c>
      <c r="E29" s="341">
        <f t="shared" si="5"/>
        <v>8</v>
      </c>
      <c r="F29" s="341">
        <f t="shared" si="5"/>
        <v>7</v>
      </c>
      <c r="G29" s="341">
        <f t="shared" si="5"/>
        <v>7</v>
      </c>
      <c r="H29" s="341">
        <f t="shared" si="5"/>
        <v>8</v>
      </c>
      <c r="I29" s="341">
        <f t="shared" si="5"/>
        <v>18</v>
      </c>
      <c r="J29" s="341">
        <f t="shared" si="5"/>
        <v>7</v>
      </c>
      <c r="K29" s="341">
        <f t="shared" si="5"/>
        <v>14</v>
      </c>
      <c r="L29" s="341">
        <f t="shared" si="5"/>
        <v>13</v>
      </c>
      <c r="M29" s="341">
        <f t="shared" si="5"/>
        <v>21</v>
      </c>
      <c r="N29" s="341">
        <f t="shared" si="5"/>
        <v>10</v>
      </c>
      <c r="O29" s="342">
        <f>SUM(O21:O28)</f>
        <v>190</v>
      </c>
    </row>
    <row r="31" spans="1:18" x14ac:dyDescent="0.25">
      <c r="C31" s="346">
        <v>53025000</v>
      </c>
      <c r="D31" s="346">
        <v>8365350000</v>
      </c>
      <c r="E31" s="346">
        <v>419685000</v>
      </c>
      <c r="F31" s="346">
        <v>186900000</v>
      </c>
      <c r="G31" s="346">
        <v>939750000</v>
      </c>
      <c r="H31" s="346">
        <v>325500000</v>
      </c>
      <c r="I31" s="346">
        <v>1394284500</v>
      </c>
      <c r="J31" s="346">
        <v>315000000</v>
      </c>
      <c r="K31" s="346">
        <v>399000000</v>
      </c>
      <c r="L31" s="346">
        <v>1894200000</v>
      </c>
      <c r="M31" s="346">
        <v>66580500</v>
      </c>
      <c r="N31" s="346">
        <v>315000000</v>
      </c>
      <c r="O31" s="496">
        <f>SUM(C31:N31)</f>
        <v>14674275000</v>
      </c>
      <c r="P31" s="496"/>
    </row>
    <row r="33" spans="1:16" x14ac:dyDescent="0.25">
      <c r="O33" s="491">
        <v>14674275000</v>
      </c>
      <c r="P33" s="491"/>
    </row>
    <row r="35" spans="1:16" x14ac:dyDescent="0.25">
      <c r="O35" s="492">
        <f>O33-O31</f>
        <v>0</v>
      </c>
      <c r="P35" s="492"/>
    </row>
    <row r="38" spans="1:16" x14ac:dyDescent="0.25">
      <c r="C38" s="340" t="s">
        <v>1257</v>
      </c>
      <c r="D38" s="340" t="s">
        <v>1261</v>
      </c>
      <c r="E38" s="340" t="s">
        <v>1262</v>
      </c>
      <c r="F38" s="340" t="s">
        <v>1263</v>
      </c>
      <c r="G38" s="340" t="s">
        <v>1265</v>
      </c>
      <c r="H38" s="340" t="s">
        <v>1266</v>
      </c>
      <c r="I38" s="340" t="s">
        <v>1267</v>
      </c>
      <c r="J38" s="340" t="s">
        <v>1268</v>
      </c>
      <c r="K38" s="340" t="s">
        <v>1269</v>
      </c>
      <c r="L38" s="340" t="s">
        <v>1270</v>
      </c>
      <c r="M38" s="340" t="s">
        <v>1271</v>
      </c>
      <c r="N38" s="340" t="s">
        <v>1272</v>
      </c>
    </row>
    <row r="39" spans="1:16" ht="18.75" x14ac:dyDescent="0.3">
      <c r="A39" s="459" t="s">
        <v>1264</v>
      </c>
      <c r="B39" s="493">
        <f>O39+O40</f>
        <v>22</v>
      </c>
      <c r="C39" s="340">
        <v>1</v>
      </c>
      <c r="D39" s="340">
        <v>13</v>
      </c>
      <c r="E39" s="340">
        <v>1</v>
      </c>
      <c r="F39" s="340">
        <v>0</v>
      </c>
      <c r="G39" s="340">
        <v>0</v>
      </c>
      <c r="H39" s="340">
        <v>0</v>
      </c>
      <c r="I39" s="340">
        <v>0</v>
      </c>
      <c r="J39" s="340">
        <v>0</v>
      </c>
      <c r="K39" s="340">
        <v>0</v>
      </c>
      <c r="L39" s="340">
        <v>0</v>
      </c>
      <c r="M39" s="340">
        <v>0</v>
      </c>
      <c r="N39" s="464">
        <v>2</v>
      </c>
      <c r="O39" s="342">
        <f>SUM(C39:N39)</f>
        <v>17</v>
      </c>
      <c r="P39" s="493">
        <v>21</v>
      </c>
    </row>
    <row r="40" spans="1:16" ht="18.75" x14ac:dyDescent="0.3">
      <c r="A40" s="459" t="s">
        <v>1259</v>
      </c>
      <c r="B40" s="493"/>
      <c r="C40" s="340">
        <v>0</v>
      </c>
      <c r="D40" s="340">
        <v>5</v>
      </c>
      <c r="E40" s="340">
        <v>0</v>
      </c>
      <c r="F40" s="340">
        <v>0</v>
      </c>
      <c r="G40" s="340">
        <v>0</v>
      </c>
      <c r="H40" s="340">
        <v>0</v>
      </c>
      <c r="I40" s="340">
        <v>0</v>
      </c>
      <c r="J40" s="340">
        <v>0</v>
      </c>
      <c r="K40" s="340">
        <v>0</v>
      </c>
      <c r="L40" s="340">
        <v>0</v>
      </c>
      <c r="M40" s="340">
        <v>0</v>
      </c>
      <c r="N40" s="340">
        <v>0</v>
      </c>
      <c r="O40" s="342">
        <f t="shared" ref="O40" si="6">SUM(C40:N40)</f>
        <v>5</v>
      </c>
      <c r="P40" s="493"/>
    </row>
    <row r="41" spans="1:16" ht="18.75" x14ac:dyDescent="0.3">
      <c r="A41" s="460" t="s">
        <v>1254</v>
      </c>
      <c r="B41" s="461">
        <f>SUM(C41:N41)</f>
        <v>74</v>
      </c>
      <c r="C41" s="340">
        <v>4</v>
      </c>
      <c r="D41" s="340">
        <v>5</v>
      </c>
      <c r="E41" s="340">
        <v>3</v>
      </c>
      <c r="F41" s="340">
        <v>3</v>
      </c>
      <c r="G41" s="340">
        <v>4</v>
      </c>
      <c r="H41" s="340">
        <v>4</v>
      </c>
      <c r="I41" s="340">
        <v>15</v>
      </c>
      <c r="J41" s="340">
        <v>7</v>
      </c>
      <c r="K41" s="340">
        <v>14</v>
      </c>
      <c r="L41" s="340">
        <v>11</v>
      </c>
      <c r="M41" s="340">
        <v>3</v>
      </c>
      <c r="N41" s="340">
        <v>1</v>
      </c>
      <c r="O41" s="342">
        <f>SUM(C41:N41)</f>
        <v>74</v>
      </c>
    </row>
    <row r="42" spans="1:16" ht="18.75" x14ac:dyDescent="0.3">
      <c r="A42" t="s">
        <v>1258</v>
      </c>
      <c r="C42" s="344">
        <v>4</v>
      </c>
      <c r="D42" s="344">
        <v>3</v>
      </c>
      <c r="E42" s="451">
        <v>3</v>
      </c>
      <c r="F42" s="451">
        <v>2</v>
      </c>
      <c r="G42" s="451">
        <v>2</v>
      </c>
      <c r="H42" s="451">
        <v>2</v>
      </c>
      <c r="I42" s="451">
        <v>0</v>
      </c>
      <c r="J42" s="451">
        <v>0</v>
      </c>
      <c r="K42" s="451">
        <v>0</v>
      </c>
      <c r="L42" s="451">
        <v>2</v>
      </c>
      <c r="M42" s="344">
        <v>15</v>
      </c>
      <c r="N42" s="451">
        <v>5</v>
      </c>
      <c r="O42" s="342">
        <f t="shared" ref="O42:O45" si="7">SUM(C42:N42)</f>
        <v>38</v>
      </c>
    </row>
    <row r="43" spans="1:16" ht="18.75" x14ac:dyDescent="0.3">
      <c r="A43" s="462" t="s">
        <v>59</v>
      </c>
      <c r="B43" s="494">
        <f>O43+O44</f>
        <v>14</v>
      </c>
      <c r="C43" s="340">
        <v>1</v>
      </c>
      <c r="D43" s="340">
        <v>1</v>
      </c>
      <c r="E43" s="340">
        <v>1</v>
      </c>
      <c r="F43" s="340">
        <v>0</v>
      </c>
      <c r="G43" s="340">
        <v>1</v>
      </c>
      <c r="H43" s="340">
        <v>1</v>
      </c>
      <c r="I43" s="340">
        <v>0</v>
      </c>
      <c r="J43" s="340">
        <v>0</v>
      </c>
      <c r="K43" s="340">
        <v>0</v>
      </c>
      <c r="L43" s="340">
        <v>0</v>
      </c>
      <c r="M43" s="340">
        <v>1</v>
      </c>
      <c r="N43" s="340">
        <v>0</v>
      </c>
      <c r="O43" s="342">
        <f t="shared" si="7"/>
        <v>6</v>
      </c>
      <c r="P43" s="495">
        <v>12</v>
      </c>
    </row>
    <row r="44" spans="1:16" ht="18.75" x14ac:dyDescent="0.3">
      <c r="A44" s="463" t="s">
        <v>63</v>
      </c>
      <c r="B44" s="494"/>
      <c r="C44" s="340">
        <v>2</v>
      </c>
      <c r="D44" s="340">
        <v>1</v>
      </c>
      <c r="E44" s="340">
        <v>0</v>
      </c>
      <c r="F44" s="340">
        <v>1</v>
      </c>
      <c r="G44" s="340">
        <v>0</v>
      </c>
      <c r="H44" s="340">
        <v>1</v>
      </c>
      <c r="I44" s="340">
        <v>1</v>
      </c>
      <c r="J44" s="340">
        <v>0</v>
      </c>
      <c r="K44" s="340">
        <v>0</v>
      </c>
      <c r="L44" s="340">
        <v>0</v>
      </c>
      <c r="M44" s="340">
        <v>2</v>
      </c>
      <c r="N44" s="340">
        <v>0</v>
      </c>
      <c r="O44" s="342">
        <f t="shared" si="7"/>
        <v>8</v>
      </c>
      <c r="P44" s="495"/>
    </row>
    <row r="45" spans="1:16" ht="18.75" x14ac:dyDescent="0.3">
      <c r="A45" t="s">
        <v>1260</v>
      </c>
      <c r="C45" s="340">
        <v>1</v>
      </c>
      <c r="D45" s="340">
        <v>0</v>
      </c>
      <c r="E45" s="340">
        <v>0</v>
      </c>
      <c r="F45" s="340">
        <v>1</v>
      </c>
      <c r="G45" s="340">
        <v>0</v>
      </c>
      <c r="H45" s="340">
        <v>0</v>
      </c>
      <c r="I45" s="340">
        <v>2</v>
      </c>
      <c r="J45" s="340">
        <v>0</v>
      </c>
      <c r="K45" s="340">
        <v>0</v>
      </c>
      <c r="L45" s="340">
        <v>0</v>
      </c>
      <c r="M45" s="340">
        <v>0</v>
      </c>
      <c r="N45" s="340">
        <v>0</v>
      </c>
      <c r="O45" s="342">
        <f t="shared" si="7"/>
        <v>4</v>
      </c>
    </row>
    <row r="46" spans="1:16" ht="18.75" x14ac:dyDescent="0.3">
      <c r="A46" t="s">
        <v>1273</v>
      </c>
      <c r="C46" s="340"/>
      <c r="D46" s="340"/>
      <c r="E46" s="340"/>
      <c r="F46" s="340"/>
      <c r="G46" s="340"/>
      <c r="H46" s="340"/>
      <c r="I46" s="340"/>
      <c r="J46" s="340"/>
      <c r="K46" s="340"/>
      <c r="L46" s="340"/>
      <c r="M46" s="340"/>
      <c r="N46" s="340"/>
      <c r="O46" s="342">
        <v>36</v>
      </c>
    </row>
    <row r="47" spans="1:16" ht="18.75" x14ac:dyDescent="0.3">
      <c r="C47" s="341">
        <f t="shared" ref="C47:N47" si="8">SUM(C39:C45)</f>
        <v>13</v>
      </c>
      <c r="D47" s="341">
        <f t="shared" si="8"/>
        <v>28</v>
      </c>
      <c r="E47" s="341">
        <f t="shared" si="8"/>
        <v>8</v>
      </c>
      <c r="F47" s="341">
        <f t="shared" si="8"/>
        <v>7</v>
      </c>
      <c r="G47" s="341">
        <f t="shared" si="8"/>
        <v>7</v>
      </c>
      <c r="H47" s="341">
        <f t="shared" si="8"/>
        <v>8</v>
      </c>
      <c r="I47" s="341">
        <f t="shared" si="8"/>
        <v>18</v>
      </c>
      <c r="J47" s="341">
        <f t="shared" si="8"/>
        <v>7</v>
      </c>
      <c r="K47" s="341">
        <f t="shared" si="8"/>
        <v>14</v>
      </c>
      <c r="L47" s="341">
        <f t="shared" si="8"/>
        <v>13</v>
      </c>
      <c r="M47" s="341">
        <f t="shared" si="8"/>
        <v>21</v>
      </c>
      <c r="N47" s="341">
        <f t="shared" si="8"/>
        <v>8</v>
      </c>
      <c r="O47" s="342">
        <f>SUM(O39:O46)</f>
        <v>188</v>
      </c>
    </row>
    <row r="49" spans="3:16" x14ac:dyDescent="0.25">
      <c r="C49" s="346">
        <v>53025000</v>
      </c>
      <c r="D49" s="346">
        <v>8365350000</v>
      </c>
      <c r="E49" s="346">
        <v>419685000</v>
      </c>
      <c r="F49" s="346">
        <v>186900000</v>
      </c>
      <c r="G49" s="346">
        <v>939750000</v>
      </c>
      <c r="H49" s="346">
        <v>325500000</v>
      </c>
      <c r="I49" s="346">
        <v>1394284500</v>
      </c>
      <c r="J49" s="346">
        <v>315000000</v>
      </c>
      <c r="K49" s="346">
        <v>399000000</v>
      </c>
      <c r="L49" s="346">
        <v>1894200000</v>
      </c>
      <c r="M49" s="346">
        <v>66580500</v>
      </c>
      <c r="N49" s="346">
        <v>315000000</v>
      </c>
      <c r="O49" s="496">
        <f>SUM(C49:N49)</f>
        <v>14674275000</v>
      </c>
      <c r="P49" s="496"/>
    </row>
    <row r="51" spans="3:16" x14ac:dyDescent="0.25">
      <c r="O51" s="491">
        <v>14674275000</v>
      </c>
      <c r="P51" s="491"/>
    </row>
    <row r="53" spans="3:16" x14ac:dyDescent="0.25">
      <c r="O53" s="492">
        <f>O51-O49</f>
        <v>0</v>
      </c>
      <c r="P53" s="492"/>
    </row>
  </sheetData>
  <mergeCells count="19">
    <mergeCell ref="B21:B22"/>
    <mergeCell ref="B25:B26"/>
    <mergeCell ref="O33:P33"/>
    <mergeCell ref="O35:P35"/>
    <mergeCell ref="P21:P22"/>
    <mergeCell ref="P25:P26"/>
    <mergeCell ref="O31:P31"/>
    <mergeCell ref="P3:P4"/>
    <mergeCell ref="P7:P8"/>
    <mergeCell ref="O14:P14"/>
    <mergeCell ref="O16:P16"/>
    <mergeCell ref="O18:P18"/>
    <mergeCell ref="O51:P51"/>
    <mergeCell ref="O53:P53"/>
    <mergeCell ref="B39:B40"/>
    <mergeCell ref="P39:P40"/>
    <mergeCell ref="B43:B44"/>
    <mergeCell ref="P43:P44"/>
    <mergeCell ref="O49:P4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C94"/>
  <sheetViews>
    <sheetView showGridLines="0" view="pageBreakPreview" topLeftCell="A44" zoomScale="71" zoomScaleNormal="40" zoomScaleSheetLayoutView="71" zoomScalePageLayoutView="96" workbookViewId="0">
      <selection activeCell="O72" sqref="O72"/>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29" width="11.5703125" style="7" bestFit="1" customWidth="1"/>
    <col min="30"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454"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935</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453"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452" t="s">
        <v>7</v>
      </c>
      <c r="F11" s="452" t="s">
        <v>8</v>
      </c>
      <c r="G11" s="452" t="s">
        <v>7</v>
      </c>
      <c r="H11" s="452" t="s">
        <v>8</v>
      </c>
      <c r="I11" s="452" t="s">
        <v>7</v>
      </c>
      <c r="J11" s="452"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458">
        <v>1</v>
      </c>
      <c r="C15" s="266" t="s">
        <v>43</v>
      </c>
      <c r="D15" s="266" t="s">
        <v>37</v>
      </c>
      <c r="E15" s="230" t="s">
        <v>55</v>
      </c>
      <c r="F15" s="230">
        <v>0</v>
      </c>
      <c r="G15" s="230" t="s">
        <v>55</v>
      </c>
      <c r="H15" s="230" t="s">
        <v>55</v>
      </c>
      <c r="I15" s="230">
        <v>0</v>
      </c>
      <c r="J15" s="230" t="s">
        <v>55</v>
      </c>
      <c r="K15" s="230" t="s">
        <v>55</v>
      </c>
      <c r="L15" s="230" t="s">
        <v>55</v>
      </c>
      <c r="M15" s="230" t="s">
        <v>55</v>
      </c>
      <c r="N15" s="230">
        <v>0</v>
      </c>
      <c r="O15" s="230">
        <v>0</v>
      </c>
      <c r="P15" s="230">
        <v>0</v>
      </c>
      <c r="Q15" s="230">
        <v>0</v>
      </c>
      <c r="R15" s="230">
        <v>0</v>
      </c>
      <c r="S15" s="230">
        <v>0</v>
      </c>
      <c r="T15" s="230">
        <v>0</v>
      </c>
      <c r="U15" s="230">
        <v>0</v>
      </c>
      <c r="V15" s="230">
        <v>0</v>
      </c>
      <c r="W15" s="455" t="s">
        <v>879</v>
      </c>
      <c r="X15" s="507">
        <v>0</v>
      </c>
      <c r="Y15" s="507">
        <f>5%*X15</f>
        <v>0</v>
      </c>
      <c r="Z15" s="507">
        <f>X15+Y15</f>
        <v>0</v>
      </c>
      <c r="AA15" s="73" t="s">
        <v>880</v>
      </c>
    </row>
    <row r="16" spans="1:28" s="17" customFormat="1" ht="19.5" customHeight="1" x14ac:dyDescent="0.25">
      <c r="B16" s="458"/>
      <c r="C16" s="74">
        <v>43436</v>
      </c>
      <c r="D16" s="90" t="s">
        <v>142</v>
      </c>
      <c r="E16" s="47"/>
      <c r="F16" s="47"/>
      <c r="G16" s="47"/>
      <c r="H16" s="47"/>
      <c r="I16" s="47"/>
      <c r="J16" s="47"/>
      <c r="K16" s="47"/>
      <c r="L16" s="47"/>
      <c r="M16" s="47"/>
      <c r="N16" s="47"/>
      <c r="O16" s="47"/>
      <c r="P16" s="47"/>
      <c r="Q16" s="47"/>
      <c r="R16" s="47"/>
      <c r="S16" s="47"/>
      <c r="T16" s="47"/>
      <c r="U16" s="47"/>
      <c r="V16" s="47"/>
      <c r="W16" s="45"/>
      <c r="X16" s="507"/>
      <c r="Y16" s="507"/>
      <c r="Z16" s="507"/>
      <c r="AA16" s="508" t="s">
        <v>938</v>
      </c>
    </row>
    <row r="17" spans="2:27" s="17" customFormat="1" ht="19.5" customHeight="1" x14ac:dyDescent="0.25">
      <c r="B17" s="458"/>
      <c r="C17" s="90" t="s">
        <v>940</v>
      </c>
      <c r="D17" s="75" t="s">
        <v>936</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458"/>
      <c r="C18" s="90"/>
      <c r="D18" s="75" t="s">
        <v>937</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customHeight="1" x14ac:dyDescent="0.25">
      <c r="B19" s="458"/>
      <c r="C19" s="90"/>
      <c r="D19" s="75"/>
      <c r="E19" s="47"/>
      <c r="F19" s="47"/>
      <c r="G19" s="47"/>
      <c r="H19" s="47"/>
      <c r="I19" s="47"/>
      <c r="J19" s="47"/>
      <c r="K19" s="47"/>
      <c r="L19" s="47"/>
      <c r="M19" s="47"/>
      <c r="N19" s="47"/>
      <c r="O19" s="47"/>
      <c r="P19" s="47"/>
      <c r="Q19" s="47"/>
      <c r="R19" s="47"/>
      <c r="S19" s="47"/>
      <c r="T19" s="47"/>
      <c r="U19" s="47"/>
      <c r="V19" s="47"/>
      <c r="W19" s="45"/>
      <c r="X19" s="507"/>
      <c r="Y19" s="507"/>
      <c r="Z19" s="507"/>
      <c r="AA19" s="456"/>
    </row>
    <row r="20" spans="2:27" s="17" customFormat="1" ht="19.5" x14ac:dyDescent="0.25">
      <c r="B20" s="458">
        <v>2</v>
      </c>
      <c r="C20" s="266" t="s">
        <v>43</v>
      </c>
      <c r="D20" s="266" t="s">
        <v>37</v>
      </c>
      <c r="E20" s="230">
        <v>0</v>
      </c>
      <c r="F20" s="230">
        <v>0</v>
      </c>
      <c r="G20" s="230" t="s">
        <v>55</v>
      </c>
      <c r="H20" s="230" t="s">
        <v>55</v>
      </c>
      <c r="I20" s="230" t="s">
        <v>55</v>
      </c>
      <c r="J20" s="230" t="s">
        <v>55</v>
      </c>
      <c r="K20" s="230" t="s">
        <v>55</v>
      </c>
      <c r="L20" s="230" t="s">
        <v>55</v>
      </c>
      <c r="M20" s="230">
        <v>0</v>
      </c>
      <c r="N20" s="230">
        <v>0</v>
      </c>
      <c r="O20" s="230">
        <v>0</v>
      </c>
      <c r="P20" s="230">
        <v>0</v>
      </c>
      <c r="Q20" s="230">
        <v>0</v>
      </c>
      <c r="R20" s="230">
        <v>0</v>
      </c>
      <c r="S20" s="230">
        <v>0</v>
      </c>
      <c r="T20" s="230">
        <v>0</v>
      </c>
      <c r="U20" s="230">
        <v>0</v>
      </c>
      <c r="V20" s="230">
        <v>0</v>
      </c>
      <c r="W20" s="507" t="s">
        <v>238</v>
      </c>
      <c r="X20" s="507">
        <v>0</v>
      </c>
      <c r="Y20" s="507">
        <f>5%*X20</f>
        <v>0</v>
      </c>
      <c r="Z20" s="513">
        <f>X20+Y20</f>
        <v>0</v>
      </c>
      <c r="AA20" s="73" t="s">
        <v>57</v>
      </c>
    </row>
    <row r="21" spans="2:27" s="17" customFormat="1" ht="19.5" customHeight="1" x14ac:dyDescent="0.25">
      <c r="B21" s="458"/>
      <c r="C21" s="74">
        <v>43436</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938</v>
      </c>
    </row>
    <row r="22" spans="2:27" s="17" customFormat="1" ht="19.5" customHeight="1" x14ac:dyDescent="0.25">
      <c r="B22" s="458"/>
      <c r="C22" s="90" t="s">
        <v>940</v>
      </c>
      <c r="D22" s="75" t="s">
        <v>924</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458"/>
      <c r="C23" s="266"/>
      <c r="D23" s="75" t="s">
        <v>939</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458"/>
      <c r="C24" s="266"/>
      <c r="D24" s="75" t="s">
        <v>54</v>
      </c>
      <c r="E24" s="47"/>
      <c r="F24" s="47"/>
      <c r="G24" s="47"/>
      <c r="H24" s="47"/>
      <c r="I24" s="47"/>
      <c r="J24" s="47"/>
      <c r="K24" s="47"/>
      <c r="L24" s="47"/>
      <c r="M24" s="47"/>
      <c r="N24" s="47"/>
      <c r="O24" s="47"/>
      <c r="P24" s="47"/>
      <c r="Q24" s="47"/>
      <c r="R24" s="47"/>
      <c r="S24" s="47"/>
      <c r="T24" s="47"/>
      <c r="U24" s="47"/>
      <c r="V24" s="47"/>
      <c r="W24" s="455"/>
      <c r="X24" s="455"/>
      <c r="Y24" s="455"/>
      <c r="Z24" s="457"/>
      <c r="AA24" s="77"/>
    </row>
    <row r="25" spans="2:27" s="17" customFormat="1" ht="19.5" x14ac:dyDescent="0.25">
      <c r="B25" s="458"/>
      <c r="C25" s="266"/>
      <c r="D25" s="260"/>
      <c r="E25" s="47"/>
      <c r="F25" s="47"/>
      <c r="G25" s="47"/>
      <c r="H25" s="47"/>
      <c r="I25" s="47"/>
      <c r="J25" s="47"/>
      <c r="K25" s="47"/>
      <c r="L25" s="47"/>
      <c r="M25" s="47"/>
      <c r="N25" s="47"/>
      <c r="O25" s="47"/>
      <c r="P25" s="47"/>
      <c r="Q25" s="47"/>
      <c r="R25" s="47"/>
      <c r="S25" s="47"/>
      <c r="T25" s="47"/>
      <c r="U25" s="47"/>
      <c r="V25" s="47"/>
      <c r="W25" s="455"/>
      <c r="X25" s="455"/>
      <c r="Y25" s="455"/>
      <c r="Z25" s="457"/>
      <c r="AA25" s="456"/>
    </row>
    <row r="26" spans="2:27" s="17" customFormat="1" ht="19.5" customHeight="1" x14ac:dyDescent="0.25">
      <c r="B26" s="458">
        <v>3</v>
      </c>
      <c r="C26" s="266" t="s">
        <v>43</v>
      </c>
      <c r="D26" s="266" t="s">
        <v>37</v>
      </c>
      <c r="E26" s="230">
        <v>0</v>
      </c>
      <c r="F26" s="230" t="s">
        <v>55</v>
      </c>
      <c r="G26" s="230" t="s">
        <v>55</v>
      </c>
      <c r="H26" s="230" t="s">
        <v>55</v>
      </c>
      <c r="I26" s="230">
        <v>0</v>
      </c>
      <c r="J26" s="230">
        <v>0</v>
      </c>
      <c r="K26" s="230">
        <v>0</v>
      </c>
      <c r="L26" s="230" t="s">
        <v>55</v>
      </c>
      <c r="M26" s="230" t="s">
        <v>55</v>
      </c>
      <c r="N26" s="230">
        <v>0</v>
      </c>
      <c r="O26" s="230">
        <v>0</v>
      </c>
      <c r="P26" s="230">
        <v>0</v>
      </c>
      <c r="Q26" s="230">
        <v>0</v>
      </c>
      <c r="R26" s="230">
        <v>0</v>
      </c>
      <c r="S26" s="230">
        <v>0</v>
      </c>
      <c r="T26" s="230">
        <v>0</v>
      </c>
      <c r="U26" s="230">
        <v>0</v>
      </c>
      <c r="V26" s="230">
        <v>0</v>
      </c>
      <c r="W26" s="455" t="s">
        <v>879</v>
      </c>
      <c r="X26" s="455">
        <v>0</v>
      </c>
      <c r="Y26" s="455">
        <f>5%*X26</f>
        <v>0</v>
      </c>
      <c r="Z26" s="455">
        <f>X26+Y26</f>
        <v>0</v>
      </c>
      <c r="AA26" s="73" t="s">
        <v>880</v>
      </c>
    </row>
    <row r="27" spans="2:27" s="17" customFormat="1" ht="19.5" customHeight="1" x14ac:dyDescent="0.25">
      <c r="B27" s="458"/>
      <c r="C27" s="74">
        <v>43436</v>
      </c>
      <c r="D27" s="90" t="s">
        <v>142</v>
      </c>
      <c r="E27" s="47"/>
      <c r="F27" s="47"/>
      <c r="G27" s="47"/>
      <c r="H27" s="47"/>
      <c r="I27" s="47"/>
      <c r="J27" s="47"/>
      <c r="K27" s="47"/>
      <c r="L27" s="47"/>
      <c r="M27" s="47"/>
      <c r="N27" s="47"/>
      <c r="O27" s="47"/>
      <c r="P27" s="47"/>
      <c r="Q27" s="47"/>
      <c r="R27" s="47"/>
      <c r="S27" s="47"/>
      <c r="T27" s="47"/>
      <c r="U27" s="47"/>
      <c r="V27" s="47"/>
      <c r="W27" s="45"/>
      <c r="X27" s="45"/>
      <c r="Y27" s="45"/>
      <c r="Z27" s="45"/>
      <c r="AA27" s="508" t="s">
        <v>938</v>
      </c>
    </row>
    <row r="28" spans="2:27" s="17" customFormat="1" ht="19.5" customHeight="1" x14ac:dyDescent="0.25">
      <c r="B28" s="458"/>
      <c r="C28" s="90" t="s">
        <v>940</v>
      </c>
      <c r="D28" s="75" t="s">
        <v>941</v>
      </c>
      <c r="E28" s="47"/>
      <c r="F28" s="47"/>
      <c r="G28" s="47"/>
      <c r="H28" s="47"/>
      <c r="I28" s="47"/>
      <c r="J28" s="47"/>
      <c r="K28" s="47"/>
      <c r="L28" s="47"/>
      <c r="M28" s="47"/>
      <c r="N28" s="47"/>
      <c r="O28" s="47"/>
      <c r="P28" s="47"/>
      <c r="Q28" s="47"/>
      <c r="R28" s="47"/>
      <c r="S28" s="47"/>
      <c r="T28" s="47"/>
      <c r="U28" s="47"/>
      <c r="V28" s="47"/>
      <c r="W28" s="45"/>
      <c r="X28" s="45"/>
      <c r="Y28" s="45"/>
      <c r="Z28" s="45"/>
      <c r="AA28" s="508"/>
    </row>
    <row r="29" spans="2:27" s="17" customFormat="1" ht="19.5" customHeight="1" x14ac:dyDescent="0.25">
      <c r="B29" s="458"/>
      <c r="C29" s="90"/>
      <c r="D29" s="75" t="s">
        <v>110</v>
      </c>
      <c r="E29" s="47"/>
      <c r="F29" s="47"/>
      <c r="G29" s="47"/>
      <c r="H29" s="47"/>
      <c r="I29" s="47"/>
      <c r="J29" s="47"/>
      <c r="K29" s="47"/>
      <c r="L29" s="47"/>
      <c r="M29" s="47"/>
      <c r="N29" s="47"/>
      <c r="O29" s="47"/>
      <c r="P29" s="47"/>
      <c r="Q29" s="47"/>
      <c r="R29" s="47"/>
      <c r="S29" s="47"/>
      <c r="T29" s="47"/>
      <c r="U29" s="47"/>
      <c r="V29" s="47"/>
      <c r="W29" s="45"/>
      <c r="X29" s="45"/>
      <c r="Y29" s="45"/>
      <c r="Z29" s="45"/>
      <c r="AA29" s="508"/>
    </row>
    <row r="30" spans="2:27" s="17" customFormat="1" ht="19.5" customHeight="1" x14ac:dyDescent="0.25">
      <c r="B30" s="458"/>
      <c r="C30" s="90"/>
      <c r="D30" s="75"/>
      <c r="E30" s="47"/>
      <c r="F30" s="47"/>
      <c r="G30" s="47"/>
      <c r="H30" s="47"/>
      <c r="I30" s="47"/>
      <c r="J30" s="47"/>
      <c r="K30" s="47"/>
      <c r="L30" s="47"/>
      <c r="M30" s="47"/>
      <c r="N30" s="47"/>
      <c r="O30" s="47"/>
      <c r="P30" s="47"/>
      <c r="Q30" s="47"/>
      <c r="R30" s="47"/>
      <c r="S30" s="47"/>
      <c r="T30" s="47"/>
      <c r="U30" s="47"/>
      <c r="V30" s="47"/>
      <c r="W30" s="45"/>
      <c r="X30" s="45"/>
      <c r="Y30" s="45"/>
      <c r="Z30" s="45"/>
      <c r="AA30" s="76"/>
    </row>
    <row r="31" spans="2:27" s="17" customFormat="1" ht="19.5" x14ac:dyDescent="0.25">
      <c r="B31" s="458">
        <v>4</v>
      </c>
      <c r="C31" s="266" t="s">
        <v>38</v>
      </c>
      <c r="D31" s="266" t="s">
        <v>37</v>
      </c>
      <c r="E31" s="230">
        <v>0</v>
      </c>
      <c r="F31" s="230" t="s">
        <v>55</v>
      </c>
      <c r="G31" s="230" t="s">
        <v>55</v>
      </c>
      <c r="H31" s="230" t="s">
        <v>55</v>
      </c>
      <c r="I31" s="230" t="s">
        <v>55</v>
      </c>
      <c r="J31" s="230" t="s">
        <v>55</v>
      </c>
      <c r="K31" s="230">
        <v>0</v>
      </c>
      <c r="L31" s="230" t="s">
        <v>55</v>
      </c>
      <c r="M31" s="230" t="s">
        <v>55</v>
      </c>
      <c r="N31" s="230">
        <v>0</v>
      </c>
      <c r="O31" s="230">
        <v>0</v>
      </c>
      <c r="P31" s="230">
        <v>0</v>
      </c>
      <c r="Q31" s="230">
        <v>0</v>
      </c>
      <c r="R31" s="230">
        <v>0</v>
      </c>
      <c r="S31" s="230">
        <v>0</v>
      </c>
      <c r="T31" s="230">
        <v>0</v>
      </c>
      <c r="U31" s="230">
        <v>0</v>
      </c>
      <c r="V31" s="230">
        <v>0</v>
      </c>
      <c r="W31" s="507" t="s">
        <v>879</v>
      </c>
      <c r="X31" s="455">
        <v>0</v>
      </c>
      <c r="Y31" s="455">
        <f>5%*X31</f>
        <v>0</v>
      </c>
      <c r="Z31" s="455">
        <f>X31+Y31</f>
        <v>0</v>
      </c>
      <c r="AA31" s="73" t="s">
        <v>880</v>
      </c>
    </row>
    <row r="32" spans="2:27" s="17" customFormat="1" ht="19.5" customHeight="1" x14ac:dyDescent="0.25">
      <c r="B32" s="458"/>
      <c r="C32" s="74">
        <v>43442</v>
      </c>
      <c r="D32" s="90" t="s">
        <v>142</v>
      </c>
      <c r="E32" s="47"/>
      <c r="F32" s="47"/>
      <c r="G32" s="47"/>
      <c r="H32" s="47"/>
      <c r="I32" s="47"/>
      <c r="J32" s="47"/>
      <c r="K32" s="47"/>
      <c r="L32" s="47"/>
      <c r="M32" s="47"/>
      <c r="N32" s="47"/>
      <c r="O32" s="47"/>
      <c r="P32" s="47"/>
      <c r="Q32" s="47"/>
      <c r="R32" s="47"/>
      <c r="S32" s="47"/>
      <c r="T32" s="47"/>
      <c r="U32" s="47"/>
      <c r="V32" s="47"/>
      <c r="W32" s="507"/>
      <c r="X32" s="455"/>
      <c r="Y32" s="455"/>
      <c r="Z32" s="455"/>
      <c r="AA32" s="77" t="s">
        <v>819</v>
      </c>
    </row>
    <row r="33" spans="2:29" s="17" customFormat="1" ht="19.5" customHeight="1" x14ac:dyDescent="0.25">
      <c r="B33" s="458"/>
      <c r="C33" s="90"/>
      <c r="D33" s="75" t="s">
        <v>942</v>
      </c>
      <c r="E33" s="47"/>
      <c r="F33" s="47"/>
      <c r="G33" s="47"/>
      <c r="H33" s="47"/>
      <c r="I33" s="47"/>
      <c r="J33" s="47"/>
      <c r="K33" s="47"/>
      <c r="L33" s="47"/>
      <c r="M33" s="47"/>
      <c r="N33" s="47"/>
      <c r="O33" s="47"/>
      <c r="P33" s="47"/>
      <c r="Q33" s="47"/>
      <c r="R33" s="47"/>
      <c r="S33" s="47"/>
      <c r="T33" s="47"/>
      <c r="U33" s="47"/>
      <c r="V33" s="47"/>
      <c r="W33" s="455"/>
      <c r="X33" s="455"/>
      <c r="Y33" s="455"/>
      <c r="Z33" s="455"/>
      <c r="AA33" s="77"/>
    </row>
    <row r="34" spans="2:29" s="17" customFormat="1" ht="19.5" x14ac:dyDescent="0.25">
      <c r="B34" s="458"/>
      <c r="C34" s="90"/>
      <c r="D34" s="75" t="s">
        <v>943</v>
      </c>
      <c r="E34" s="47"/>
      <c r="F34" s="47"/>
      <c r="G34" s="47"/>
      <c r="H34" s="47"/>
      <c r="I34" s="47"/>
      <c r="J34" s="47"/>
      <c r="K34" s="47"/>
      <c r="L34" s="47"/>
      <c r="M34" s="47"/>
      <c r="N34" s="47"/>
      <c r="O34" s="47"/>
      <c r="P34" s="47"/>
      <c r="Q34" s="47"/>
      <c r="R34" s="47"/>
      <c r="S34" s="47"/>
      <c r="T34" s="47"/>
      <c r="U34" s="47"/>
      <c r="V34" s="47"/>
      <c r="W34" s="455"/>
      <c r="X34" s="455"/>
      <c r="Y34" s="455"/>
      <c r="Z34" s="455"/>
      <c r="AA34" s="76"/>
    </row>
    <row r="35" spans="2:29" s="17" customFormat="1" ht="19.5" x14ac:dyDescent="0.25">
      <c r="B35" s="458"/>
      <c r="C35" s="90"/>
      <c r="D35" s="75" t="s">
        <v>54</v>
      </c>
      <c r="E35" s="47"/>
      <c r="F35" s="47"/>
      <c r="G35" s="47"/>
      <c r="H35" s="47"/>
      <c r="I35" s="47"/>
      <c r="J35" s="47"/>
      <c r="K35" s="47"/>
      <c r="L35" s="47"/>
      <c r="M35" s="47"/>
      <c r="N35" s="47"/>
      <c r="O35" s="47"/>
      <c r="P35" s="47"/>
      <c r="Q35" s="47"/>
      <c r="R35" s="47"/>
      <c r="S35" s="47"/>
      <c r="T35" s="47"/>
      <c r="U35" s="47"/>
      <c r="V35" s="47"/>
      <c r="W35" s="455"/>
      <c r="X35" s="455"/>
      <c r="Y35" s="455"/>
      <c r="Z35" s="455"/>
      <c r="AA35" s="76"/>
    </row>
    <row r="36" spans="2:29" s="17" customFormat="1" ht="19.5" x14ac:dyDescent="0.25">
      <c r="B36" s="458"/>
      <c r="C36" s="90"/>
      <c r="D36" s="260"/>
      <c r="E36" s="47"/>
      <c r="F36" s="47"/>
      <c r="G36" s="47"/>
      <c r="H36" s="47"/>
      <c r="I36" s="47"/>
      <c r="J36" s="47"/>
      <c r="K36" s="47"/>
      <c r="L36" s="47"/>
      <c r="M36" s="47"/>
      <c r="N36" s="47"/>
      <c r="O36" s="47"/>
      <c r="P36" s="47"/>
      <c r="Q36" s="47"/>
      <c r="R36" s="47"/>
      <c r="S36" s="47"/>
      <c r="T36" s="47"/>
      <c r="U36" s="47"/>
      <c r="V36" s="47"/>
      <c r="W36" s="455"/>
      <c r="X36" s="455"/>
      <c r="Y36" s="455"/>
      <c r="Z36" s="455"/>
      <c r="AA36" s="76"/>
    </row>
    <row r="37" spans="2:29" s="17" customFormat="1" ht="19.5" customHeight="1" x14ac:dyDescent="0.25">
      <c r="B37" s="458">
        <v>5</v>
      </c>
      <c r="C37" s="266" t="s">
        <v>38</v>
      </c>
      <c r="D37" s="266" t="s">
        <v>37</v>
      </c>
      <c r="E37" s="47">
        <v>0</v>
      </c>
      <c r="F37" s="47">
        <v>0</v>
      </c>
      <c r="G37" s="47">
        <v>0</v>
      </c>
      <c r="H37" s="47">
        <v>0</v>
      </c>
      <c r="I37" s="47">
        <v>0</v>
      </c>
      <c r="J37" s="47">
        <v>0</v>
      </c>
      <c r="K37" s="47">
        <v>0</v>
      </c>
      <c r="L37" s="47">
        <v>0</v>
      </c>
      <c r="M37" s="47">
        <v>0</v>
      </c>
      <c r="N37" s="47">
        <v>0</v>
      </c>
      <c r="O37" s="47">
        <v>0</v>
      </c>
      <c r="P37" s="47">
        <v>0</v>
      </c>
      <c r="Q37" s="47">
        <v>0</v>
      </c>
      <c r="R37" s="47">
        <v>0</v>
      </c>
      <c r="S37" s="47">
        <v>0</v>
      </c>
      <c r="T37" s="47">
        <v>0</v>
      </c>
      <c r="U37" s="47">
        <v>0</v>
      </c>
      <c r="V37" s="47">
        <v>0</v>
      </c>
      <c r="W37" s="455" t="s">
        <v>879</v>
      </c>
      <c r="X37" s="455">
        <v>0</v>
      </c>
      <c r="Y37" s="455">
        <f>5%*X37</f>
        <v>0</v>
      </c>
      <c r="Z37" s="455">
        <f>X37+Y37</f>
        <v>0</v>
      </c>
      <c r="AA37" s="73" t="s">
        <v>880</v>
      </c>
    </row>
    <row r="38" spans="2:29" s="17" customFormat="1" ht="19.5" x14ac:dyDescent="0.25">
      <c r="B38" s="458"/>
      <c r="C38" s="74">
        <v>43442</v>
      </c>
      <c r="D38" s="90" t="s">
        <v>142</v>
      </c>
      <c r="E38" s="47"/>
      <c r="F38" s="47"/>
      <c r="G38" s="47"/>
      <c r="H38" s="47"/>
      <c r="I38" s="47"/>
      <c r="J38" s="47"/>
      <c r="K38" s="47"/>
      <c r="L38" s="47"/>
      <c r="M38" s="47"/>
      <c r="N38" s="47"/>
      <c r="O38" s="47"/>
      <c r="P38" s="47"/>
      <c r="Q38" s="47"/>
      <c r="R38" s="47"/>
      <c r="S38" s="47"/>
      <c r="T38" s="47"/>
      <c r="U38" s="47"/>
      <c r="V38" s="47"/>
      <c r="W38" s="455"/>
      <c r="X38" s="455"/>
      <c r="Y38" s="455"/>
      <c r="Z38" s="455"/>
      <c r="AA38" s="77" t="s">
        <v>819</v>
      </c>
    </row>
    <row r="39" spans="2:29" s="17" customFormat="1" ht="19.5" customHeight="1" x14ac:dyDescent="0.25">
      <c r="B39" s="458"/>
      <c r="C39" s="74"/>
      <c r="D39" s="75" t="s">
        <v>944</v>
      </c>
      <c r="E39" s="47"/>
      <c r="F39" s="47"/>
      <c r="G39" s="47"/>
      <c r="H39" s="47"/>
      <c r="I39" s="47"/>
      <c r="J39" s="47"/>
      <c r="K39" s="47"/>
      <c r="L39" s="47"/>
      <c r="M39" s="47"/>
      <c r="N39" s="47"/>
      <c r="O39" s="47"/>
      <c r="P39" s="47"/>
      <c r="Q39" s="47"/>
      <c r="R39" s="47"/>
      <c r="S39" s="47"/>
      <c r="T39" s="47"/>
      <c r="U39" s="47"/>
      <c r="V39" s="47"/>
      <c r="W39" s="455"/>
      <c r="X39" s="455"/>
      <c r="Y39" s="455"/>
      <c r="Z39" s="455"/>
      <c r="AA39" s="77"/>
    </row>
    <row r="40" spans="2:29" s="17" customFormat="1" ht="19.5" customHeight="1" x14ac:dyDescent="0.25">
      <c r="B40" s="458"/>
      <c r="C40" s="74"/>
      <c r="D40" s="75" t="s">
        <v>54</v>
      </c>
      <c r="E40" s="47"/>
      <c r="F40" s="47"/>
      <c r="G40" s="47"/>
      <c r="H40" s="47"/>
      <c r="I40" s="47"/>
      <c r="J40" s="47"/>
      <c r="K40" s="47"/>
      <c r="L40" s="47"/>
      <c r="M40" s="47"/>
      <c r="N40" s="47"/>
      <c r="O40" s="47"/>
      <c r="P40" s="47"/>
      <c r="Q40" s="47"/>
      <c r="R40" s="47"/>
      <c r="S40" s="47"/>
      <c r="T40" s="47"/>
      <c r="U40" s="47"/>
      <c r="V40" s="47"/>
      <c r="W40" s="455"/>
      <c r="X40" s="455"/>
      <c r="Y40" s="455"/>
      <c r="Z40" s="455"/>
      <c r="AA40" s="77"/>
      <c r="AC40" s="273"/>
    </row>
    <row r="41" spans="2:29" s="17" customFormat="1" ht="19.5" customHeight="1" x14ac:dyDescent="0.25">
      <c r="B41" s="458"/>
      <c r="C41" s="74"/>
      <c r="D41" s="75"/>
      <c r="E41" s="47"/>
      <c r="F41" s="47"/>
      <c r="G41" s="47"/>
      <c r="H41" s="47"/>
      <c r="I41" s="47"/>
      <c r="J41" s="47"/>
      <c r="K41" s="47"/>
      <c r="L41" s="47"/>
      <c r="M41" s="47"/>
      <c r="N41" s="47"/>
      <c r="O41" s="47"/>
      <c r="P41" s="47"/>
      <c r="Q41" s="47"/>
      <c r="R41" s="47"/>
      <c r="S41" s="47"/>
      <c r="T41" s="47"/>
      <c r="U41" s="47"/>
      <c r="V41" s="47"/>
      <c r="W41" s="455"/>
      <c r="X41" s="455"/>
      <c r="Y41" s="455"/>
      <c r="Z41" s="455"/>
      <c r="AA41" s="77"/>
    </row>
    <row r="42" spans="2:29" s="17" customFormat="1" ht="19.5" customHeight="1" x14ac:dyDescent="0.25">
      <c r="B42" s="458">
        <v>6</v>
      </c>
      <c r="C42" s="74" t="s">
        <v>42</v>
      </c>
      <c r="D42" s="266" t="s">
        <v>58</v>
      </c>
      <c r="E42" s="47">
        <v>2</v>
      </c>
      <c r="F42" s="47">
        <v>0</v>
      </c>
      <c r="G42" s="47">
        <v>0</v>
      </c>
      <c r="H42" s="47">
        <v>0</v>
      </c>
      <c r="I42" s="47">
        <v>0</v>
      </c>
      <c r="J42" s="47">
        <v>0</v>
      </c>
      <c r="K42" s="47">
        <v>0</v>
      </c>
      <c r="L42" s="47">
        <v>0</v>
      </c>
      <c r="M42" s="47">
        <v>0</v>
      </c>
      <c r="N42" s="47">
        <v>2</v>
      </c>
      <c r="O42" s="47">
        <v>6</v>
      </c>
      <c r="P42" s="47"/>
      <c r="Q42" s="47"/>
      <c r="R42" s="47"/>
      <c r="S42" s="47"/>
      <c r="T42" s="47"/>
      <c r="U42" s="47"/>
      <c r="V42" s="47"/>
      <c r="W42" s="455" t="s">
        <v>70</v>
      </c>
      <c r="X42" s="455">
        <v>300000000</v>
      </c>
      <c r="Y42" s="455">
        <f>5%*X42</f>
        <v>15000000</v>
      </c>
      <c r="Z42" s="455">
        <f>X42+Y42</f>
        <v>315000000</v>
      </c>
      <c r="AA42" s="119" t="s">
        <v>101</v>
      </c>
    </row>
    <row r="43" spans="2:29" s="17" customFormat="1" ht="19.5" customHeight="1" x14ac:dyDescent="0.25">
      <c r="B43" s="458"/>
      <c r="C43" s="74">
        <v>43447</v>
      </c>
      <c r="D43" s="118" t="s">
        <v>945</v>
      </c>
      <c r="E43" s="47"/>
      <c r="F43" s="47"/>
      <c r="G43" s="47"/>
      <c r="H43" s="47"/>
      <c r="I43" s="47"/>
      <c r="J43" s="47"/>
      <c r="K43" s="47"/>
      <c r="L43" s="47"/>
      <c r="M43" s="47"/>
      <c r="N43" s="47"/>
      <c r="O43" s="47"/>
      <c r="P43" s="47"/>
      <c r="Q43" s="47"/>
      <c r="R43" s="47"/>
      <c r="S43" s="47"/>
      <c r="T43" s="47"/>
      <c r="U43" s="47"/>
      <c r="V43" s="47"/>
      <c r="W43" s="455"/>
      <c r="X43" s="455"/>
      <c r="Y43" s="455"/>
      <c r="Z43" s="455"/>
      <c r="AA43" s="77" t="s">
        <v>114</v>
      </c>
    </row>
    <row r="44" spans="2:29" s="17" customFormat="1" ht="19.5" customHeight="1" x14ac:dyDescent="0.25">
      <c r="B44" s="458"/>
      <c r="C44" s="74" t="s">
        <v>387</v>
      </c>
      <c r="D44" s="75" t="s">
        <v>953</v>
      </c>
      <c r="E44" s="47"/>
      <c r="F44" s="47"/>
      <c r="G44" s="47"/>
      <c r="H44" s="47"/>
      <c r="I44" s="47"/>
      <c r="J44" s="47"/>
      <c r="K44" s="47"/>
      <c r="L44" s="47"/>
      <c r="M44" s="47"/>
      <c r="N44" s="47"/>
      <c r="O44" s="47"/>
      <c r="P44" s="47"/>
      <c r="Q44" s="47"/>
      <c r="R44" s="47"/>
      <c r="S44" s="47"/>
      <c r="T44" s="47"/>
      <c r="U44" s="47"/>
      <c r="V44" s="47"/>
      <c r="W44" s="455"/>
      <c r="X44" s="455"/>
      <c r="Y44" s="455"/>
      <c r="Z44" s="455"/>
      <c r="AA44" s="77" t="s">
        <v>946</v>
      </c>
    </row>
    <row r="45" spans="2:29" s="17" customFormat="1" ht="19.5" customHeight="1" x14ac:dyDescent="0.25">
      <c r="B45" s="458"/>
      <c r="C45" s="82"/>
      <c r="D45" s="75" t="s">
        <v>225</v>
      </c>
      <c r="E45" s="47"/>
      <c r="F45" s="47"/>
      <c r="G45" s="47"/>
      <c r="H45" s="47"/>
      <c r="I45" s="47"/>
      <c r="J45" s="47"/>
      <c r="K45" s="47"/>
      <c r="L45" s="47"/>
      <c r="M45" s="47"/>
      <c r="N45" s="47"/>
      <c r="O45" s="47"/>
      <c r="P45" s="47"/>
      <c r="Q45" s="47"/>
      <c r="R45" s="47"/>
      <c r="S45" s="47"/>
      <c r="T45" s="47"/>
      <c r="U45" s="47"/>
      <c r="V45" s="47"/>
      <c r="W45" s="455"/>
      <c r="X45" s="455"/>
      <c r="Y45" s="455"/>
      <c r="Z45" s="455"/>
      <c r="AA45" s="77" t="s">
        <v>947</v>
      </c>
    </row>
    <row r="46" spans="2:29" s="17" customFormat="1" ht="19.5" customHeight="1" x14ac:dyDescent="0.25">
      <c r="B46" s="458"/>
      <c r="C46" s="82"/>
      <c r="D46" s="260"/>
      <c r="E46" s="47"/>
      <c r="F46" s="47"/>
      <c r="G46" s="47"/>
      <c r="H46" s="47"/>
      <c r="I46" s="47"/>
      <c r="J46" s="47"/>
      <c r="K46" s="47"/>
      <c r="L46" s="47"/>
      <c r="M46" s="47"/>
      <c r="N46" s="47"/>
      <c r="O46" s="47"/>
      <c r="P46" s="47"/>
      <c r="Q46" s="47"/>
      <c r="R46" s="47"/>
      <c r="S46" s="47"/>
      <c r="T46" s="47"/>
      <c r="U46" s="47"/>
      <c r="V46" s="47"/>
      <c r="W46" s="455"/>
      <c r="X46" s="455"/>
      <c r="Y46" s="455"/>
      <c r="Z46" s="455"/>
      <c r="AA46" s="77" t="s">
        <v>948</v>
      </c>
    </row>
    <row r="47" spans="2:29" s="17" customFormat="1" ht="19.5" customHeight="1" x14ac:dyDescent="0.25">
      <c r="B47" s="458"/>
      <c r="C47" s="82"/>
      <c r="D47" s="75"/>
      <c r="E47" s="47"/>
      <c r="F47" s="47"/>
      <c r="G47" s="47"/>
      <c r="H47" s="47"/>
      <c r="I47" s="47"/>
      <c r="J47" s="47"/>
      <c r="K47" s="47"/>
      <c r="L47" s="47"/>
      <c r="M47" s="47"/>
      <c r="N47" s="47"/>
      <c r="O47" s="47"/>
      <c r="P47" s="47"/>
      <c r="Q47" s="47"/>
      <c r="R47" s="47"/>
      <c r="S47" s="47"/>
      <c r="T47" s="47"/>
      <c r="U47" s="47"/>
      <c r="V47" s="47"/>
      <c r="W47" s="455"/>
      <c r="X47" s="455"/>
      <c r="Y47" s="455"/>
      <c r="Z47" s="455"/>
      <c r="AA47" s="77" t="s">
        <v>949</v>
      </c>
    </row>
    <row r="48" spans="2:29" s="17" customFormat="1" ht="19.5" customHeight="1" x14ac:dyDescent="0.25">
      <c r="B48" s="458"/>
      <c r="C48" s="82"/>
      <c r="D48" s="75"/>
      <c r="E48" s="47"/>
      <c r="F48" s="47"/>
      <c r="G48" s="47"/>
      <c r="H48" s="47"/>
      <c r="I48" s="47"/>
      <c r="J48" s="47"/>
      <c r="K48" s="47"/>
      <c r="L48" s="47"/>
      <c r="M48" s="47"/>
      <c r="N48" s="47"/>
      <c r="O48" s="47"/>
      <c r="P48" s="47"/>
      <c r="Q48" s="47"/>
      <c r="R48" s="47"/>
      <c r="S48" s="47"/>
      <c r="T48" s="47"/>
      <c r="U48" s="47"/>
      <c r="V48" s="47"/>
      <c r="W48" s="455"/>
      <c r="X48" s="455"/>
      <c r="Y48" s="455"/>
      <c r="Z48" s="455"/>
      <c r="AA48" s="77"/>
    </row>
    <row r="49" spans="1:27" s="17" customFormat="1" ht="19.5" customHeight="1" x14ac:dyDescent="0.25">
      <c r="B49" s="458">
        <v>7</v>
      </c>
      <c r="C49" s="74" t="s">
        <v>279</v>
      </c>
      <c r="D49" s="266" t="s">
        <v>61</v>
      </c>
      <c r="E49" s="47">
        <v>0</v>
      </c>
      <c r="F49" s="47">
        <v>0</v>
      </c>
      <c r="G49" s="47">
        <v>0</v>
      </c>
      <c r="H49" s="47">
        <v>0</v>
      </c>
      <c r="I49" s="47">
        <v>0</v>
      </c>
      <c r="J49" s="47">
        <v>0</v>
      </c>
      <c r="K49" s="47">
        <v>0</v>
      </c>
      <c r="L49" s="47">
        <v>0</v>
      </c>
      <c r="M49" s="47">
        <v>0</v>
      </c>
      <c r="N49" s="47"/>
      <c r="O49" s="47"/>
      <c r="P49" s="47"/>
      <c r="Q49" s="47"/>
      <c r="R49" s="47"/>
      <c r="S49" s="47"/>
      <c r="T49" s="47"/>
      <c r="U49" s="47"/>
      <c r="V49" s="47"/>
      <c r="W49" s="455" t="s">
        <v>134</v>
      </c>
      <c r="X49" s="455"/>
      <c r="Y49" s="455"/>
      <c r="Z49" s="455"/>
      <c r="AA49" s="119" t="s">
        <v>954</v>
      </c>
    </row>
    <row r="50" spans="1:27" s="17" customFormat="1" ht="19.5" customHeight="1" x14ac:dyDescent="0.25">
      <c r="B50" s="458"/>
      <c r="C50" s="74">
        <v>43448</v>
      </c>
      <c r="D50" s="118" t="s">
        <v>951</v>
      </c>
      <c r="E50" s="47"/>
      <c r="F50" s="47"/>
      <c r="G50" s="47"/>
      <c r="H50" s="47"/>
      <c r="I50" s="47"/>
      <c r="J50" s="47"/>
      <c r="K50" s="47"/>
      <c r="L50" s="47"/>
      <c r="M50" s="47"/>
      <c r="N50" s="47"/>
      <c r="O50" s="47"/>
      <c r="P50" s="47"/>
      <c r="Q50" s="47"/>
      <c r="R50" s="47"/>
      <c r="S50" s="47"/>
      <c r="T50" s="47"/>
      <c r="U50" s="47"/>
      <c r="V50" s="47"/>
      <c r="W50" s="455"/>
      <c r="X50" s="455"/>
      <c r="Y50" s="455"/>
      <c r="Z50" s="455"/>
      <c r="AA50" s="508" t="s">
        <v>955</v>
      </c>
    </row>
    <row r="51" spans="1:27" s="17" customFormat="1" ht="19.5" customHeight="1" x14ac:dyDescent="0.25">
      <c r="B51" s="458"/>
      <c r="C51" s="74" t="s">
        <v>950</v>
      </c>
      <c r="D51" s="75" t="s">
        <v>952</v>
      </c>
      <c r="E51" s="47"/>
      <c r="F51" s="47"/>
      <c r="G51" s="47"/>
      <c r="H51" s="47"/>
      <c r="I51" s="47"/>
      <c r="J51" s="47"/>
      <c r="K51" s="47"/>
      <c r="L51" s="47"/>
      <c r="M51" s="47"/>
      <c r="N51" s="47"/>
      <c r="O51" s="47"/>
      <c r="P51" s="47"/>
      <c r="Q51" s="47"/>
      <c r="R51" s="47"/>
      <c r="S51" s="47"/>
      <c r="T51" s="47"/>
      <c r="U51" s="47"/>
      <c r="V51" s="47"/>
      <c r="W51" s="455"/>
      <c r="X51" s="455"/>
      <c r="Y51" s="455"/>
      <c r="Z51" s="455"/>
      <c r="AA51" s="508"/>
    </row>
    <row r="52" spans="1:27" s="17" customFormat="1" ht="19.5" customHeight="1" x14ac:dyDescent="0.25">
      <c r="B52" s="458"/>
      <c r="C52" s="74"/>
      <c r="D52" s="75" t="s">
        <v>225</v>
      </c>
      <c r="E52" s="47"/>
      <c r="F52" s="47"/>
      <c r="G52" s="47"/>
      <c r="H52" s="47"/>
      <c r="I52" s="47"/>
      <c r="J52" s="47"/>
      <c r="K52" s="47"/>
      <c r="L52" s="47"/>
      <c r="M52" s="47"/>
      <c r="N52" s="47"/>
      <c r="O52" s="47"/>
      <c r="P52" s="47"/>
      <c r="Q52" s="47"/>
      <c r="R52" s="47"/>
      <c r="S52" s="47"/>
      <c r="T52" s="47"/>
      <c r="U52" s="47"/>
      <c r="V52" s="47"/>
      <c r="W52" s="455"/>
      <c r="X52" s="455"/>
      <c r="Y52" s="455"/>
      <c r="Z52" s="455"/>
      <c r="AA52" s="508"/>
    </row>
    <row r="53" spans="1:27" s="17" customFormat="1" ht="19.5" customHeight="1" x14ac:dyDescent="0.25">
      <c r="B53" s="458"/>
      <c r="C53" s="74"/>
      <c r="D53" s="75"/>
      <c r="E53" s="47"/>
      <c r="F53" s="47"/>
      <c r="G53" s="47"/>
      <c r="H53" s="47"/>
      <c r="I53" s="47"/>
      <c r="J53" s="47"/>
      <c r="K53" s="47"/>
      <c r="L53" s="47"/>
      <c r="M53" s="47"/>
      <c r="N53" s="47"/>
      <c r="O53" s="47"/>
      <c r="P53" s="47"/>
      <c r="Q53" s="47"/>
      <c r="R53" s="47"/>
      <c r="S53" s="47"/>
      <c r="T53" s="47"/>
      <c r="U53" s="47"/>
      <c r="V53" s="47"/>
      <c r="W53" s="455"/>
      <c r="X53" s="455"/>
      <c r="Y53" s="455"/>
      <c r="Z53" s="455"/>
      <c r="AA53" s="508"/>
    </row>
    <row r="54" spans="1:27" s="17" customFormat="1" ht="19.5" customHeight="1" x14ac:dyDescent="0.25">
      <c r="B54" s="458"/>
      <c r="C54" s="74"/>
      <c r="D54" s="75"/>
      <c r="E54" s="47"/>
      <c r="F54" s="47"/>
      <c r="G54" s="47"/>
      <c r="H54" s="47"/>
      <c r="I54" s="47"/>
      <c r="J54" s="47"/>
      <c r="K54" s="47"/>
      <c r="L54" s="47"/>
      <c r="M54" s="47"/>
      <c r="N54" s="47"/>
      <c r="O54" s="47"/>
      <c r="P54" s="47"/>
      <c r="Q54" s="47"/>
      <c r="R54" s="47"/>
      <c r="S54" s="47"/>
      <c r="T54" s="47"/>
      <c r="U54" s="47"/>
      <c r="V54" s="47"/>
      <c r="W54" s="455"/>
      <c r="X54" s="455"/>
      <c r="Y54" s="455"/>
      <c r="Z54" s="455"/>
      <c r="AA54" s="77" t="s">
        <v>956</v>
      </c>
    </row>
    <row r="55" spans="1:27" s="17" customFormat="1" ht="19.5" customHeight="1" x14ac:dyDescent="0.25">
      <c r="B55" s="458"/>
      <c r="C55" s="74"/>
      <c r="D55" s="75"/>
      <c r="E55" s="47"/>
      <c r="F55" s="47"/>
      <c r="G55" s="47"/>
      <c r="H55" s="47"/>
      <c r="I55" s="47"/>
      <c r="J55" s="47"/>
      <c r="K55" s="47"/>
      <c r="L55" s="47"/>
      <c r="M55" s="47"/>
      <c r="N55" s="47"/>
      <c r="O55" s="47"/>
      <c r="P55" s="47"/>
      <c r="Q55" s="47"/>
      <c r="R55" s="47"/>
      <c r="S55" s="47"/>
      <c r="T55" s="47"/>
      <c r="U55" s="47"/>
      <c r="V55" s="47"/>
      <c r="W55" s="455"/>
      <c r="X55" s="455"/>
      <c r="Y55" s="455"/>
      <c r="Z55" s="455"/>
      <c r="AA55" s="77"/>
    </row>
    <row r="56" spans="1:27" s="17" customFormat="1" ht="19.5" customHeight="1" x14ac:dyDescent="0.25">
      <c r="A56" s="17">
        <v>8</v>
      </c>
      <c r="B56" s="458">
        <v>8</v>
      </c>
      <c r="C56" s="74" t="s">
        <v>279</v>
      </c>
      <c r="D56" s="266" t="s">
        <v>61</v>
      </c>
      <c r="E56" s="47">
        <v>0</v>
      </c>
      <c r="F56" s="47">
        <v>0</v>
      </c>
      <c r="G56" s="47">
        <v>0</v>
      </c>
      <c r="H56" s="47">
        <v>0</v>
      </c>
      <c r="I56" s="47">
        <v>0</v>
      </c>
      <c r="J56" s="47">
        <v>0</v>
      </c>
      <c r="K56" s="47">
        <v>0</v>
      </c>
      <c r="L56" s="47">
        <v>0</v>
      </c>
      <c r="M56" s="47">
        <v>0</v>
      </c>
      <c r="N56" s="47">
        <v>3</v>
      </c>
      <c r="O56" s="47"/>
      <c r="P56" s="47"/>
      <c r="Q56" s="47"/>
      <c r="R56" s="47"/>
      <c r="S56" s="47"/>
      <c r="T56" s="47"/>
      <c r="U56" s="47"/>
      <c r="V56" s="47"/>
      <c r="W56" s="455" t="s">
        <v>134</v>
      </c>
      <c r="X56" s="455"/>
      <c r="Y56" s="455"/>
      <c r="Z56" s="455"/>
      <c r="AA56" s="119" t="s">
        <v>957</v>
      </c>
    </row>
    <row r="57" spans="1:27" s="17" customFormat="1" ht="19.5" customHeight="1" x14ac:dyDescent="0.25">
      <c r="B57" s="458"/>
      <c r="C57" s="74">
        <v>43448</v>
      </c>
      <c r="D57" s="118" t="s">
        <v>959</v>
      </c>
      <c r="E57" s="47"/>
      <c r="F57" s="47"/>
      <c r="G57" s="47"/>
      <c r="H57" s="47"/>
      <c r="I57" s="47"/>
      <c r="J57" s="47"/>
      <c r="K57" s="47"/>
      <c r="L57" s="47"/>
      <c r="M57" s="47"/>
      <c r="N57" s="47"/>
      <c r="O57" s="47"/>
      <c r="P57" s="47"/>
      <c r="Q57" s="47"/>
      <c r="R57" s="47"/>
      <c r="S57" s="47"/>
      <c r="T57" s="47"/>
      <c r="U57" s="47"/>
      <c r="V57" s="47"/>
      <c r="W57" s="455"/>
      <c r="X57" s="455"/>
      <c r="Y57" s="455"/>
      <c r="Z57" s="455"/>
      <c r="AA57" s="77" t="s">
        <v>961</v>
      </c>
    </row>
    <row r="58" spans="1:27" s="17" customFormat="1" ht="19.5" customHeight="1" x14ac:dyDescent="0.25">
      <c r="B58" s="458"/>
      <c r="C58" s="74"/>
      <c r="D58" s="75" t="s">
        <v>960</v>
      </c>
      <c r="E58" s="47"/>
      <c r="F58" s="47"/>
      <c r="G58" s="47"/>
      <c r="H58" s="47"/>
      <c r="I58" s="47"/>
      <c r="J58" s="47"/>
      <c r="K58" s="47"/>
      <c r="L58" s="47"/>
      <c r="M58" s="47"/>
      <c r="N58" s="47"/>
      <c r="O58" s="47"/>
      <c r="P58" s="47"/>
      <c r="Q58" s="47"/>
      <c r="R58" s="47"/>
      <c r="S58" s="47"/>
      <c r="T58" s="47"/>
      <c r="U58" s="47"/>
      <c r="V58" s="47"/>
      <c r="W58" s="455"/>
      <c r="X58" s="455"/>
      <c r="Y58" s="455"/>
      <c r="Z58" s="455"/>
      <c r="AA58" s="77" t="s">
        <v>962</v>
      </c>
    </row>
    <row r="59" spans="1:27" s="17" customFormat="1" ht="19.5" customHeight="1" x14ac:dyDescent="0.25">
      <c r="B59" s="458"/>
      <c r="C59" s="74"/>
      <c r="D59" s="75" t="s">
        <v>54</v>
      </c>
      <c r="E59" s="47"/>
      <c r="F59" s="47"/>
      <c r="G59" s="47"/>
      <c r="H59" s="47"/>
      <c r="I59" s="47"/>
      <c r="J59" s="47"/>
      <c r="K59" s="47"/>
      <c r="L59" s="47"/>
      <c r="M59" s="47"/>
      <c r="N59" s="47"/>
      <c r="O59" s="47"/>
      <c r="P59" s="47"/>
      <c r="Q59" s="47"/>
      <c r="R59" s="47"/>
      <c r="S59" s="47"/>
      <c r="T59" s="47"/>
      <c r="U59" s="47"/>
      <c r="V59" s="47"/>
      <c r="W59" s="455"/>
      <c r="X59" s="455"/>
      <c r="Y59" s="455"/>
      <c r="Z59" s="455"/>
      <c r="AA59" s="77" t="s">
        <v>963</v>
      </c>
    </row>
    <row r="60" spans="1:27" s="17" customFormat="1" ht="19.5" customHeight="1" x14ac:dyDescent="0.25">
      <c r="B60" s="458"/>
      <c r="C60" s="74"/>
      <c r="D60" s="75"/>
      <c r="E60" s="47"/>
      <c r="F60" s="47"/>
      <c r="G60" s="47"/>
      <c r="H60" s="47"/>
      <c r="I60" s="47"/>
      <c r="J60" s="47"/>
      <c r="K60" s="47"/>
      <c r="L60" s="47"/>
      <c r="M60" s="47"/>
      <c r="N60" s="47"/>
      <c r="O60" s="47"/>
      <c r="P60" s="47"/>
      <c r="Q60" s="47"/>
      <c r="R60" s="47"/>
      <c r="S60" s="47"/>
      <c r="T60" s="47"/>
      <c r="U60" s="47"/>
      <c r="V60" s="47"/>
      <c r="W60" s="455"/>
      <c r="X60" s="455"/>
      <c r="Y60" s="455"/>
      <c r="Z60" s="455"/>
      <c r="AA60" s="77" t="s">
        <v>964</v>
      </c>
    </row>
    <row r="61" spans="1:27" s="17" customFormat="1" ht="19.5" customHeight="1" x14ac:dyDescent="0.25">
      <c r="B61" s="458"/>
      <c r="C61" s="74"/>
      <c r="D61" s="75"/>
      <c r="E61" s="47"/>
      <c r="F61" s="47"/>
      <c r="G61" s="47"/>
      <c r="H61" s="47"/>
      <c r="I61" s="47"/>
      <c r="J61" s="47"/>
      <c r="K61" s="47"/>
      <c r="L61" s="47"/>
      <c r="M61" s="47"/>
      <c r="N61" s="47"/>
      <c r="O61" s="47"/>
      <c r="P61" s="47"/>
      <c r="Q61" s="47"/>
      <c r="R61" s="47"/>
      <c r="S61" s="47"/>
      <c r="T61" s="47"/>
      <c r="U61" s="47"/>
      <c r="V61" s="47"/>
      <c r="W61" s="455"/>
      <c r="X61" s="455"/>
      <c r="Y61" s="455"/>
      <c r="Z61" s="455"/>
      <c r="AA61" s="77" t="s">
        <v>958</v>
      </c>
    </row>
    <row r="62" spans="1:27" s="17" customFormat="1" ht="19.5" customHeight="1" x14ac:dyDescent="0.25">
      <c r="B62" s="458"/>
      <c r="C62" s="74"/>
      <c r="D62" s="75"/>
      <c r="E62" s="47"/>
      <c r="F62" s="47"/>
      <c r="G62" s="47"/>
      <c r="H62" s="47"/>
      <c r="I62" s="47"/>
      <c r="J62" s="47"/>
      <c r="K62" s="47"/>
      <c r="L62" s="47"/>
      <c r="M62" s="47"/>
      <c r="N62" s="47"/>
      <c r="O62" s="47"/>
      <c r="P62" s="47"/>
      <c r="Q62" s="47"/>
      <c r="R62" s="47"/>
      <c r="S62" s="47"/>
      <c r="T62" s="47"/>
      <c r="U62" s="47"/>
      <c r="V62" s="47"/>
      <c r="W62" s="455"/>
      <c r="X62" s="455"/>
      <c r="Y62" s="455"/>
      <c r="Z62" s="455"/>
      <c r="AA62" s="77"/>
    </row>
    <row r="63" spans="1:27" s="17" customFormat="1" ht="19.5" x14ac:dyDescent="0.25">
      <c r="B63" s="84"/>
      <c r="C63" s="85"/>
      <c r="D63" s="86"/>
      <c r="E63" s="87"/>
      <c r="F63" s="87"/>
      <c r="G63" s="87"/>
      <c r="H63" s="87"/>
      <c r="I63" s="87"/>
      <c r="J63" s="87"/>
      <c r="K63" s="87"/>
      <c r="L63" s="87"/>
      <c r="M63" s="87"/>
      <c r="N63" s="87"/>
      <c r="O63" s="87"/>
      <c r="P63" s="87"/>
      <c r="Q63" s="87"/>
      <c r="R63" s="87"/>
      <c r="S63" s="87"/>
      <c r="T63" s="87"/>
      <c r="U63" s="87"/>
      <c r="V63" s="87"/>
      <c r="W63" s="41"/>
      <c r="X63" s="41"/>
      <c r="Y63" s="88"/>
      <c r="Z63" s="88"/>
      <c r="AA63" s="224"/>
    </row>
    <row r="64" spans="1:27" s="8" customFormat="1" ht="2.1" customHeight="1" thickBot="1" x14ac:dyDescent="0.3">
      <c r="B64" s="19"/>
      <c r="C64" s="20"/>
      <c r="D64" s="19"/>
      <c r="E64" s="107"/>
      <c r="F64" s="107"/>
      <c r="G64" s="107"/>
      <c r="H64" s="107"/>
      <c r="I64" s="107"/>
      <c r="J64" s="107"/>
      <c r="K64" s="107"/>
      <c r="L64" s="107"/>
      <c r="M64" s="107"/>
      <c r="N64" s="108"/>
      <c r="O64" s="108"/>
      <c r="P64" s="108"/>
      <c r="Q64" s="108"/>
      <c r="R64" s="108"/>
      <c r="S64" s="108"/>
      <c r="T64" s="108"/>
      <c r="U64" s="108"/>
      <c r="V64" s="108"/>
      <c r="W64" s="109"/>
      <c r="X64" s="109"/>
      <c r="Y64" s="20"/>
      <c r="Z64" s="20"/>
      <c r="AA64" s="20"/>
    </row>
    <row r="65" spans="1:28" s="22" customFormat="1" ht="17.25" x14ac:dyDescent="0.25">
      <c r="B65" s="509" t="s">
        <v>17</v>
      </c>
      <c r="C65" s="509"/>
      <c r="D65" s="511" t="s">
        <v>1341</v>
      </c>
      <c r="E65" s="505">
        <f t="shared" ref="E65:V65" si="0">SUM(E13:E64)</f>
        <v>2</v>
      </c>
      <c r="F65" s="505">
        <f t="shared" si="0"/>
        <v>0</v>
      </c>
      <c r="G65" s="505">
        <f t="shared" si="0"/>
        <v>0</v>
      </c>
      <c r="H65" s="505">
        <f t="shared" si="0"/>
        <v>0</v>
      </c>
      <c r="I65" s="505">
        <f t="shared" si="0"/>
        <v>0</v>
      </c>
      <c r="J65" s="505">
        <f t="shared" si="0"/>
        <v>0</v>
      </c>
      <c r="K65" s="505">
        <f t="shared" si="0"/>
        <v>0</v>
      </c>
      <c r="L65" s="505">
        <f t="shared" si="0"/>
        <v>0</v>
      </c>
      <c r="M65" s="505">
        <f t="shared" si="0"/>
        <v>0</v>
      </c>
      <c r="N65" s="505">
        <f t="shared" si="0"/>
        <v>5</v>
      </c>
      <c r="O65" s="505">
        <f t="shared" si="0"/>
        <v>6</v>
      </c>
      <c r="P65" s="505">
        <f t="shared" si="0"/>
        <v>0</v>
      </c>
      <c r="Q65" s="505">
        <f t="shared" si="0"/>
        <v>0</v>
      </c>
      <c r="R65" s="505">
        <f t="shared" si="0"/>
        <v>0</v>
      </c>
      <c r="S65" s="505">
        <f t="shared" si="0"/>
        <v>0</v>
      </c>
      <c r="T65" s="505">
        <f t="shared" si="0"/>
        <v>0</v>
      </c>
      <c r="U65" s="505">
        <f t="shared" si="0"/>
        <v>0</v>
      </c>
      <c r="V65" s="505">
        <f t="shared" si="0"/>
        <v>0</v>
      </c>
      <c r="W65" s="497"/>
      <c r="X65" s="499">
        <f>SUM(X15:X63)</f>
        <v>300000000</v>
      </c>
      <c r="Y65" s="499">
        <f>SUM(Y15:Y63)</f>
        <v>15000000</v>
      </c>
      <c r="Z65" s="499">
        <f>SUM(Z15:Z63)</f>
        <v>315000000</v>
      </c>
      <c r="AA65" s="501"/>
    </row>
    <row r="66" spans="1:28" s="22" customFormat="1" ht="25.5" customHeight="1" thickBot="1" x14ac:dyDescent="0.3">
      <c r="B66" s="510"/>
      <c r="C66" s="510"/>
      <c r="D66" s="512"/>
      <c r="E66" s="506"/>
      <c r="F66" s="506"/>
      <c r="G66" s="506"/>
      <c r="H66" s="506"/>
      <c r="I66" s="506"/>
      <c r="J66" s="506"/>
      <c r="K66" s="506"/>
      <c r="L66" s="506"/>
      <c r="M66" s="506"/>
      <c r="N66" s="506"/>
      <c r="O66" s="506"/>
      <c r="P66" s="506"/>
      <c r="Q66" s="506"/>
      <c r="R66" s="506"/>
      <c r="S66" s="506"/>
      <c r="T66" s="506"/>
      <c r="U66" s="506"/>
      <c r="V66" s="506"/>
      <c r="W66" s="498"/>
      <c r="X66" s="500"/>
      <c r="Y66" s="500"/>
      <c r="Z66" s="500"/>
      <c r="AA66" s="502"/>
    </row>
    <row r="67" spans="1:28" s="443" customFormat="1" ht="25.5" customHeight="1" x14ac:dyDescent="0.25">
      <c r="B67" s="444"/>
      <c r="C67" s="444"/>
      <c r="D67" s="445"/>
      <c r="E67" s="446"/>
      <c r="F67" s="446"/>
      <c r="G67" s="446"/>
      <c r="H67" s="446"/>
      <c r="I67" s="446"/>
      <c r="J67" s="446"/>
      <c r="K67" s="446"/>
      <c r="L67" s="446"/>
      <c r="M67" s="446"/>
      <c r="N67" s="446"/>
      <c r="O67" s="446"/>
      <c r="P67" s="446"/>
      <c r="Q67" s="446"/>
      <c r="R67" s="446"/>
      <c r="S67" s="446"/>
      <c r="T67" s="446"/>
      <c r="U67" s="446"/>
      <c r="V67" s="446"/>
      <c r="W67" s="447"/>
      <c r="X67" s="448"/>
      <c r="Y67" s="448"/>
      <c r="Z67" s="448"/>
    </row>
    <row r="68" spans="1:28" s="21" customFormat="1" ht="17.25" x14ac:dyDescent="0.25">
      <c r="B68" s="503" t="s">
        <v>85</v>
      </c>
      <c r="C68" s="503"/>
      <c r="D68" s="503"/>
      <c r="E68" s="23"/>
      <c r="F68" s="23"/>
      <c r="G68" s="23"/>
      <c r="H68" s="23"/>
      <c r="I68" s="504" t="s">
        <v>86</v>
      </c>
      <c r="J68" s="504"/>
      <c r="K68" s="504"/>
      <c r="L68" s="504"/>
      <c r="M68" s="504"/>
    </row>
    <row r="69" spans="1:28" s="21" customFormat="1" ht="17.25" x14ac:dyDescent="0.25">
      <c r="B69" s="503"/>
      <c r="C69" s="503"/>
      <c r="D69" s="503"/>
      <c r="E69" s="23"/>
      <c r="F69" s="23"/>
      <c r="G69" s="23"/>
      <c r="H69" s="23"/>
      <c r="I69" s="504"/>
      <c r="J69" s="504"/>
      <c r="K69" s="504"/>
      <c r="L69" s="504"/>
      <c r="M69" s="504"/>
    </row>
    <row r="70" spans="1:28" s="21" customFormat="1" ht="17.25" x14ac:dyDescent="0.25">
      <c r="B70" s="503"/>
      <c r="C70" s="503"/>
      <c r="D70" s="503"/>
      <c r="E70" s="23"/>
      <c r="F70" s="23"/>
      <c r="G70" s="23"/>
      <c r="H70" s="23"/>
      <c r="I70" s="504"/>
      <c r="J70" s="504"/>
      <c r="K70" s="504"/>
      <c r="L70" s="504"/>
      <c r="M70" s="504"/>
    </row>
    <row r="71" spans="1:28" s="26" customFormat="1" ht="23.25" x14ac:dyDescent="0.25">
      <c r="A71" s="21"/>
      <c r="B71" s="51">
        <v>1</v>
      </c>
      <c r="C71" s="32" t="s">
        <v>40</v>
      </c>
      <c r="D71" s="91"/>
      <c r="E71" s="51" t="s">
        <v>25</v>
      </c>
      <c r="F71" s="92">
        <v>2</v>
      </c>
      <c r="G71" s="91" t="s">
        <v>26</v>
      </c>
      <c r="H71" s="91"/>
      <c r="I71" s="51">
        <v>1</v>
      </c>
      <c r="J71" s="32" t="s">
        <v>272</v>
      </c>
      <c r="K71" s="93"/>
      <c r="L71" s="93"/>
      <c r="M71" s="93"/>
      <c r="N71" s="94"/>
      <c r="O71" s="95" t="s">
        <v>99</v>
      </c>
      <c r="P71" s="94"/>
      <c r="Q71" s="50"/>
      <c r="R71" s="21"/>
      <c r="S71" s="21"/>
      <c r="T71" s="21"/>
      <c r="U71" s="21"/>
      <c r="V71" s="21"/>
      <c r="Y71" s="104" t="s">
        <v>1255</v>
      </c>
      <c r="Z71" s="21"/>
      <c r="AA71" s="21"/>
      <c r="AB71" s="21"/>
    </row>
    <row r="72" spans="1:28" s="26" customFormat="1" ht="23.25" x14ac:dyDescent="0.25">
      <c r="A72" s="21"/>
      <c r="B72" s="51"/>
      <c r="C72" s="91" t="s">
        <v>1253</v>
      </c>
      <c r="D72" s="91"/>
      <c r="E72" s="51"/>
      <c r="F72" s="92"/>
      <c r="G72" s="91"/>
      <c r="H72" s="91"/>
      <c r="I72" s="51"/>
      <c r="J72" s="95"/>
      <c r="K72" s="93"/>
      <c r="L72" s="93"/>
      <c r="M72" s="93"/>
      <c r="N72" s="93"/>
      <c r="O72" s="94"/>
      <c r="P72" s="94"/>
      <c r="Q72" s="50"/>
      <c r="R72" s="21"/>
      <c r="S72" s="21"/>
      <c r="T72" s="21"/>
      <c r="U72" s="21"/>
      <c r="V72" s="21"/>
      <c r="Y72" s="104"/>
      <c r="Z72" s="21"/>
      <c r="AA72" s="21"/>
      <c r="AB72" s="21"/>
    </row>
    <row r="73" spans="1:28" s="26" customFormat="1" ht="23.25" x14ac:dyDescent="0.25">
      <c r="A73" s="21"/>
      <c r="B73" s="51"/>
      <c r="C73" s="91" t="s">
        <v>128</v>
      </c>
      <c r="D73" s="91"/>
      <c r="E73" s="51"/>
      <c r="F73" s="92"/>
      <c r="G73" s="91"/>
      <c r="H73" s="91"/>
      <c r="I73" s="51">
        <v>2</v>
      </c>
      <c r="J73" s="95" t="s">
        <v>1254</v>
      </c>
      <c r="K73" s="93"/>
      <c r="L73" s="93"/>
      <c r="M73" s="93"/>
      <c r="N73" s="93"/>
      <c r="O73" s="95" t="s">
        <v>99</v>
      </c>
      <c r="P73" s="94"/>
      <c r="Q73" s="50"/>
      <c r="R73" s="21"/>
      <c r="S73" s="21"/>
      <c r="T73" s="21"/>
      <c r="U73" s="21"/>
      <c r="V73" s="21"/>
      <c r="Y73" s="104" t="s">
        <v>30</v>
      </c>
      <c r="Z73" s="21"/>
      <c r="AA73" s="21"/>
      <c r="AB73" s="21"/>
    </row>
    <row r="74" spans="1:28" s="26" customFormat="1" ht="23.25" x14ac:dyDescent="0.25">
      <c r="A74" s="21"/>
      <c r="B74" s="51">
        <v>2</v>
      </c>
      <c r="C74" s="32" t="s">
        <v>34</v>
      </c>
      <c r="D74" s="91"/>
      <c r="E74" s="51" t="s">
        <v>25</v>
      </c>
      <c r="F74" s="92">
        <v>1</v>
      </c>
      <c r="G74" s="91" t="s">
        <v>26</v>
      </c>
      <c r="H74" s="91"/>
      <c r="I74" s="100"/>
      <c r="J74" s="91" t="s">
        <v>127</v>
      </c>
      <c r="K74" s="93"/>
      <c r="L74" s="93"/>
      <c r="M74" s="93"/>
      <c r="N74" s="93"/>
      <c r="O74" s="94" t="s">
        <v>1116</v>
      </c>
      <c r="P74" s="94"/>
      <c r="Q74" s="50"/>
      <c r="R74" s="21"/>
      <c r="S74" s="21"/>
      <c r="T74" s="21"/>
      <c r="U74" s="21"/>
      <c r="V74" s="21"/>
      <c r="Y74" s="104" t="s">
        <v>31</v>
      </c>
      <c r="Z74" s="21"/>
      <c r="AA74" s="21"/>
      <c r="AB74" s="21"/>
    </row>
    <row r="75" spans="1:28" s="26" customFormat="1" ht="23.25" x14ac:dyDescent="0.35">
      <c r="A75" s="21"/>
      <c r="B75" s="51"/>
      <c r="C75" s="91" t="s">
        <v>156</v>
      </c>
      <c r="D75" s="91"/>
      <c r="E75" s="51"/>
      <c r="F75" s="92"/>
      <c r="G75" s="91"/>
      <c r="H75" s="91"/>
      <c r="I75" s="96"/>
      <c r="J75" s="95"/>
      <c r="K75" s="93"/>
      <c r="L75" s="93"/>
      <c r="M75" s="93"/>
      <c r="N75" s="93"/>
      <c r="O75" s="94"/>
      <c r="P75" s="94"/>
      <c r="Q75" s="50"/>
      <c r="R75" s="21"/>
      <c r="S75" s="21"/>
      <c r="T75" s="21"/>
      <c r="U75" s="21"/>
      <c r="V75" s="21"/>
      <c r="Y75" s="105"/>
      <c r="Z75"/>
      <c r="AA75" s="21"/>
      <c r="AB75" s="21"/>
    </row>
    <row r="76" spans="1:28" s="26" customFormat="1" ht="23.25" x14ac:dyDescent="0.25">
      <c r="A76" s="21"/>
      <c r="B76" s="51">
        <v>3</v>
      </c>
      <c r="C76" s="32" t="s">
        <v>79</v>
      </c>
      <c r="D76" s="91"/>
      <c r="E76" s="51" t="s">
        <v>25</v>
      </c>
      <c r="F76" s="92">
        <v>5</v>
      </c>
      <c r="G76" s="91" t="s">
        <v>26</v>
      </c>
      <c r="H76" s="91"/>
      <c r="I76" s="96">
        <v>3</v>
      </c>
      <c r="J76" s="32" t="s">
        <v>1059</v>
      </c>
      <c r="K76" s="97"/>
      <c r="L76" s="97"/>
      <c r="M76" s="97"/>
      <c r="N76" s="96"/>
      <c r="O76" s="95" t="s">
        <v>1251</v>
      </c>
      <c r="P76" s="98"/>
      <c r="Q76" s="52"/>
      <c r="R76" s="21"/>
      <c r="S76" s="21"/>
      <c r="T76" s="21"/>
      <c r="U76" s="21"/>
      <c r="V76" s="21"/>
      <c r="Y76" s="104"/>
      <c r="Z76" s="21"/>
      <c r="AA76" s="21"/>
      <c r="AB76" s="21"/>
    </row>
    <row r="77" spans="1:28" s="26" customFormat="1" ht="23.25" x14ac:dyDescent="0.25">
      <c r="A77" s="21"/>
      <c r="B77" s="51"/>
      <c r="C77" s="91" t="s">
        <v>130</v>
      </c>
      <c r="D77" s="91"/>
      <c r="E77" s="51"/>
      <c r="F77" s="92"/>
      <c r="G77" s="91"/>
      <c r="H77" s="91"/>
      <c r="I77" s="96"/>
      <c r="J77" s="91" t="s">
        <v>83</v>
      </c>
      <c r="K77" s="97"/>
      <c r="L77" s="97"/>
      <c r="M77" s="97"/>
      <c r="N77" s="96"/>
      <c r="O77" s="334" t="s">
        <v>1252</v>
      </c>
      <c r="P77" s="98"/>
      <c r="Q77" s="52"/>
      <c r="R77" s="21"/>
      <c r="S77" s="21"/>
      <c r="T77" s="21"/>
      <c r="U77" s="21"/>
      <c r="V77" s="21"/>
      <c r="Y77" s="104"/>
      <c r="Z77" s="21"/>
      <c r="AA77" s="21"/>
      <c r="AB77" s="21"/>
    </row>
    <row r="78" spans="1:28" s="26" customFormat="1" ht="23.25" x14ac:dyDescent="0.25">
      <c r="A78" s="21"/>
      <c r="B78" s="51"/>
      <c r="C78" s="91" t="s">
        <v>1249</v>
      </c>
      <c r="D78" s="91"/>
      <c r="E78" s="51"/>
      <c r="F78" s="92"/>
      <c r="G78" s="91"/>
      <c r="H78" s="91"/>
      <c r="I78" s="96"/>
      <c r="J78" s="95"/>
      <c r="K78" s="99"/>
      <c r="L78" s="99"/>
      <c r="M78" s="99"/>
      <c r="N78" s="99"/>
      <c r="O78" s="94"/>
      <c r="P78" s="98"/>
      <c r="Q78" s="52"/>
      <c r="R78" s="21"/>
      <c r="S78" s="21"/>
      <c r="T78" s="21"/>
      <c r="U78" s="21"/>
      <c r="V78" s="21"/>
      <c r="Y78" s="106" t="s">
        <v>32</v>
      </c>
      <c r="Z78" s="30"/>
      <c r="AA78" s="21"/>
      <c r="AB78" s="21"/>
    </row>
    <row r="79" spans="1:28" s="26" customFormat="1" ht="23.25" x14ac:dyDescent="0.25">
      <c r="A79" s="21"/>
      <c r="B79" s="51">
        <v>4</v>
      </c>
      <c r="C79" s="32" t="s">
        <v>35</v>
      </c>
      <c r="D79" s="91"/>
      <c r="E79" s="51" t="s">
        <v>25</v>
      </c>
      <c r="F79" s="92">
        <v>0</v>
      </c>
      <c r="G79" s="91" t="s">
        <v>26</v>
      </c>
      <c r="H79" s="91"/>
      <c r="I79" s="96"/>
      <c r="J79" s="96"/>
      <c r="K79" s="97"/>
      <c r="L79" s="97"/>
      <c r="M79" s="97"/>
      <c r="N79" s="96"/>
      <c r="O79" s="100"/>
      <c r="P79" s="101"/>
      <c r="Q79" s="53"/>
      <c r="R79" s="21"/>
      <c r="S79" s="21"/>
      <c r="T79" s="21"/>
      <c r="U79" s="21"/>
      <c r="V79" s="21"/>
      <c r="Y79" s="104" t="s">
        <v>14</v>
      </c>
      <c r="Z79" s="21"/>
      <c r="AA79" s="21"/>
      <c r="AB79" s="21"/>
    </row>
    <row r="80" spans="1:28" s="26" customFormat="1" ht="19.5" x14ac:dyDescent="0.25">
      <c r="A80" s="21"/>
      <c r="B80" s="51">
        <v>5</v>
      </c>
      <c r="C80" s="32" t="s">
        <v>119</v>
      </c>
      <c r="D80" s="91"/>
      <c r="E80" s="51" t="s">
        <v>25</v>
      </c>
      <c r="F80" s="92">
        <v>0</v>
      </c>
      <c r="G80" s="91" t="s">
        <v>26</v>
      </c>
      <c r="H80" s="32"/>
      <c r="I80" s="96"/>
      <c r="J80" s="96"/>
      <c r="K80" s="97"/>
      <c r="L80" s="97"/>
      <c r="M80" s="97"/>
      <c r="N80" s="96"/>
      <c r="O80" s="96"/>
      <c r="P80" s="98"/>
      <c r="Q80" s="52"/>
      <c r="R80" s="21"/>
      <c r="S80" s="21"/>
      <c r="T80" s="21"/>
      <c r="U80" s="21"/>
      <c r="V80" s="21"/>
      <c r="AA80" s="21"/>
      <c r="AB80" s="21"/>
    </row>
    <row r="81" spans="1:28" s="26" customFormat="1" ht="19.5" x14ac:dyDescent="0.25">
      <c r="A81" s="21"/>
      <c r="B81" s="51">
        <v>6</v>
      </c>
      <c r="C81" s="32" t="s">
        <v>36</v>
      </c>
      <c r="D81" s="103"/>
      <c r="E81" s="51" t="s">
        <v>25</v>
      </c>
      <c r="F81" s="92">
        <v>0</v>
      </c>
      <c r="G81" s="91" t="s">
        <v>26</v>
      </c>
      <c r="H81" s="32"/>
      <c r="I81" s="96"/>
      <c r="J81" s="96"/>
      <c r="K81" s="97"/>
      <c r="L81" s="97"/>
      <c r="M81" s="97"/>
      <c r="N81" s="96"/>
      <c r="O81" s="96"/>
      <c r="P81" s="96"/>
      <c r="Q81" s="5"/>
      <c r="R81" s="27"/>
      <c r="S81" s="21"/>
      <c r="T81" s="27"/>
      <c r="U81" s="21"/>
      <c r="V81" s="21"/>
      <c r="AA81" s="21"/>
      <c r="AB81" s="21"/>
    </row>
    <row r="82" spans="1:28" s="26" customFormat="1" ht="19.5" x14ac:dyDescent="0.25">
      <c r="A82" s="21"/>
      <c r="B82" s="51"/>
      <c r="C82" s="32"/>
      <c r="D82" s="103"/>
      <c r="E82" s="51"/>
      <c r="F82" s="32"/>
      <c r="G82" s="91"/>
      <c r="H82" s="51"/>
      <c r="I82" s="96"/>
      <c r="J82" s="96"/>
      <c r="K82" s="97"/>
      <c r="L82" s="97"/>
      <c r="M82" s="97"/>
      <c r="N82" s="96"/>
      <c r="O82" s="96"/>
      <c r="P82" s="96"/>
      <c r="Q82" s="5"/>
      <c r="R82" s="30"/>
      <c r="S82" s="21"/>
      <c r="T82" s="30"/>
      <c r="U82" s="21"/>
      <c r="V82" s="21"/>
      <c r="AA82" s="21"/>
      <c r="AB82" s="21"/>
    </row>
    <row r="83" spans="1:28" s="26" customFormat="1" ht="23.25" x14ac:dyDescent="0.25">
      <c r="A83" s="21"/>
      <c r="B83" s="111" t="s">
        <v>1250</v>
      </c>
      <c r="C83" s="112"/>
      <c r="D83" s="113"/>
      <c r="E83" s="114" t="s">
        <v>25</v>
      </c>
      <c r="F83" s="115">
        <f>SUM(F71:F82)</f>
        <v>8</v>
      </c>
      <c r="G83" s="111" t="s">
        <v>27</v>
      </c>
      <c r="H83" s="116"/>
      <c r="I83" s="96"/>
      <c r="J83" s="96"/>
      <c r="K83" s="97"/>
      <c r="L83" s="97"/>
      <c r="M83" s="97"/>
      <c r="N83" s="96"/>
      <c r="O83" s="96"/>
      <c r="P83" s="96"/>
      <c r="Q83" s="5"/>
      <c r="R83" s="21"/>
      <c r="S83" s="27"/>
      <c r="T83" s="21"/>
      <c r="U83" s="21"/>
      <c r="V83" s="21"/>
      <c r="Y83" s="21"/>
      <c r="Z83" s="21"/>
      <c r="AA83" s="21"/>
      <c r="AB83" s="21"/>
    </row>
    <row r="84" spans="1:28" s="26" customFormat="1" ht="19.5" x14ac:dyDescent="0.2">
      <c r="A84" s="21"/>
      <c r="B84" s="38"/>
      <c r="C84" s="39"/>
      <c r="D84" s="34"/>
      <c r="E84" s="34"/>
      <c r="F84" s="34"/>
      <c r="G84" s="34"/>
      <c r="H84" s="5"/>
      <c r="I84" s="96"/>
      <c r="J84" s="96"/>
      <c r="K84" s="97"/>
      <c r="L84" s="97"/>
      <c r="M84" s="97"/>
      <c r="N84" s="96"/>
      <c r="O84" s="96"/>
      <c r="P84" s="96"/>
      <c r="Q84" s="5"/>
      <c r="R84" s="21"/>
      <c r="S84" s="30"/>
      <c r="T84" s="21"/>
      <c r="U84" s="27"/>
      <c r="V84" s="21"/>
      <c r="AA84" s="21"/>
      <c r="AB84" s="21"/>
    </row>
    <row r="85" spans="1:28" s="29" customFormat="1" ht="19.5" x14ac:dyDescent="0.2">
      <c r="A85" s="27"/>
      <c r="B85" s="2"/>
      <c r="C85" s="10"/>
      <c r="D85" s="5"/>
      <c r="E85" s="5"/>
      <c r="F85" s="5"/>
      <c r="G85" s="5"/>
      <c r="H85" s="5"/>
      <c r="I85" s="5"/>
      <c r="J85" s="96"/>
      <c r="K85" s="97"/>
      <c r="L85" s="97"/>
      <c r="M85" s="97"/>
      <c r="N85" s="96"/>
      <c r="O85" s="96"/>
      <c r="P85" s="96"/>
      <c r="Q85" s="5"/>
      <c r="R85" s="5"/>
      <c r="S85" s="21"/>
      <c r="T85" s="5"/>
      <c r="U85" s="30"/>
      <c r="V85" s="27"/>
      <c r="AA85" s="27"/>
      <c r="AB85" s="27"/>
    </row>
    <row r="86" spans="1:28" s="31" customFormat="1" ht="19.5" x14ac:dyDescent="0.2">
      <c r="A86" s="30"/>
      <c r="B86" s="2"/>
      <c r="C86" s="10"/>
      <c r="D86" s="5"/>
      <c r="E86" s="5"/>
      <c r="F86" s="5"/>
      <c r="G86" s="5"/>
      <c r="H86" s="5"/>
      <c r="I86" s="5"/>
      <c r="J86" s="96"/>
      <c r="K86" s="97"/>
      <c r="L86" s="97"/>
      <c r="M86" s="97"/>
      <c r="N86" s="96"/>
      <c r="O86" s="96"/>
      <c r="P86" s="96"/>
      <c r="Q86" s="5"/>
      <c r="R86" s="5"/>
      <c r="S86" s="21"/>
      <c r="T86" s="34"/>
      <c r="U86" s="21"/>
      <c r="V86" s="30"/>
      <c r="AA86" s="30"/>
      <c r="AB86" s="30"/>
    </row>
    <row r="87" spans="1:28" s="26" customFormat="1" ht="19.5" x14ac:dyDescent="0.2">
      <c r="A87" s="21"/>
      <c r="B87" s="2"/>
      <c r="C87" s="10"/>
      <c r="D87" s="5"/>
      <c r="E87" s="5"/>
      <c r="F87" s="5"/>
      <c r="G87" s="5"/>
      <c r="H87" s="5"/>
      <c r="I87" s="5"/>
      <c r="J87" s="96"/>
      <c r="K87" s="97"/>
      <c r="L87" s="97"/>
      <c r="M87" s="97"/>
      <c r="N87" s="96"/>
      <c r="O87" s="96"/>
      <c r="P87" s="96"/>
      <c r="Q87" s="5"/>
      <c r="R87" s="34"/>
      <c r="S87" s="5"/>
      <c r="T87" s="5"/>
      <c r="U87" s="21"/>
      <c r="V87" s="21"/>
      <c r="AA87" s="21"/>
      <c r="AB87" s="21"/>
    </row>
    <row r="88" spans="1:28" s="26" customFormat="1" ht="19.5" x14ac:dyDescent="0.2">
      <c r="A88" s="21"/>
      <c r="B88" s="2"/>
      <c r="C88" s="10"/>
      <c r="D88" s="5"/>
      <c r="E88" s="5"/>
      <c r="F88" s="5"/>
      <c r="G88" s="5"/>
      <c r="H88" s="5"/>
      <c r="I88" s="5"/>
      <c r="J88" s="96"/>
      <c r="K88" s="97"/>
      <c r="L88" s="97"/>
      <c r="M88" s="97"/>
      <c r="N88" s="96"/>
      <c r="O88" s="96"/>
      <c r="P88" s="96"/>
      <c r="Q88" s="5"/>
      <c r="R88" s="5"/>
      <c r="S88" s="34"/>
      <c r="T88" s="5"/>
      <c r="U88" s="5"/>
      <c r="V88" s="21"/>
      <c r="W88" s="21"/>
      <c r="X88" s="21"/>
      <c r="AA88" s="21"/>
      <c r="AB88" s="21"/>
    </row>
    <row r="89" spans="1:28" ht="19.5" x14ac:dyDescent="0.25">
      <c r="A89" s="7"/>
      <c r="J89" s="96"/>
      <c r="K89" s="97"/>
      <c r="L89" s="97"/>
      <c r="M89" s="97"/>
      <c r="N89" s="96"/>
      <c r="O89" s="96"/>
      <c r="P89" s="96"/>
      <c r="U89" s="34"/>
      <c r="AB89" s="7"/>
    </row>
    <row r="90" spans="1:28" s="38" customFormat="1" ht="19.5" x14ac:dyDescent="0.2">
      <c r="B90" s="2"/>
      <c r="C90" s="10"/>
      <c r="D90" s="5"/>
      <c r="E90" s="5"/>
      <c r="F90" s="5"/>
      <c r="G90" s="5"/>
      <c r="H90" s="5"/>
      <c r="I90" s="5"/>
      <c r="J90" s="96"/>
      <c r="K90" s="97"/>
      <c r="L90" s="97"/>
      <c r="M90" s="97"/>
      <c r="N90" s="96"/>
      <c r="O90" s="96"/>
      <c r="P90" s="96"/>
      <c r="Q90" s="5"/>
      <c r="R90" s="5"/>
      <c r="S90" s="5"/>
      <c r="T90" s="5"/>
      <c r="U90" s="5"/>
      <c r="V90" s="34"/>
      <c r="W90" s="34"/>
      <c r="X90" s="34"/>
      <c r="Y90" s="34"/>
      <c r="Z90" s="34"/>
      <c r="AA90" s="34"/>
    </row>
    <row r="91" spans="1:28" x14ac:dyDescent="0.25">
      <c r="A91" s="7"/>
      <c r="AB91" s="7"/>
    </row>
    <row r="92" spans="1:28" s="5" customFormat="1" x14ac:dyDescent="0.25">
      <c r="A92" s="4"/>
      <c r="B92" s="2"/>
      <c r="C92" s="10"/>
      <c r="K92" s="11"/>
      <c r="L92" s="11"/>
      <c r="M92" s="11"/>
      <c r="AB92" s="4"/>
    </row>
    <row r="93" spans="1:28" s="5" customFormat="1" x14ac:dyDescent="0.25">
      <c r="A93" s="4"/>
      <c r="B93" s="2"/>
      <c r="C93" s="10"/>
      <c r="K93" s="11"/>
      <c r="L93" s="11"/>
      <c r="M93" s="11"/>
      <c r="AB93" s="4"/>
    </row>
    <row r="94" spans="1:28" s="5" customFormat="1" x14ac:dyDescent="0.25">
      <c r="A94" s="4"/>
      <c r="B94" s="2"/>
      <c r="C94" s="10"/>
      <c r="K94" s="11"/>
      <c r="L94" s="11"/>
      <c r="M94" s="11"/>
      <c r="AB94" s="4"/>
    </row>
  </sheetData>
  <mergeCells count="75">
    <mergeCell ref="B8:B11"/>
    <mergeCell ref="C8:C11"/>
    <mergeCell ref="E8:J8"/>
    <mergeCell ref="K8:M9"/>
    <mergeCell ref="N8:V9"/>
    <mergeCell ref="B2:AA2"/>
    <mergeCell ref="B3:AA3"/>
    <mergeCell ref="B4:AA4"/>
    <mergeCell ref="B5:AA5"/>
    <mergeCell ref="B6:D7"/>
    <mergeCell ref="O10:O11"/>
    <mergeCell ref="W8:X9"/>
    <mergeCell ref="Y8:Z9"/>
    <mergeCell ref="AA8:AA11"/>
    <mergeCell ref="E9:F10"/>
    <mergeCell ref="G9:H10"/>
    <mergeCell ref="I9:J10"/>
    <mergeCell ref="P10:P11"/>
    <mergeCell ref="Q10:Q11"/>
    <mergeCell ref="R10:R11"/>
    <mergeCell ref="S10:S11"/>
    <mergeCell ref="D10:D11"/>
    <mergeCell ref="K10:K11"/>
    <mergeCell ref="L10:L11"/>
    <mergeCell ref="M10:M11"/>
    <mergeCell ref="N10:N11"/>
    <mergeCell ref="T10:T11"/>
    <mergeCell ref="U10:U11"/>
    <mergeCell ref="V10:V11"/>
    <mergeCell ref="W10:W11"/>
    <mergeCell ref="X10:X11"/>
    <mergeCell ref="AA27:AA29"/>
    <mergeCell ref="Z10:Z11"/>
    <mergeCell ref="X15:X16"/>
    <mergeCell ref="Y15:Y16"/>
    <mergeCell ref="Z15:Z16"/>
    <mergeCell ref="AA16:AA18"/>
    <mergeCell ref="X17:X19"/>
    <mergeCell ref="Y17:Y19"/>
    <mergeCell ref="Z17:Z19"/>
    <mergeCell ref="Y10:Y11"/>
    <mergeCell ref="W20:W23"/>
    <mergeCell ref="X20:X23"/>
    <mergeCell ref="Y20:Y23"/>
    <mergeCell ref="Z20:Z23"/>
    <mergeCell ref="AA21:AA23"/>
    <mergeCell ref="W31:W32"/>
    <mergeCell ref="AA50:AA53"/>
    <mergeCell ref="B65:C66"/>
    <mergeCell ref="D65:D66"/>
    <mergeCell ref="E65:E66"/>
    <mergeCell ref="F65:F66"/>
    <mergeCell ref="G65:G66"/>
    <mergeCell ref="H65:H66"/>
    <mergeCell ref="I65:I66"/>
    <mergeCell ref="J65:J66"/>
    <mergeCell ref="T65:T66"/>
    <mergeCell ref="U65:U66"/>
    <mergeCell ref="V65:V66"/>
    <mergeCell ref="K65:K66"/>
    <mergeCell ref="L65:L66"/>
    <mergeCell ref="M65:M66"/>
    <mergeCell ref="N65:N66"/>
    <mergeCell ref="O65:O66"/>
    <mergeCell ref="P65:P66"/>
    <mergeCell ref="B68:D70"/>
    <mergeCell ref="I68:M70"/>
    <mergeCell ref="Q65:Q66"/>
    <mergeCell ref="R65:R66"/>
    <mergeCell ref="S65:S66"/>
    <mergeCell ref="W65:W66"/>
    <mergeCell ref="X65:X66"/>
    <mergeCell ref="Y65:Y66"/>
    <mergeCell ref="Z65:Z66"/>
    <mergeCell ref="AA65:AA66"/>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1" min="1"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C101"/>
  <sheetViews>
    <sheetView showGridLines="0" view="pageBreakPreview" topLeftCell="A41" zoomScale="71" zoomScaleNormal="40" zoomScaleSheetLayoutView="71" zoomScalePageLayoutView="96" workbookViewId="0">
      <selection activeCell="A63" sqref="A63:XFD69"/>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29" width="11.5703125" style="7" bestFit="1" customWidth="1"/>
    <col min="30"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303"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935</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302"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301" t="s">
        <v>7</v>
      </c>
      <c r="F11" s="301" t="s">
        <v>8</v>
      </c>
      <c r="G11" s="301" t="s">
        <v>7</v>
      </c>
      <c r="H11" s="301" t="s">
        <v>8</v>
      </c>
      <c r="I11" s="301" t="s">
        <v>7</v>
      </c>
      <c r="J11" s="301"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304">
        <v>1</v>
      </c>
      <c r="C15" s="266" t="s">
        <v>43</v>
      </c>
      <c r="D15" s="266" t="s">
        <v>37</v>
      </c>
      <c r="E15" s="230" t="s">
        <v>55</v>
      </c>
      <c r="F15" s="230">
        <v>0</v>
      </c>
      <c r="G15" s="230" t="s">
        <v>55</v>
      </c>
      <c r="H15" s="230" t="s">
        <v>55</v>
      </c>
      <c r="I15" s="230">
        <v>0</v>
      </c>
      <c r="J15" s="230" t="s">
        <v>55</v>
      </c>
      <c r="K15" s="230" t="s">
        <v>55</v>
      </c>
      <c r="L15" s="230" t="s">
        <v>55</v>
      </c>
      <c r="M15" s="230" t="s">
        <v>55</v>
      </c>
      <c r="N15" s="230">
        <v>0</v>
      </c>
      <c r="O15" s="230">
        <v>0</v>
      </c>
      <c r="P15" s="230">
        <v>0</v>
      </c>
      <c r="Q15" s="230">
        <v>0</v>
      </c>
      <c r="R15" s="230">
        <v>0</v>
      </c>
      <c r="S15" s="230">
        <v>0</v>
      </c>
      <c r="T15" s="230">
        <v>0</v>
      </c>
      <c r="U15" s="230">
        <v>0</v>
      </c>
      <c r="V15" s="230">
        <v>0</v>
      </c>
      <c r="W15" s="299" t="s">
        <v>879</v>
      </c>
      <c r="X15" s="507">
        <v>0</v>
      </c>
      <c r="Y15" s="507">
        <f>5%*X15</f>
        <v>0</v>
      </c>
      <c r="Z15" s="507">
        <f>X15+Y15</f>
        <v>0</v>
      </c>
      <c r="AA15" s="73" t="s">
        <v>880</v>
      </c>
    </row>
    <row r="16" spans="1:28" s="17" customFormat="1" ht="19.5" customHeight="1" x14ac:dyDescent="0.25">
      <c r="B16" s="304"/>
      <c r="C16" s="74">
        <v>43436</v>
      </c>
      <c r="D16" s="90" t="s">
        <v>142</v>
      </c>
      <c r="E16" s="47"/>
      <c r="F16" s="47"/>
      <c r="G16" s="47"/>
      <c r="H16" s="47"/>
      <c r="I16" s="47"/>
      <c r="J16" s="47"/>
      <c r="K16" s="47"/>
      <c r="L16" s="47"/>
      <c r="M16" s="47"/>
      <c r="N16" s="47"/>
      <c r="O16" s="47"/>
      <c r="P16" s="47"/>
      <c r="Q16" s="47"/>
      <c r="R16" s="47"/>
      <c r="S16" s="47"/>
      <c r="T16" s="47"/>
      <c r="U16" s="47"/>
      <c r="V16" s="47"/>
      <c r="W16" s="45"/>
      <c r="X16" s="507"/>
      <c r="Y16" s="507"/>
      <c r="Z16" s="507"/>
      <c r="AA16" s="508" t="s">
        <v>938</v>
      </c>
    </row>
    <row r="17" spans="2:27" s="17" customFormat="1" ht="19.5" customHeight="1" x14ac:dyDescent="0.25">
      <c r="B17" s="304"/>
      <c r="C17" s="90" t="s">
        <v>940</v>
      </c>
      <c r="D17" s="75" t="s">
        <v>936</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304"/>
      <c r="C18" s="90"/>
      <c r="D18" s="75" t="s">
        <v>937</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customHeight="1" x14ac:dyDescent="0.25">
      <c r="B19" s="304"/>
      <c r="C19" s="90"/>
      <c r="D19" s="75"/>
      <c r="E19" s="47"/>
      <c r="F19" s="47"/>
      <c r="G19" s="47"/>
      <c r="H19" s="47"/>
      <c r="I19" s="47"/>
      <c r="J19" s="47"/>
      <c r="K19" s="47"/>
      <c r="L19" s="47"/>
      <c r="M19" s="47"/>
      <c r="N19" s="47"/>
      <c r="O19" s="47"/>
      <c r="P19" s="47"/>
      <c r="Q19" s="47"/>
      <c r="R19" s="47"/>
      <c r="S19" s="47"/>
      <c r="T19" s="47"/>
      <c r="U19" s="47"/>
      <c r="V19" s="47"/>
      <c r="W19" s="45"/>
      <c r="X19" s="507"/>
      <c r="Y19" s="507"/>
      <c r="Z19" s="507"/>
      <c r="AA19" s="297"/>
    </row>
    <row r="20" spans="2:27" s="17" customFormat="1" ht="19.5" x14ac:dyDescent="0.25">
      <c r="B20" s="304">
        <v>2</v>
      </c>
      <c r="C20" s="266" t="s">
        <v>43</v>
      </c>
      <c r="D20" s="266" t="s">
        <v>37</v>
      </c>
      <c r="E20" s="230">
        <v>0</v>
      </c>
      <c r="F20" s="230">
        <v>0</v>
      </c>
      <c r="G20" s="230" t="s">
        <v>55</v>
      </c>
      <c r="H20" s="230" t="s">
        <v>55</v>
      </c>
      <c r="I20" s="230" t="s">
        <v>55</v>
      </c>
      <c r="J20" s="230" t="s">
        <v>55</v>
      </c>
      <c r="K20" s="230" t="s">
        <v>55</v>
      </c>
      <c r="L20" s="230" t="s">
        <v>55</v>
      </c>
      <c r="M20" s="230">
        <v>0</v>
      </c>
      <c r="N20" s="230">
        <v>0</v>
      </c>
      <c r="O20" s="230">
        <v>0</v>
      </c>
      <c r="P20" s="230">
        <v>0</v>
      </c>
      <c r="Q20" s="230">
        <v>0</v>
      </c>
      <c r="R20" s="230">
        <v>0</v>
      </c>
      <c r="S20" s="230">
        <v>0</v>
      </c>
      <c r="T20" s="230">
        <v>0</v>
      </c>
      <c r="U20" s="230">
        <v>0</v>
      </c>
      <c r="V20" s="230">
        <v>0</v>
      </c>
      <c r="W20" s="507" t="s">
        <v>238</v>
      </c>
      <c r="X20" s="507">
        <v>0</v>
      </c>
      <c r="Y20" s="507">
        <f>5%*X20</f>
        <v>0</v>
      </c>
      <c r="Z20" s="513">
        <f>X20+Y20</f>
        <v>0</v>
      </c>
      <c r="AA20" s="73" t="s">
        <v>57</v>
      </c>
    </row>
    <row r="21" spans="2:27" s="17" customFormat="1" ht="19.5" customHeight="1" x14ac:dyDescent="0.25">
      <c r="B21" s="304"/>
      <c r="C21" s="74">
        <v>43436</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938</v>
      </c>
    </row>
    <row r="22" spans="2:27" s="17" customFormat="1" ht="19.5" customHeight="1" x14ac:dyDescent="0.25">
      <c r="B22" s="304"/>
      <c r="C22" s="90" t="s">
        <v>940</v>
      </c>
      <c r="D22" s="75" t="s">
        <v>924</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304"/>
      <c r="C23" s="266"/>
      <c r="D23" s="75" t="s">
        <v>939</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304"/>
      <c r="C24" s="266"/>
      <c r="D24" s="75" t="s">
        <v>54</v>
      </c>
      <c r="E24" s="47"/>
      <c r="F24" s="47"/>
      <c r="G24" s="47"/>
      <c r="H24" s="47"/>
      <c r="I24" s="47"/>
      <c r="J24" s="47"/>
      <c r="K24" s="47"/>
      <c r="L24" s="47"/>
      <c r="M24" s="47"/>
      <c r="N24" s="47"/>
      <c r="O24" s="47"/>
      <c r="P24" s="47"/>
      <c r="Q24" s="47"/>
      <c r="R24" s="47"/>
      <c r="S24" s="47"/>
      <c r="T24" s="47"/>
      <c r="U24" s="47"/>
      <c r="V24" s="47"/>
      <c r="W24" s="299"/>
      <c r="X24" s="299"/>
      <c r="Y24" s="299"/>
      <c r="Z24" s="300"/>
      <c r="AA24" s="77"/>
    </row>
    <row r="25" spans="2:27" s="17" customFormat="1" ht="19.5" x14ac:dyDescent="0.25">
      <c r="B25" s="304"/>
      <c r="C25" s="266"/>
      <c r="D25" s="260"/>
      <c r="E25" s="47"/>
      <c r="F25" s="47"/>
      <c r="G25" s="47"/>
      <c r="H25" s="47"/>
      <c r="I25" s="47"/>
      <c r="J25" s="47"/>
      <c r="K25" s="47"/>
      <c r="L25" s="47"/>
      <c r="M25" s="47"/>
      <c r="N25" s="47"/>
      <c r="O25" s="47"/>
      <c r="P25" s="47"/>
      <c r="Q25" s="47"/>
      <c r="R25" s="47"/>
      <c r="S25" s="47"/>
      <c r="T25" s="47"/>
      <c r="U25" s="47"/>
      <c r="V25" s="47"/>
      <c r="W25" s="299"/>
      <c r="X25" s="299"/>
      <c r="Y25" s="299"/>
      <c r="Z25" s="300"/>
      <c r="AA25" s="297"/>
    </row>
    <row r="26" spans="2:27" s="17" customFormat="1" ht="19.5" customHeight="1" x14ac:dyDescent="0.25">
      <c r="B26" s="304">
        <v>3</v>
      </c>
      <c r="C26" s="266" t="s">
        <v>43</v>
      </c>
      <c r="D26" s="266" t="s">
        <v>37</v>
      </c>
      <c r="E26" s="230">
        <v>0</v>
      </c>
      <c r="F26" s="230" t="s">
        <v>55</v>
      </c>
      <c r="G26" s="230" t="s">
        <v>55</v>
      </c>
      <c r="H26" s="230" t="s">
        <v>55</v>
      </c>
      <c r="I26" s="230">
        <v>0</v>
      </c>
      <c r="J26" s="230">
        <v>0</v>
      </c>
      <c r="K26" s="230">
        <v>0</v>
      </c>
      <c r="L26" s="230" t="s">
        <v>55</v>
      </c>
      <c r="M26" s="230" t="s">
        <v>55</v>
      </c>
      <c r="N26" s="230">
        <v>0</v>
      </c>
      <c r="O26" s="230">
        <v>0</v>
      </c>
      <c r="P26" s="230">
        <v>0</v>
      </c>
      <c r="Q26" s="230">
        <v>0</v>
      </c>
      <c r="R26" s="230">
        <v>0</v>
      </c>
      <c r="S26" s="230">
        <v>0</v>
      </c>
      <c r="T26" s="230">
        <v>0</v>
      </c>
      <c r="U26" s="230">
        <v>0</v>
      </c>
      <c r="V26" s="230">
        <v>0</v>
      </c>
      <c r="W26" s="299" t="s">
        <v>879</v>
      </c>
      <c r="X26" s="299">
        <v>0</v>
      </c>
      <c r="Y26" s="299">
        <f>5%*X26</f>
        <v>0</v>
      </c>
      <c r="Z26" s="299">
        <f>X26+Y26</f>
        <v>0</v>
      </c>
      <c r="AA26" s="73" t="s">
        <v>880</v>
      </c>
    </row>
    <row r="27" spans="2:27" s="17" customFormat="1" ht="19.5" customHeight="1" x14ac:dyDescent="0.25">
      <c r="B27" s="304"/>
      <c r="C27" s="74">
        <v>43436</v>
      </c>
      <c r="D27" s="90" t="s">
        <v>142</v>
      </c>
      <c r="E27" s="47"/>
      <c r="F27" s="47"/>
      <c r="G27" s="47"/>
      <c r="H27" s="47"/>
      <c r="I27" s="47"/>
      <c r="J27" s="47"/>
      <c r="K27" s="47"/>
      <c r="L27" s="47"/>
      <c r="M27" s="47"/>
      <c r="N27" s="47"/>
      <c r="O27" s="47"/>
      <c r="P27" s="47"/>
      <c r="Q27" s="47"/>
      <c r="R27" s="47"/>
      <c r="S27" s="47"/>
      <c r="T27" s="47"/>
      <c r="U27" s="47"/>
      <c r="V27" s="47"/>
      <c r="W27" s="45"/>
      <c r="X27" s="45"/>
      <c r="Y27" s="45"/>
      <c r="Z27" s="45"/>
      <c r="AA27" s="508" t="s">
        <v>938</v>
      </c>
    </row>
    <row r="28" spans="2:27" s="17" customFormat="1" ht="19.5" customHeight="1" x14ac:dyDescent="0.25">
      <c r="B28" s="304"/>
      <c r="C28" s="90" t="s">
        <v>940</v>
      </c>
      <c r="D28" s="75" t="s">
        <v>941</v>
      </c>
      <c r="E28" s="47"/>
      <c r="F28" s="47"/>
      <c r="G28" s="47"/>
      <c r="H28" s="47"/>
      <c r="I28" s="47"/>
      <c r="J28" s="47"/>
      <c r="K28" s="47"/>
      <c r="L28" s="47"/>
      <c r="M28" s="47"/>
      <c r="N28" s="47"/>
      <c r="O28" s="47"/>
      <c r="P28" s="47"/>
      <c r="Q28" s="47"/>
      <c r="R28" s="47"/>
      <c r="S28" s="47"/>
      <c r="T28" s="47"/>
      <c r="U28" s="47"/>
      <c r="V28" s="47"/>
      <c r="W28" s="45"/>
      <c r="X28" s="45"/>
      <c r="Y28" s="45"/>
      <c r="Z28" s="45"/>
      <c r="AA28" s="508"/>
    </row>
    <row r="29" spans="2:27" s="17" customFormat="1" ht="19.5" customHeight="1" x14ac:dyDescent="0.25">
      <c r="B29" s="304"/>
      <c r="C29" s="90"/>
      <c r="D29" s="75" t="s">
        <v>110</v>
      </c>
      <c r="E29" s="47"/>
      <c r="F29" s="47"/>
      <c r="G29" s="47"/>
      <c r="H29" s="47"/>
      <c r="I29" s="47"/>
      <c r="J29" s="47"/>
      <c r="K29" s="47"/>
      <c r="L29" s="47"/>
      <c r="M29" s="47"/>
      <c r="N29" s="47"/>
      <c r="O29" s="47"/>
      <c r="P29" s="47"/>
      <c r="Q29" s="47"/>
      <c r="R29" s="47"/>
      <c r="S29" s="47"/>
      <c r="T29" s="47"/>
      <c r="U29" s="47"/>
      <c r="V29" s="47"/>
      <c r="W29" s="45"/>
      <c r="X29" s="45"/>
      <c r="Y29" s="45"/>
      <c r="Z29" s="45"/>
      <c r="AA29" s="508"/>
    </row>
    <row r="30" spans="2:27" s="17" customFormat="1" ht="19.5" customHeight="1" x14ac:dyDescent="0.25">
      <c r="B30" s="304"/>
      <c r="C30" s="90"/>
      <c r="D30" s="75"/>
      <c r="E30" s="47"/>
      <c r="F30" s="47"/>
      <c r="G30" s="47"/>
      <c r="H30" s="47"/>
      <c r="I30" s="47"/>
      <c r="J30" s="47"/>
      <c r="K30" s="47"/>
      <c r="L30" s="47"/>
      <c r="M30" s="47"/>
      <c r="N30" s="47"/>
      <c r="O30" s="47"/>
      <c r="P30" s="47"/>
      <c r="Q30" s="47"/>
      <c r="R30" s="47"/>
      <c r="S30" s="47"/>
      <c r="T30" s="47"/>
      <c r="U30" s="47"/>
      <c r="V30" s="47"/>
      <c r="W30" s="45"/>
      <c r="X30" s="45"/>
      <c r="Y30" s="45"/>
      <c r="Z30" s="45"/>
      <c r="AA30" s="76"/>
    </row>
    <row r="31" spans="2:27" s="17" customFormat="1" ht="19.5" x14ac:dyDescent="0.25">
      <c r="B31" s="304">
        <v>4</v>
      </c>
      <c r="C31" s="266" t="s">
        <v>38</v>
      </c>
      <c r="D31" s="266" t="s">
        <v>37</v>
      </c>
      <c r="E31" s="230">
        <v>0</v>
      </c>
      <c r="F31" s="230" t="s">
        <v>55</v>
      </c>
      <c r="G31" s="230" t="s">
        <v>55</v>
      </c>
      <c r="H31" s="230" t="s">
        <v>55</v>
      </c>
      <c r="I31" s="230" t="s">
        <v>55</v>
      </c>
      <c r="J31" s="230" t="s">
        <v>55</v>
      </c>
      <c r="K31" s="230">
        <v>0</v>
      </c>
      <c r="L31" s="230" t="s">
        <v>55</v>
      </c>
      <c r="M31" s="230" t="s">
        <v>55</v>
      </c>
      <c r="N31" s="230">
        <v>0</v>
      </c>
      <c r="O31" s="230">
        <v>0</v>
      </c>
      <c r="P31" s="230">
        <v>0</v>
      </c>
      <c r="Q31" s="230">
        <v>0</v>
      </c>
      <c r="R31" s="230">
        <v>0</v>
      </c>
      <c r="S31" s="230">
        <v>0</v>
      </c>
      <c r="T31" s="230">
        <v>0</v>
      </c>
      <c r="U31" s="230">
        <v>0</v>
      </c>
      <c r="V31" s="230">
        <v>0</v>
      </c>
      <c r="W31" s="507" t="s">
        <v>879</v>
      </c>
      <c r="X31" s="299">
        <v>0</v>
      </c>
      <c r="Y31" s="299">
        <f>5%*X31</f>
        <v>0</v>
      </c>
      <c r="Z31" s="299">
        <f>X31+Y31</f>
        <v>0</v>
      </c>
      <c r="AA31" s="73" t="s">
        <v>880</v>
      </c>
    </row>
    <row r="32" spans="2:27" s="17" customFormat="1" ht="19.5" customHeight="1" x14ac:dyDescent="0.25">
      <c r="B32" s="304"/>
      <c r="C32" s="74">
        <v>43442</v>
      </c>
      <c r="D32" s="90" t="s">
        <v>142</v>
      </c>
      <c r="E32" s="47"/>
      <c r="F32" s="47"/>
      <c r="G32" s="47"/>
      <c r="H32" s="47"/>
      <c r="I32" s="47"/>
      <c r="J32" s="47"/>
      <c r="K32" s="47"/>
      <c r="L32" s="47"/>
      <c r="M32" s="47"/>
      <c r="N32" s="47"/>
      <c r="O32" s="47"/>
      <c r="P32" s="47"/>
      <c r="Q32" s="47"/>
      <c r="R32" s="47"/>
      <c r="S32" s="47"/>
      <c r="T32" s="47"/>
      <c r="U32" s="47"/>
      <c r="V32" s="47"/>
      <c r="W32" s="507"/>
      <c r="X32" s="299"/>
      <c r="Y32" s="299"/>
      <c r="Z32" s="299"/>
      <c r="AA32" s="77" t="s">
        <v>819</v>
      </c>
    </row>
    <row r="33" spans="2:29" s="17" customFormat="1" ht="19.5" customHeight="1" x14ac:dyDescent="0.25">
      <c r="B33" s="304"/>
      <c r="C33" s="90"/>
      <c r="D33" s="75" t="s">
        <v>942</v>
      </c>
      <c r="E33" s="47"/>
      <c r="F33" s="47"/>
      <c r="G33" s="47"/>
      <c r="H33" s="47"/>
      <c r="I33" s="47"/>
      <c r="J33" s="47"/>
      <c r="K33" s="47"/>
      <c r="L33" s="47"/>
      <c r="M33" s="47"/>
      <c r="N33" s="47"/>
      <c r="O33" s="47"/>
      <c r="P33" s="47"/>
      <c r="Q33" s="47"/>
      <c r="R33" s="47"/>
      <c r="S33" s="47"/>
      <c r="T33" s="47"/>
      <c r="U33" s="47"/>
      <c r="V33" s="47"/>
      <c r="W33" s="299"/>
      <c r="X33" s="299"/>
      <c r="Y33" s="299"/>
      <c r="Z33" s="299"/>
      <c r="AA33" s="77"/>
    </row>
    <row r="34" spans="2:29" s="17" customFormat="1" ht="19.5" x14ac:dyDescent="0.25">
      <c r="B34" s="304"/>
      <c r="C34" s="90"/>
      <c r="D34" s="75" t="s">
        <v>943</v>
      </c>
      <c r="E34" s="47"/>
      <c r="F34" s="47"/>
      <c r="G34" s="47"/>
      <c r="H34" s="47"/>
      <c r="I34" s="47"/>
      <c r="J34" s="47"/>
      <c r="K34" s="47"/>
      <c r="L34" s="47"/>
      <c r="M34" s="47"/>
      <c r="N34" s="47"/>
      <c r="O34" s="47"/>
      <c r="P34" s="47"/>
      <c r="Q34" s="47"/>
      <c r="R34" s="47"/>
      <c r="S34" s="47"/>
      <c r="T34" s="47"/>
      <c r="U34" s="47"/>
      <c r="V34" s="47"/>
      <c r="W34" s="299"/>
      <c r="X34" s="299"/>
      <c r="Y34" s="299"/>
      <c r="Z34" s="299"/>
      <c r="AA34" s="76"/>
    </row>
    <row r="35" spans="2:29" s="17" customFormat="1" ht="19.5" x14ac:dyDescent="0.25">
      <c r="B35" s="304"/>
      <c r="C35" s="90"/>
      <c r="D35" s="75" t="s">
        <v>54</v>
      </c>
      <c r="E35" s="47"/>
      <c r="F35" s="47"/>
      <c r="G35" s="47"/>
      <c r="H35" s="47"/>
      <c r="I35" s="47"/>
      <c r="J35" s="47"/>
      <c r="K35" s="47"/>
      <c r="L35" s="47"/>
      <c r="M35" s="47"/>
      <c r="N35" s="47"/>
      <c r="O35" s="47"/>
      <c r="P35" s="47"/>
      <c r="Q35" s="47"/>
      <c r="R35" s="47"/>
      <c r="S35" s="47"/>
      <c r="T35" s="47"/>
      <c r="U35" s="47"/>
      <c r="V35" s="47"/>
      <c r="W35" s="299"/>
      <c r="X35" s="299"/>
      <c r="Y35" s="299"/>
      <c r="Z35" s="299"/>
      <c r="AA35" s="76"/>
    </row>
    <row r="36" spans="2:29" s="17" customFormat="1" ht="19.5" x14ac:dyDescent="0.25">
      <c r="B36" s="304"/>
      <c r="C36" s="90"/>
      <c r="D36" s="260"/>
      <c r="E36" s="47"/>
      <c r="F36" s="47"/>
      <c r="G36" s="47"/>
      <c r="H36" s="47"/>
      <c r="I36" s="47"/>
      <c r="J36" s="47"/>
      <c r="K36" s="47"/>
      <c r="L36" s="47"/>
      <c r="M36" s="47"/>
      <c r="N36" s="47"/>
      <c r="O36" s="47"/>
      <c r="P36" s="47"/>
      <c r="Q36" s="47"/>
      <c r="R36" s="47"/>
      <c r="S36" s="47"/>
      <c r="T36" s="47"/>
      <c r="U36" s="47"/>
      <c r="V36" s="47"/>
      <c r="W36" s="299"/>
      <c r="X36" s="299"/>
      <c r="Y36" s="299"/>
      <c r="Z36" s="299"/>
      <c r="AA36" s="76"/>
    </row>
    <row r="37" spans="2:29" s="17" customFormat="1" ht="19.5" customHeight="1" x14ac:dyDescent="0.25">
      <c r="B37" s="304">
        <v>5</v>
      </c>
      <c r="C37" s="266" t="s">
        <v>38</v>
      </c>
      <c r="D37" s="266" t="s">
        <v>37</v>
      </c>
      <c r="E37" s="47">
        <v>0</v>
      </c>
      <c r="F37" s="47">
        <v>0</v>
      </c>
      <c r="G37" s="47">
        <v>0</v>
      </c>
      <c r="H37" s="47">
        <v>0</v>
      </c>
      <c r="I37" s="47">
        <v>0</v>
      </c>
      <c r="J37" s="47">
        <v>0</v>
      </c>
      <c r="K37" s="47">
        <v>0</v>
      </c>
      <c r="L37" s="47">
        <v>0</v>
      </c>
      <c r="M37" s="47">
        <v>0</v>
      </c>
      <c r="N37" s="47">
        <v>0</v>
      </c>
      <c r="O37" s="47">
        <v>0</v>
      </c>
      <c r="P37" s="47">
        <v>0</v>
      </c>
      <c r="Q37" s="47">
        <v>0</v>
      </c>
      <c r="R37" s="47">
        <v>0</v>
      </c>
      <c r="S37" s="47">
        <v>0</v>
      </c>
      <c r="T37" s="47">
        <v>0</v>
      </c>
      <c r="U37" s="47">
        <v>0</v>
      </c>
      <c r="V37" s="47">
        <v>0</v>
      </c>
      <c r="W37" s="299" t="s">
        <v>879</v>
      </c>
      <c r="X37" s="299">
        <v>0</v>
      </c>
      <c r="Y37" s="299">
        <f>5%*X37</f>
        <v>0</v>
      </c>
      <c r="Z37" s="299">
        <f>X37+Y37</f>
        <v>0</v>
      </c>
      <c r="AA37" s="73" t="s">
        <v>880</v>
      </c>
    </row>
    <row r="38" spans="2:29" s="17" customFormat="1" ht="19.5" x14ac:dyDescent="0.25">
      <c r="B38" s="304"/>
      <c r="C38" s="74">
        <v>43442</v>
      </c>
      <c r="D38" s="90" t="s">
        <v>142</v>
      </c>
      <c r="E38" s="47"/>
      <c r="F38" s="47"/>
      <c r="G38" s="47"/>
      <c r="H38" s="47"/>
      <c r="I38" s="47"/>
      <c r="J38" s="47"/>
      <c r="K38" s="47"/>
      <c r="L38" s="47"/>
      <c r="M38" s="47"/>
      <c r="N38" s="47"/>
      <c r="O38" s="47"/>
      <c r="P38" s="47"/>
      <c r="Q38" s="47"/>
      <c r="R38" s="47"/>
      <c r="S38" s="47"/>
      <c r="T38" s="47"/>
      <c r="U38" s="47"/>
      <c r="V38" s="47"/>
      <c r="W38" s="299"/>
      <c r="X38" s="299"/>
      <c r="Y38" s="299"/>
      <c r="Z38" s="299"/>
      <c r="AA38" s="77" t="s">
        <v>819</v>
      </c>
    </row>
    <row r="39" spans="2:29" s="17" customFormat="1" ht="19.5" customHeight="1" x14ac:dyDescent="0.25">
      <c r="B39" s="304"/>
      <c r="C39" s="74"/>
      <c r="D39" s="75" t="s">
        <v>944</v>
      </c>
      <c r="E39" s="47"/>
      <c r="F39" s="47"/>
      <c r="G39" s="47"/>
      <c r="H39" s="47"/>
      <c r="I39" s="47"/>
      <c r="J39" s="47"/>
      <c r="K39" s="47"/>
      <c r="L39" s="47"/>
      <c r="M39" s="47"/>
      <c r="N39" s="47"/>
      <c r="O39" s="47"/>
      <c r="P39" s="47"/>
      <c r="Q39" s="47"/>
      <c r="R39" s="47"/>
      <c r="S39" s="47"/>
      <c r="T39" s="47"/>
      <c r="U39" s="47"/>
      <c r="V39" s="47"/>
      <c r="W39" s="299"/>
      <c r="X39" s="299"/>
      <c r="Y39" s="299"/>
      <c r="Z39" s="299"/>
      <c r="AA39" s="77"/>
    </row>
    <row r="40" spans="2:29" s="17" customFormat="1" ht="19.5" customHeight="1" x14ac:dyDescent="0.25">
      <c r="B40" s="304"/>
      <c r="C40" s="74"/>
      <c r="D40" s="75" t="s">
        <v>54</v>
      </c>
      <c r="E40" s="47"/>
      <c r="F40" s="47"/>
      <c r="G40" s="47"/>
      <c r="H40" s="47"/>
      <c r="I40" s="47"/>
      <c r="J40" s="47"/>
      <c r="K40" s="47"/>
      <c r="L40" s="47"/>
      <c r="M40" s="47"/>
      <c r="N40" s="47"/>
      <c r="O40" s="47"/>
      <c r="P40" s="47"/>
      <c r="Q40" s="47"/>
      <c r="R40" s="47"/>
      <c r="S40" s="47"/>
      <c r="T40" s="47"/>
      <c r="U40" s="47"/>
      <c r="V40" s="47"/>
      <c r="W40" s="299"/>
      <c r="X40" s="299"/>
      <c r="Y40" s="299"/>
      <c r="Z40" s="299"/>
      <c r="AA40" s="77"/>
      <c r="AC40" s="273"/>
    </row>
    <row r="41" spans="2:29" s="17" customFormat="1" ht="19.5" customHeight="1" x14ac:dyDescent="0.25">
      <c r="B41" s="304"/>
      <c r="C41" s="74"/>
      <c r="D41" s="75"/>
      <c r="E41" s="47"/>
      <c r="F41" s="47"/>
      <c r="G41" s="47"/>
      <c r="H41" s="47"/>
      <c r="I41" s="47"/>
      <c r="J41" s="47"/>
      <c r="K41" s="47"/>
      <c r="L41" s="47"/>
      <c r="M41" s="47"/>
      <c r="N41" s="47"/>
      <c r="O41" s="47"/>
      <c r="P41" s="47"/>
      <c r="Q41" s="47"/>
      <c r="R41" s="47"/>
      <c r="S41" s="47"/>
      <c r="T41" s="47"/>
      <c r="U41" s="47"/>
      <c r="V41" s="47"/>
      <c r="W41" s="299"/>
      <c r="X41" s="299"/>
      <c r="Y41" s="299"/>
      <c r="Z41" s="299"/>
      <c r="AA41" s="77"/>
    </row>
    <row r="42" spans="2:29" s="17" customFormat="1" ht="19.5" customHeight="1" x14ac:dyDescent="0.25">
      <c r="B42" s="304">
        <v>6</v>
      </c>
      <c r="C42" s="74" t="s">
        <v>42</v>
      </c>
      <c r="D42" s="266" t="s">
        <v>58</v>
      </c>
      <c r="E42" s="47">
        <v>2</v>
      </c>
      <c r="F42" s="47">
        <v>0</v>
      </c>
      <c r="G42" s="47">
        <v>0</v>
      </c>
      <c r="H42" s="47">
        <v>0</v>
      </c>
      <c r="I42" s="47">
        <v>0</v>
      </c>
      <c r="J42" s="47">
        <v>0</v>
      </c>
      <c r="K42" s="47">
        <v>0</v>
      </c>
      <c r="L42" s="47">
        <v>0</v>
      </c>
      <c r="M42" s="47">
        <v>0</v>
      </c>
      <c r="N42" s="47">
        <v>2</v>
      </c>
      <c r="O42" s="47">
        <v>6</v>
      </c>
      <c r="P42" s="47"/>
      <c r="Q42" s="47"/>
      <c r="R42" s="47"/>
      <c r="S42" s="47"/>
      <c r="T42" s="47"/>
      <c r="U42" s="47"/>
      <c r="V42" s="47"/>
      <c r="W42" s="299" t="s">
        <v>70</v>
      </c>
      <c r="X42" s="299">
        <v>300000000</v>
      </c>
      <c r="Y42" s="299">
        <f>5%*X42</f>
        <v>15000000</v>
      </c>
      <c r="Z42" s="299">
        <f>X42+Y42</f>
        <v>315000000</v>
      </c>
      <c r="AA42" s="119" t="s">
        <v>101</v>
      </c>
    </row>
    <row r="43" spans="2:29" s="17" customFormat="1" ht="19.5" customHeight="1" x14ac:dyDescent="0.25">
      <c r="B43" s="304"/>
      <c r="C43" s="74">
        <v>43447</v>
      </c>
      <c r="D43" s="118" t="s">
        <v>945</v>
      </c>
      <c r="E43" s="47"/>
      <c r="F43" s="47"/>
      <c r="G43" s="47"/>
      <c r="H43" s="47"/>
      <c r="I43" s="47"/>
      <c r="J43" s="47"/>
      <c r="K43" s="47"/>
      <c r="L43" s="47"/>
      <c r="M43" s="47"/>
      <c r="N43" s="47"/>
      <c r="O43" s="47"/>
      <c r="P43" s="47"/>
      <c r="Q43" s="47"/>
      <c r="R43" s="47"/>
      <c r="S43" s="47"/>
      <c r="T43" s="47"/>
      <c r="U43" s="47"/>
      <c r="V43" s="47"/>
      <c r="W43" s="299"/>
      <c r="X43" s="299"/>
      <c r="Y43" s="299"/>
      <c r="Z43" s="299"/>
      <c r="AA43" s="77" t="s">
        <v>114</v>
      </c>
    </row>
    <row r="44" spans="2:29" s="17" customFormat="1" ht="19.5" customHeight="1" x14ac:dyDescent="0.25">
      <c r="B44" s="304"/>
      <c r="C44" s="74" t="s">
        <v>387</v>
      </c>
      <c r="D44" s="75" t="s">
        <v>953</v>
      </c>
      <c r="E44" s="47"/>
      <c r="F44" s="47"/>
      <c r="G44" s="47"/>
      <c r="H44" s="47"/>
      <c r="I44" s="47"/>
      <c r="J44" s="47"/>
      <c r="K44" s="47"/>
      <c r="L44" s="47"/>
      <c r="M44" s="47"/>
      <c r="N44" s="47"/>
      <c r="O44" s="47"/>
      <c r="P44" s="47"/>
      <c r="Q44" s="47"/>
      <c r="R44" s="47"/>
      <c r="S44" s="47"/>
      <c r="T44" s="47"/>
      <c r="U44" s="47"/>
      <c r="V44" s="47"/>
      <c r="W44" s="299"/>
      <c r="X44" s="299"/>
      <c r="Y44" s="299"/>
      <c r="Z44" s="299"/>
      <c r="AA44" s="77" t="s">
        <v>946</v>
      </c>
    </row>
    <row r="45" spans="2:29" s="17" customFormat="1" ht="19.5" customHeight="1" x14ac:dyDescent="0.25">
      <c r="B45" s="304"/>
      <c r="C45" s="82"/>
      <c r="D45" s="75" t="s">
        <v>225</v>
      </c>
      <c r="E45" s="47"/>
      <c r="F45" s="47"/>
      <c r="G45" s="47"/>
      <c r="H45" s="47"/>
      <c r="I45" s="47"/>
      <c r="J45" s="47"/>
      <c r="K45" s="47"/>
      <c r="L45" s="47"/>
      <c r="M45" s="47"/>
      <c r="N45" s="47"/>
      <c r="O45" s="47"/>
      <c r="P45" s="47"/>
      <c r="Q45" s="47"/>
      <c r="R45" s="47"/>
      <c r="S45" s="47"/>
      <c r="T45" s="47"/>
      <c r="U45" s="47"/>
      <c r="V45" s="47"/>
      <c r="W45" s="299"/>
      <c r="X45" s="299"/>
      <c r="Y45" s="299"/>
      <c r="Z45" s="299"/>
      <c r="AA45" s="77" t="s">
        <v>947</v>
      </c>
    </row>
    <row r="46" spans="2:29" s="17" customFormat="1" ht="19.5" customHeight="1" x14ac:dyDescent="0.25">
      <c r="B46" s="304"/>
      <c r="C46" s="82"/>
      <c r="D46" s="260"/>
      <c r="E46" s="47"/>
      <c r="F46" s="47"/>
      <c r="G46" s="47"/>
      <c r="H46" s="47"/>
      <c r="I46" s="47"/>
      <c r="J46" s="47"/>
      <c r="K46" s="47"/>
      <c r="L46" s="47"/>
      <c r="M46" s="47"/>
      <c r="N46" s="47"/>
      <c r="O46" s="47"/>
      <c r="P46" s="47"/>
      <c r="Q46" s="47"/>
      <c r="R46" s="47"/>
      <c r="S46" s="47"/>
      <c r="T46" s="47"/>
      <c r="U46" s="47"/>
      <c r="V46" s="47"/>
      <c r="W46" s="299"/>
      <c r="X46" s="299"/>
      <c r="Y46" s="299"/>
      <c r="Z46" s="299"/>
      <c r="AA46" s="77" t="s">
        <v>948</v>
      </c>
    </row>
    <row r="47" spans="2:29" s="17" customFormat="1" ht="19.5" customHeight="1" x14ac:dyDescent="0.25">
      <c r="B47" s="304"/>
      <c r="C47" s="82"/>
      <c r="D47" s="75"/>
      <c r="E47" s="47"/>
      <c r="F47" s="47"/>
      <c r="G47" s="47"/>
      <c r="H47" s="47"/>
      <c r="I47" s="47"/>
      <c r="J47" s="47"/>
      <c r="K47" s="47"/>
      <c r="L47" s="47"/>
      <c r="M47" s="47"/>
      <c r="N47" s="47"/>
      <c r="O47" s="47"/>
      <c r="P47" s="47"/>
      <c r="Q47" s="47"/>
      <c r="R47" s="47"/>
      <c r="S47" s="47"/>
      <c r="T47" s="47"/>
      <c r="U47" s="47"/>
      <c r="V47" s="47"/>
      <c r="W47" s="299"/>
      <c r="X47" s="299"/>
      <c r="Y47" s="299"/>
      <c r="Z47" s="299"/>
      <c r="AA47" s="77" t="s">
        <v>949</v>
      </c>
    </row>
    <row r="48" spans="2:29" s="17" customFormat="1" ht="19.5" customHeight="1" x14ac:dyDescent="0.25">
      <c r="B48" s="304"/>
      <c r="C48" s="82"/>
      <c r="D48" s="75"/>
      <c r="E48" s="47"/>
      <c r="F48" s="47"/>
      <c r="G48" s="47"/>
      <c r="H48" s="47"/>
      <c r="I48" s="47"/>
      <c r="J48" s="47"/>
      <c r="K48" s="47"/>
      <c r="L48" s="47"/>
      <c r="M48" s="47"/>
      <c r="N48" s="47"/>
      <c r="O48" s="47"/>
      <c r="P48" s="47"/>
      <c r="Q48" s="47"/>
      <c r="R48" s="47"/>
      <c r="S48" s="47"/>
      <c r="T48" s="47"/>
      <c r="U48" s="47"/>
      <c r="V48" s="47"/>
      <c r="W48" s="299"/>
      <c r="X48" s="299"/>
      <c r="Y48" s="299"/>
      <c r="Z48" s="299"/>
      <c r="AA48" s="77"/>
    </row>
    <row r="49" spans="1:27" s="17" customFormat="1" ht="19.5" customHeight="1" x14ac:dyDescent="0.25">
      <c r="B49" s="304">
        <v>7</v>
      </c>
      <c r="C49" s="74" t="s">
        <v>279</v>
      </c>
      <c r="D49" s="266" t="s">
        <v>61</v>
      </c>
      <c r="E49" s="47">
        <v>0</v>
      </c>
      <c r="F49" s="47">
        <v>0</v>
      </c>
      <c r="G49" s="47">
        <v>0</v>
      </c>
      <c r="H49" s="47">
        <v>0</v>
      </c>
      <c r="I49" s="47">
        <v>0</v>
      </c>
      <c r="J49" s="47">
        <v>0</v>
      </c>
      <c r="K49" s="47">
        <v>0</v>
      </c>
      <c r="L49" s="47">
        <v>0</v>
      </c>
      <c r="M49" s="47">
        <v>0</v>
      </c>
      <c r="N49" s="47"/>
      <c r="O49" s="47"/>
      <c r="P49" s="47"/>
      <c r="Q49" s="47"/>
      <c r="R49" s="47"/>
      <c r="S49" s="47"/>
      <c r="T49" s="47"/>
      <c r="U49" s="47"/>
      <c r="V49" s="47"/>
      <c r="W49" s="299" t="s">
        <v>134</v>
      </c>
      <c r="X49" s="390"/>
      <c r="Y49" s="390"/>
      <c r="Z49" s="390"/>
      <c r="AA49" s="119" t="s">
        <v>954</v>
      </c>
    </row>
    <row r="50" spans="1:27" s="17" customFormat="1" ht="19.5" customHeight="1" x14ac:dyDescent="0.25">
      <c r="B50" s="304"/>
      <c r="C50" s="74">
        <v>43448</v>
      </c>
      <c r="D50" s="118" t="s">
        <v>951</v>
      </c>
      <c r="E50" s="47"/>
      <c r="F50" s="47"/>
      <c r="G50" s="47"/>
      <c r="H50" s="47"/>
      <c r="I50" s="47"/>
      <c r="J50" s="47"/>
      <c r="K50" s="47"/>
      <c r="L50" s="47"/>
      <c r="M50" s="47"/>
      <c r="N50" s="47"/>
      <c r="O50" s="47"/>
      <c r="P50" s="47"/>
      <c r="Q50" s="47"/>
      <c r="R50" s="47"/>
      <c r="S50" s="47"/>
      <c r="T50" s="47"/>
      <c r="U50" s="47"/>
      <c r="V50" s="47"/>
      <c r="W50" s="299"/>
      <c r="X50" s="390"/>
      <c r="Y50" s="390"/>
      <c r="Z50" s="390"/>
      <c r="AA50" s="508" t="s">
        <v>955</v>
      </c>
    </row>
    <row r="51" spans="1:27" s="17" customFormat="1" ht="19.5" customHeight="1" x14ac:dyDescent="0.25">
      <c r="B51" s="304"/>
      <c r="C51" s="74" t="s">
        <v>950</v>
      </c>
      <c r="D51" s="75" t="s">
        <v>952</v>
      </c>
      <c r="E51" s="47"/>
      <c r="F51" s="47"/>
      <c r="G51" s="47"/>
      <c r="H51" s="47"/>
      <c r="I51" s="47"/>
      <c r="J51" s="47"/>
      <c r="K51" s="47"/>
      <c r="L51" s="47"/>
      <c r="M51" s="47"/>
      <c r="N51" s="47"/>
      <c r="O51" s="47"/>
      <c r="P51" s="47"/>
      <c r="Q51" s="47"/>
      <c r="R51" s="47"/>
      <c r="S51" s="47"/>
      <c r="T51" s="47"/>
      <c r="U51" s="47"/>
      <c r="V51" s="47"/>
      <c r="W51" s="299"/>
      <c r="X51" s="390"/>
      <c r="Y51" s="390"/>
      <c r="Z51" s="390"/>
      <c r="AA51" s="508"/>
    </row>
    <row r="52" spans="1:27" s="17" customFormat="1" ht="19.5" customHeight="1" x14ac:dyDescent="0.25">
      <c r="B52" s="304"/>
      <c r="C52" s="74"/>
      <c r="D52" s="75" t="s">
        <v>225</v>
      </c>
      <c r="E52" s="47"/>
      <c r="F52" s="47"/>
      <c r="G52" s="47"/>
      <c r="H52" s="47"/>
      <c r="I52" s="47"/>
      <c r="J52" s="47"/>
      <c r="K52" s="47"/>
      <c r="L52" s="47"/>
      <c r="M52" s="47"/>
      <c r="N52" s="47"/>
      <c r="O52" s="47"/>
      <c r="P52" s="47"/>
      <c r="Q52" s="47"/>
      <c r="R52" s="47"/>
      <c r="S52" s="47"/>
      <c r="T52" s="47"/>
      <c r="U52" s="47"/>
      <c r="V52" s="47"/>
      <c r="W52" s="299"/>
      <c r="X52" s="390"/>
      <c r="Y52" s="390"/>
      <c r="Z52" s="390"/>
      <c r="AA52" s="508"/>
    </row>
    <row r="53" spans="1:27" s="17" customFormat="1" ht="19.5" customHeight="1" x14ac:dyDescent="0.25">
      <c r="B53" s="304"/>
      <c r="C53" s="74"/>
      <c r="D53" s="75"/>
      <c r="E53" s="47"/>
      <c r="F53" s="47"/>
      <c r="G53" s="47"/>
      <c r="H53" s="47"/>
      <c r="I53" s="47"/>
      <c r="J53" s="47"/>
      <c r="K53" s="47"/>
      <c r="L53" s="47"/>
      <c r="M53" s="47"/>
      <c r="N53" s="47"/>
      <c r="O53" s="47"/>
      <c r="P53" s="47"/>
      <c r="Q53" s="47"/>
      <c r="R53" s="47"/>
      <c r="S53" s="47"/>
      <c r="T53" s="47"/>
      <c r="U53" s="47"/>
      <c r="V53" s="47"/>
      <c r="W53" s="299"/>
      <c r="X53" s="390"/>
      <c r="Y53" s="390"/>
      <c r="Z53" s="390"/>
      <c r="AA53" s="508"/>
    </row>
    <row r="54" spans="1:27" s="17" customFormat="1" ht="19.5" customHeight="1" x14ac:dyDescent="0.25">
      <c r="B54" s="304"/>
      <c r="C54" s="74"/>
      <c r="D54" s="75"/>
      <c r="E54" s="47"/>
      <c r="F54" s="47"/>
      <c r="G54" s="47"/>
      <c r="H54" s="47"/>
      <c r="I54" s="47"/>
      <c r="J54" s="47"/>
      <c r="K54" s="47"/>
      <c r="L54" s="47"/>
      <c r="M54" s="47"/>
      <c r="N54" s="47"/>
      <c r="O54" s="47"/>
      <c r="P54" s="47"/>
      <c r="Q54" s="47"/>
      <c r="R54" s="47"/>
      <c r="S54" s="47"/>
      <c r="T54" s="47"/>
      <c r="U54" s="47"/>
      <c r="V54" s="47"/>
      <c r="W54" s="299"/>
      <c r="X54" s="390"/>
      <c r="Y54" s="390"/>
      <c r="Z54" s="390"/>
      <c r="AA54" s="77" t="s">
        <v>956</v>
      </c>
    </row>
    <row r="55" spans="1:27" s="17" customFormat="1" ht="19.5" customHeight="1" x14ac:dyDescent="0.25">
      <c r="B55" s="304"/>
      <c r="C55" s="74"/>
      <c r="D55" s="75"/>
      <c r="E55" s="47"/>
      <c r="F55" s="47"/>
      <c r="G55" s="47"/>
      <c r="H55" s="47"/>
      <c r="I55" s="47"/>
      <c r="J55" s="47"/>
      <c r="K55" s="47"/>
      <c r="L55" s="47"/>
      <c r="M55" s="47"/>
      <c r="N55" s="47"/>
      <c r="O55" s="47"/>
      <c r="P55" s="47"/>
      <c r="Q55" s="47"/>
      <c r="R55" s="47"/>
      <c r="S55" s="47"/>
      <c r="T55" s="47"/>
      <c r="U55" s="47"/>
      <c r="V55" s="47"/>
      <c r="W55" s="299"/>
      <c r="X55" s="390"/>
      <c r="Y55" s="390"/>
      <c r="Z55" s="390"/>
      <c r="AA55" s="77"/>
    </row>
    <row r="56" spans="1:27" s="17" customFormat="1" ht="19.5" customHeight="1" x14ac:dyDescent="0.25">
      <c r="A56" s="17">
        <v>8</v>
      </c>
      <c r="B56" s="304">
        <v>8</v>
      </c>
      <c r="C56" s="74" t="s">
        <v>279</v>
      </c>
      <c r="D56" s="266" t="s">
        <v>61</v>
      </c>
      <c r="E56" s="47">
        <v>0</v>
      </c>
      <c r="F56" s="47">
        <v>0</v>
      </c>
      <c r="G56" s="47">
        <v>0</v>
      </c>
      <c r="H56" s="47">
        <v>0</v>
      </c>
      <c r="I56" s="47">
        <v>0</v>
      </c>
      <c r="J56" s="47">
        <v>0</v>
      </c>
      <c r="K56" s="47">
        <v>0</v>
      </c>
      <c r="L56" s="47">
        <v>0</v>
      </c>
      <c r="M56" s="47">
        <v>0</v>
      </c>
      <c r="N56" s="47">
        <v>3</v>
      </c>
      <c r="O56" s="47"/>
      <c r="P56" s="47"/>
      <c r="Q56" s="47"/>
      <c r="R56" s="47"/>
      <c r="S56" s="47"/>
      <c r="T56" s="47"/>
      <c r="U56" s="47"/>
      <c r="V56" s="47"/>
      <c r="W56" s="299" t="s">
        <v>134</v>
      </c>
      <c r="X56" s="390"/>
      <c r="Y56" s="390"/>
      <c r="Z56" s="390"/>
      <c r="AA56" s="119" t="s">
        <v>957</v>
      </c>
    </row>
    <row r="57" spans="1:27" s="17" customFormat="1" ht="19.5" customHeight="1" x14ac:dyDescent="0.25">
      <c r="B57" s="304"/>
      <c r="C57" s="74">
        <v>43448</v>
      </c>
      <c r="D57" s="118" t="s">
        <v>959</v>
      </c>
      <c r="E57" s="47"/>
      <c r="F57" s="47"/>
      <c r="G57" s="47"/>
      <c r="H57" s="47"/>
      <c r="I57" s="47"/>
      <c r="J57" s="47"/>
      <c r="K57" s="47"/>
      <c r="L57" s="47"/>
      <c r="M57" s="47"/>
      <c r="N57" s="47"/>
      <c r="O57" s="47"/>
      <c r="P57" s="47"/>
      <c r="Q57" s="47"/>
      <c r="R57" s="47"/>
      <c r="S57" s="47"/>
      <c r="T57" s="47"/>
      <c r="U57" s="47"/>
      <c r="V57" s="47"/>
      <c r="W57" s="299"/>
      <c r="X57" s="299"/>
      <c r="Y57" s="299"/>
      <c r="Z57" s="299"/>
      <c r="AA57" s="77" t="s">
        <v>961</v>
      </c>
    </row>
    <row r="58" spans="1:27" s="17" customFormat="1" ht="19.5" customHeight="1" x14ac:dyDescent="0.25">
      <c r="B58" s="304"/>
      <c r="C58" s="74"/>
      <c r="D58" s="75" t="s">
        <v>960</v>
      </c>
      <c r="E58" s="47"/>
      <c r="F58" s="47"/>
      <c r="G58" s="47"/>
      <c r="H58" s="47"/>
      <c r="I58" s="47"/>
      <c r="J58" s="47"/>
      <c r="K58" s="47"/>
      <c r="L58" s="47"/>
      <c r="M58" s="47"/>
      <c r="N58" s="47"/>
      <c r="O58" s="47"/>
      <c r="P58" s="47"/>
      <c r="Q58" s="47"/>
      <c r="R58" s="47"/>
      <c r="S58" s="47"/>
      <c r="T58" s="47"/>
      <c r="U58" s="47"/>
      <c r="V58" s="47"/>
      <c r="W58" s="299"/>
      <c r="X58" s="299"/>
      <c r="Y58" s="299"/>
      <c r="Z58" s="299"/>
      <c r="AA58" s="77" t="s">
        <v>962</v>
      </c>
    </row>
    <row r="59" spans="1:27" s="17" customFormat="1" ht="19.5" customHeight="1" x14ac:dyDescent="0.25">
      <c r="B59" s="304"/>
      <c r="C59" s="74"/>
      <c r="D59" s="75" t="s">
        <v>54</v>
      </c>
      <c r="E59" s="47"/>
      <c r="F59" s="47"/>
      <c r="G59" s="47"/>
      <c r="H59" s="47"/>
      <c r="I59" s="47"/>
      <c r="J59" s="47"/>
      <c r="K59" s="47"/>
      <c r="L59" s="47"/>
      <c r="M59" s="47"/>
      <c r="N59" s="47"/>
      <c r="O59" s="47"/>
      <c r="P59" s="47"/>
      <c r="Q59" s="47"/>
      <c r="R59" s="47"/>
      <c r="S59" s="47"/>
      <c r="T59" s="47"/>
      <c r="U59" s="47"/>
      <c r="V59" s="47"/>
      <c r="W59" s="299"/>
      <c r="X59" s="299"/>
      <c r="Y59" s="299"/>
      <c r="Z59" s="299"/>
      <c r="AA59" s="77" t="s">
        <v>963</v>
      </c>
    </row>
    <row r="60" spans="1:27" s="17" customFormat="1" ht="19.5" customHeight="1" x14ac:dyDescent="0.25">
      <c r="B60" s="304"/>
      <c r="C60" s="74"/>
      <c r="D60" s="75"/>
      <c r="E60" s="47"/>
      <c r="F60" s="47"/>
      <c r="G60" s="47"/>
      <c r="H60" s="47"/>
      <c r="I60" s="47"/>
      <c r="J60" s="47"/>
      <c r="K60" s="47"/>
      <c r="L60" s="47"/>
      <c r="M60" s="47"/>
      <c r="N60" s="47"/>
      <c r="O60" s="47"/>
      <c r="P60" s="47"/>
      <c r="Q60" s="47"/>
      <c r="R60" s="47"/>
      <c r="S60" s="47"/>
      <c r="T60" s="47"/>
      <c r="U60" s="47"/>
      <c r="V60" s="47"/>
      <c r="W60" s="299"/>
      <c r="X60" s="299"/>
      <c r="Y60" s="299"/>
      <c r="Z60" s="299"/>
      <c r="AA60" s="77" t="s">
        <v>964</v>
      </c>
    </row>
    <row r="61" spans="1:27" s="17" customFormat="1" ht="19.5" customHeight="1" x14ac:dyDescent="0.25">
      <c r="B61" s="304"/>
      <c r="C61" s="74"/>
      <c r="D61" s="75"/>
      <c r="E61" s="47"/>
      <c r="F61" s="47"/>
      <c r="G61" s="47"/>
      <c r="H61" s="47"/>
      <c r="I61" s="47"/>
      <c r="J61" s="47"/>
      <c r="K61" s="47"/>
      <c r="L61" s="47"/>
      <c r="M61" s="47"/>
      <c r="N61" s="47"/>
      <c r="O61" s="47"/>
      <c r="P61" s="47"/>
      <c r="Q61" s="47"/>
      <c r="R61" s="47"/>
      <c r="S61" s="47"/>
      <c r="T61" s="47"/>
      <c r="U61" s="47"/>
      <c r="V61" s="47"/>
      <c r="W61" s="299"/>
      <c r="X61" s="299"/>
      <c r="Y61" s="299"/>
      <c r="Z61" s="299"/>
      <c r="AA61" s="77" t="s">
        <v>958</v>
      </c>
    </row>
    <row r="62" spans="1:27" s="17" customFormat="1" ht="19.5" customHeight="1" x14ac:dyDescent="0.25">
      <c r="B62" s="304"/>
      <c r="C62" s="74"/>
      <c r="D62" s="75"/>
      <c r="E62" s="47"/>
      <c r="F62" s="47"/>
      <c r="G62" s="47"/>
      <c r="H62" s="47"/>
      <c r="I62" s="47"/>
      <c r="J62" s="47"/>
      <c r="K62" s="47"/>
      <c r="L62" s="47"/>
      <c r="M62" s="47"/>
      <c r="N62" s="47"/>
      <c r="O62" s="47"/>
      <c r="P62" s="47"/>
      <c r="Q62" s="47"/>
      <c r="R62" s="47"/>
      <c r="S62" s="47"/>
      <c r="T62" s="47"/>
      <c r="U62" s="47"/>
      <c r="V62" s="47"/>
      <c r="W62" s="299"/>
      <c r="X62" s="299"/>
      <c r="Y62" s="299"/>
      <c r="Z62" s="299"/>
      <c r="AA62" s="77"/>
    </row>
    <row r="63" spans="1:27" s="16" customFormat="1" ht="19.5" customHeight="1" x14ac:dyDescent="0.25">
      <c r="B63" s="392">
        <v>9</v>
      </c>
      <c r="C63" s="74" t="s">
        <v>279</v>
      </c>
      <c r="D63" s="266" t="s">
        <v>61</v>
      </c>
      <c r="E63" s="47">
        <v>0</v>
      </c>
      <c r="F63" s="47">
        <v>0</v>
      </c>
      <c r="G63" s="47">
        <v>0</v>
      </c>
      <c r="H63" s="47">
        <v>0</v>
      </c>
      <c r="I63" s="47">
        <v>0</v>
      </c>
      <c r="J63" s="47">
        <v>0</v>
      </c>
      <c r="K63" s="47">
        <v>0</v>
      </c>
      <c r="L63" s="47">
        <v>0</v>
      </c>
      <c r="M63" s="47">
        <v>0</v>
      </c>
      <c r="N63" s="47">
        <v>10</v>
      </c>
      <c r="O63" s="47"/>
      <c r="P63" s="47"/>
      <c r="Q63" s="47"/>
      <c r="R63" s="47"/>
      <c r="S63" s="47"/>
      <c r="T63" s="47"/>
      <c r="U63" s="47"/>
      <c r="V63" s="47"/>
      <c r="W63" s="390" t="s">
        <v>966</v>
      </c>
      <c r="X63" s="390"/>
      <c r="Y63" s="390"/>
      <c r="Z63" s="390"/>
      <c r="AA63" s="400" t="s">
        <v>957</v>
      </c>
    </row>
    <row r="64" spans="1:27" s="16" customFormat="1" ht="19.5" customHeight="1" x14ac:dyDescent="0.25">
      <c r="B64" s="392"/>
      <c r="C64" s="74">
        <v>43448</v>
      </c>
      <c r="D64" s="118" t="s">
        <v>965</v>
      </c>
      <c r="E64" s="47"/>
      <c r="F64" s="47"/>
      <c r="G64" s="47"/>
      <c r="H64" s="47"/>
      <c r="I64" s="47"/>
      <c r="J64" s="47"/>
      <c r="K64" s="47"/>
      <c r="L64" s="47"/>
      <c r="M64" s="47"/>
      <c r="N64" s="47"/>
      <c r="O64" s="47"/>
      <c r="P64" s="47"/>
      <c r="Q64" s="47"/>
      <c r="R64" s="47"/>
      <c r="S64" s="47"/>
      <c r="T64" s="47"/>
      <c r="U64" s="47"/>
      <c r="V64" s="47"/>
      <c r="W64" s="390"/>
      <c r="X64" s="390"/>
      <c r="Y64" s="390"/>
      <c r="Z64" s="390"/>
      <c r="AA64" s="188" t="s">
        <v>967</v>
      </c>
    </row>
    <row r="65" spans="1:28" s="16" customFormat="1" ht="19.5" customHeight="1" x14ac:dyDescent="0.25">
      <c r="B65" s="392"/>
      <c r="C65" s="74"/>
      <c r="D65" s="75" t="s">
        <v>225</v>
      </c>
      <c r="E65" s="47"/>
      <c r="F65" s="47"/>
      <c r="G65" s="47"/>
      <c r="H65" s="47"/>
      <c r="I65" s="47"/>
      <c r="J65" s="47"/>
      <c r="K65" s="47"/>
      <c r="L65" s="47"/>
      <c r="M65" s="47"/>
      <c r="N65" s="47"/>
      <c r="O65" s="47"/>
      <c r="P65" s="47"/>
      <c r="Q65" s="47"/>
      <c r="R65" s="47"/>
      <c r="S65" s="47"/>
      <c r="T65" s="47"/>
      <c r="U65" s="47"/>
      <c r="V65" s="47"/>
      <c r="W65" s="390"/>
      <c r="X65" s="390"/>
      <c r="Y65" s="390"/>
      <c r="Z65" s="390"/>
      <c r="AA65" s="188" t="s">
        <v>958</v>
      </c>
    </row>
    <row r="66" spans="1:28" s="16" customFormat="1" ht="19.5" customHeight="1" x14ac:dyDescent="0.25">
      <c r="B66" s="392"/>
      <c r="C66" s="74"/>
      <c r="D66" s="75"/>
      <c r="E66" s="47"/>
      <c r="F66" s="47"/>
      <c r="G66" s="47"/>
      <c r="H66" s="47"/>
      <c r="I66" s="47"/>
      <c r="J66" s="47"/>
      <c r="K66" s="47"/>
      <c r="L66" s="47"/>
      <c r="M66" s="47"/>
      <c r="N66" s="47"/>
      <c r="O66" s="47"/>
      <c r="P66" s="47"/>
      <c r="Q66" s="47"/>
      <c r="R66" s="47"/>
      <c r="S66" s="47"/>
      <c r="T66" s="47"/>
      <c r="U66" s="47"/>
      <c r="V66" s="47"/>
      <c r="W66" s="390"/>
      <c r="X66" s="390"/>
      <c r="Y66" s="390"/>
      <c r="Z66" s="390"/>
      <c r="AA66" s="398"/>
    </row>
    <row r="67" spans="1:28" s="16" customFormat="1" ht="19.5" customHeight="1" x14ac:dyDescent="0.25">
      <c r="B67" s="392">
        <v>10</v>
      </c>
      <c r="C67" s="74" t="s">
        <v>279</v>
      </c>
      <c r="D67" s="266" t="s">
        <v>61</v>
      </c>
      <c r="E67" s="47">
        <v>0</v>
      </c>
      <c r="F67" s="47">
        <v>0</v>
      </c>
      <c r="G67" s="47">
        <v>0</v>
      </c>
      <c r="H67" s="47">
        <v>0</v>
      </c>
      <c r="I67" s="47">
        <v>0</v>
      </c>
      <c r="J67" s="47">
        <v>0</v>
      </c>
      <c r="K67" s="47">
        <v>0</v>
      </c>
      <c r="L67" s="47">
        <v>0</v>
      </c>
      <c r="M67" s="47">
        <v>0</v>
      </c>
      <c r="N67" s="47">
        <v>174</v>
      </c>
      <c r="O67" s="47"/>
      <c r="P67" s="47"/>
      <c r="Q67" s="47"/>
      <c r="R67" s="47"/>
      <c r="S67" s="47"/>
      <c r="T67" s="47"/>
      <c r="U67" s="47"/>
      <c r="V67" s="47"/>
      <c r="W67" s="390" t="s">
        <v>969</v>
      </c>
      <c r="X67" s="390"/>
      <c r="Y67" s="390"/>
      <c r="Z67" s="390"/>
      <c r="AA67" s="400" t="s">
        <v>957</v>
      </c>
    </row>
    <row r="68" spans="1:28" s="16" customFormat="1" ht="19.5" customHeight="1" x14ac:dyDescent="0.25">
      <c r="B68" s="392"/>
      <c r="C68" s="74">
        <v>43448</v>
      </c>
      <c r="D68" s="118" t="s">
        <v>968</v>
      </c>
      <c r="E68" s="47"/>
      <c r="F68" s="47"/>
      <c r="G68" s="47"/>
      <c r="H68" s="47"/>
      <c r="I68" s="47"/>
      <c r="J68" s="47"/>
      <c r="K68" s="47"/>
      <c r="L68" s="47"/>
      <c r="M68" s="47"/>
      <c r="N68" s="47"/>
      <c r="O68" s="47"/>
      <c r="P68" s="47"/>
      <c r="Q68" s="47"/>
      <c r="R68" s="47"/>
      <c r="S68" s="47"/>
      <c r="T68" s="47"/>
      <c r="U68" s="47"/>
      <c r="V68" s="47"/>
      <c r="W68" s="390"/>
      <c r="X68" s="390"/>
      <c r="Y68" s="390"/>
      <c r="Z68" s="390"/>
      <c r="AA68" s="188" t="s">
        <v>958</v>
      </c>
    </row>
    <row r="69" spans="1:28" s="16" customFormat="1" ht="19.5" customHeight="1" x14ac:dyDescent="0.25">
      <c r="B69" s="392"/>
      <c r="C69" s="74"/>
      <c r="D69" s="75" t="s">
        <v>115</v>
      </c>
      <c r="E69" s="47"/>
      <c r="F69" s="47"/>
      <c r="G69" s="47"/>
      <c r="H69" s="47"/>
      <c r="I69" s="47"/>
      <c r="J69" s="47"/>
      <c r="K69" s="47"/>
      <c r="L69" s="47"/>
      <c r="M69" s="47"/>
      <c r="N69" s="47"/>
      <c r="O69" s="47"/>
      <c r="P69" s="47"/>
      <c r="Q69" s="47"/>
      <c r="R69" s="47"/>
      <c r="S69" s="47"/>
      <c r="T69" s="47"/>
      <c r="U69" s="47"/>
      <c r="V69" s="47"/>
      <c r="W69" s="390"/>
      <c r="X69" s="390"/>
      <c r="Y69" s="390"/>
      <c r="Z69" s="390"/>
      <c r="AA69" s="188"/>
    </row>
    <row r="70" spans="1:28" s="17" customFormat="1" ht="19.5" x14ac:dyDescent="0.25">
      <c r="B70" s="84"/>
      <c r="C70" s="85"/>
      <c r="D70" s="86"/>
      <c r="E70" s="87"/>
      <c r="F70" s="87"/>
      <c r="G70" s="87"/>
      <c r="H70" s="87"/>
      <c r="I70" s="87"/>
      <c r="J70" s="87"/>
      <c r="K70" s="87"/>
      <c r="L70" s="87"/>
      <c r="M70" s="87"/>
      <c r="N70" s="87"/>
      <c r="O70" s="87"/>
      <c r="P70" s="87"/>
      <c r="Q70" s="87"/>
      <c r="R70" s="87"/>
      <c r="S70" s="87"/>
      <c r="T70" s="87"/>
      <c r="U70" s="87"/>
      <c r="V70" s="87"/>
      <c r="W70" s="41"/>
      <c r="X70" s="41"/>
      <c r="Y70" s="88"/>
      <c r="Z70" s="88"/>
      <c r="AA70" s="224"/>
    </row>
    <row r="71" spans="1:28" s="8" customFormat="1" ht="2.1" customHeight="1" thickBot="1" x14ac:dyDescent="0.3">
      <c r="B71" s="19"/>
      <c r="C71" s="20"/>
      <c r="D71" s="19"/>
      <c r="E71" s="107"/>
      <c r="F71" s="107"/>
      <c r="G71" s="107"/>
      <c r="H71" s="107"/>
      <c r="I71" s="107"/>
      <c r="J71" s="107"/>
      <c r="K71" s="107"/>
      <c r="L71" s="107"/>
      <c r="M71" s="107"/>
      <c r="N71" s="108"/>
      <c r="O71" s="108"/>
      <c r="P71" s="108"/>
      <c r="Q71" s="108"/>
      <c r="R71" s="108"/>
      <c r="S71" s="108"/>
      <c r="T71" s="108"/>
      <c r="U71" s="108"/>
      <c r="V71" s="108"/>
      <c r="W71" s="109"/>
      <c r="X71" s="109"/>
      <c r="Y71" s="20"/>
      <c r="Z71" s="20"/>
      <c r="AA71" s="20"/>
    </row>
    <row r="72" spans="1:28" s="22" customFormat="1" ht="17.25" x14ac:dyDescent="0.25">
      <c r="B72" s="509" t="s">
        <v>17</v>
      </c>
      <c r="C72" s="509"/>
      <c r="D72" s="511" t="s">
        <v>1337</v>
      </c>
      <c r="E72" s="505">
        <f t="shared" ref="E72:V72" si="0">SUM(E13:E71)</f>
        <v>2</v>
      </c>
      <c r="F72" s="505">
        <f t="shared" si="0"/>
        <v>0</v>
      </c>
      <c r="G72" s="505">
        <f t="shared" si="0"/>
        <v>0</v>
      </c>
      <c r="H72" s="505">
        <f t="shared" si="0"/>
        <v>0</v>
      </c>
      <c r="I72" s="505">
        <f t="shared" si="0"/>
        <v>0</v>
      </c>
      <c r="J72" s="505">
        <f t="shared" si="0"/>
        <v>0</v>
      </c>
      <c r="K72" s="505">
        <f t="shared" si="0"/>
        <v>0</v>
      </c>
      <c r="L72" s="505">
        <f t="shared" si="0"/>
        <v>0</v>
      </c>
      <c r="M72" s="505">
        <f t="shared" si="0"/>
        <v>0</v>
      </c>
      <c r="N72" s="505">
        <f t="shared" si="0"/>
        <v>189</v>
      </c>
      <c r="O72" s="505">
        <f t="shared" si="0"/>
        <v>6</v>
      </c>
      <c r="P72" s="505">
        <f t="shared" si="0"/>
        <v>0</v>
      </c>
      <c r="Q72" s="505">
        <f t="shared" si="0"/>
        <v>0</v>
      </c>
      <c r="R72" s="505">
        <f t="shared" si="0"/>
        <v>0</v>
      </c>
      <c r="S72" s="505">
        <f t="shared" si="0"/>
        <v>0</v>
      </c>
      <c r="T72" s="505">
        <f t="shared" si="0"/>
        <v>0</v>
      </c>
      <c r="U72" s="505">
        <f t="shared" si="0"/>
        <v>0</v>
      </c>
      <c r="V72" s="505">
        <f t="shared" si="0"/>
        <v>0</v>
      </c>
      <c r="W72" s="497"/>
      <c r="X72" s="499">
        <f>SUM(X15:X70)</f>
        <v>300000000</v>
      </c>
      <c r="Y72" s="499">
        <f>SUM(Y15:Y70)</f>
        <v>15000000</v>
      </c>
      <c r="Z72" s="499">
        <f>SUM(Z15:Z70)</f>
        <v>315000000</v>
      </c>
      <c r="AA72" s="501"/>
    </row>
    <row r="73" spans="1:28" s="22" customFormat="1" ht="25.5" customHeight="1" thickBot="1" x14ac:dyDescent="0.3">
      <c r="B73" s="510"/>
      <c r="C73" s="510"/>
      <c r="D73" s="512"/>
      <c r="E73" s="506"/>
      <c r="F73" s="506"/>
      <c r="G73" s="506"/>
      <c r="H73" s="506"/>
      <c r="I73" s="506"/>
      <c r="J73" s="506"/>
      <c r="K73" s="506"/>
      <c r="L73" s="506"/>
      <c r="M73" s="506"/>
      <c r="N73" s="506"/>
      <c r="O73" s="506"/>
      <c r="P73" s="506"/>
      <c r="Q73" s="506"/>
      <c r="R73" s="506"/>
      <c r="S73" s="506"/>
      <c r="T73" s="506"/>
      <c r="U73" s="506"/>
      <c r="V73" s="506"/>
      <c r="W73" s="498"/>
      <c r="X73" s="500"/>
      <c r="Y73" s="500"/>
      <c r="Z73" s="500"/>
      <c r="AA73" s="502"/>
    </row>
    <row r="74" spans="1:28" s="443" customFormat="1" ht="25.5" customHeight="1" x14ac:dyDescent="0.25">
      <c r="B74" s="444"/>
      <c r="C74" s="444"/>
      <c r="D74" s="445"/>
      <c r="E74" s="446"/>
      <c r="F74" s="446"/>
      <c r="G74" s="446"/>
      <c r="H74" s="446"/>
      <c r="I74" s="446"/>
      <c r="J74" s="446"/>
      <c r="K74" s="446"/>
      <c r="L74" s="446"/>
      <c r="M74" s="446"/>
      <c r="N74" s="446"/>
      <c r="O74" s="446"/>
      <c r="P74" s="446"/>
      <c r="Q74" s="446"/>
      <c r="R74" s="446"/>
      <c r="S74" s="446"/>
      <c r="T74" s="446"/>
      <c r="U74" s="446"/>
      <c r="V74" s="446"/>
      <c r="W74" s="447"/>
      <c r="X74" s="448"/>
      <c r="Y74" s="448"/>
      <c r="Z74" s="448"/>
    </row>
    <row r="75" spans="1:28" s="21" customFormat="1" ht="17.25" x14ac:dyDescent="0.25">
      <c r="B75" s="503" t="s">
        <v>85</v>
      </c>
      <c r="C75" s="503"/>
      <c r="D75" s="503"/>
      <c r="E75" s="23"/>
      <c r="F75" s="23"/>
      <c r="G75" s="23"/>
      <c r="H75" s="23"/>
      <c r="I75" s="504" t="s">
        <v>86</v>
      </c>
      <c r="J75" s="504"/>
      <c r="K75" s="504"/>
      <c r="L75" s="504"/>
      <c r="M75" s="504"/>
    </row>
    <row r="76" spans="1:28" s="21" customFormat="1" ht="17.25" x14ac:dyDescent="0.25">
      <c r="B76" s="503"/>
      <c r="C76" s="503"/>
      <c r="D76" s="503"/>
      <c r="E76" s="23"/>
      <c r="F76" s="23"/>
      <c r="G76" s="23"/>
      <c r="H76" s="23"/>
      <c r="I76" s="504"/>
      <c r="J76" s="504"/>
      <c r="K76" s="504"/>
      <c r="L76" s="504"/>
      <c r="M76" s="504"/>
    </row>
    <row r="77" spans="1:28" s="21" customFormat="1" ht="17.25" x14ac:dyDescent="0.25">
      <c r="B77" s="503"/>
      <c r="C77" s="503"/>
      <c r="D77" s="503"/>
      <c r="E77" s="23"/>
      <c r="F77" s="23"/>
      <c r="G77" s="23"/>
      <c r="H77" s="23"/>
      <c r="I77" s="504"/>
      <c r="J77" s="504"/>
      <c r="K77" s="504"/>
      <c r="L77" s="504"/>
      <c r="M77" s="504"/>
    </row>
    <row r="78" spans="1:28" s="26" customFormat="1" ht="23.25" x14ac:dyDescent="0.25">
      <c r="A78" s="21"/>
      <c r="B78" s="51">
        <v>1</v>
      </c>
      <c r="C78" s="32" t="s">
        <v>40</v>
      </c>
      <c r="D78" s="91"/>
      <c r="E78" s="51" t="s">
        <v>25</v>
      </c>
      <c r="F78" s="92">
        <v>4</v>
      </c>
      <c r="G78" s="91" t="s">
        <v>26</v>
      </c>
      <c r="H78" s="91"/>
      <c r="I78" s="51">
        <v>1</v>
      </c>
      <c r="J78" s="32" t="s">
        <v>272</v>
      </c>
      <c r="K78" s="93"/>
      <c r="L78" s="93"/>
      <c r="M78" s="93"/>
      <c r="N78" s="94"/>
      <c r="O78" s="95" t="s">
        <v>100</v>
      </c>
      <c r="P78" s="94"/>
      <c r="Q78" s="50"/>
      <c r="R78" s="21"/>
      <c r="S78" s="21"/>
      <c r="T78" s="21"/>
      <c r="U78" s="21"/>
      <c r="V78" s="21"/>
      <c r="Y78" s="104" t="s">
        <v>1255</v>
      </c>
      <c r="Z78" s="21"/>
      <c r="AA78" s="21"/>
      <c r="AB78" s="21"/>
    </row>
    <row r="79" spans="1:28" s="26" customFormat="1" ht="23.25" x14ac:dyDescent="0.25">
      <c r="A79" s="21"/>
      <c r="B79" s="51"/>
      <c r="C79" s="91" t="s">
        <v>1253</v>
      </c>
      <c r="D79" s="91"/>
      <c r="E79" s="51"/>
      <c r="F79" s="92"/>
      <c r="G79" s="91"/>
      <c r="H79" s="91"/>
      <c r="I79" s="51"/>
      <c r="J79" s="95"/>
      <c r="K79" s="93"/>
      <c r="L79" s="93"/>
      <c r="M79" s="93"/>
      <c r="N79" s="93"/>
      <c r="O79" s="94"/>
      <c r="P79" s="94"/>
      <c r="Q79" s="50"/>
      <c r="R79" s="21"/>
      <c r="S79" s="21"/>
      <c r="T79" s="21"/>
      <c r="U79" s="21"/>
      <c r="V79" s="21"/>
      <c r="Y79" s="104"/>
      <c r="Z79" s="21"/>
      <c r="AA79" s="21"/>
      <c r="AB79" s="21"/>
    </row>
    <row r="80" spans="1:28" s="26" customFormat="1" ht="23.25" x14ac:dyDescent="0.25">
      <c r="A80" s="21"/>
      <c r="B80" s="51"/>
      <c r="C80" s="91" t="s">
        <v>128</v>
      </c>
      <c r="D80" s="91"/>
      <c r="E80" s="51"/>
      <c r="F80" s="92"/>
      <c r="G80" s="91"/>
      <c r="H80" s="91"/>
      <c r="I80" s="51">
        <v>2</v>
      </c>
      <c r="J80" s="95" t="s">
        <v>1254</v>
      </c>
      <c r="K80" s="93"/>
      <c r="L80" s="93"/>
      <c r="M80" s="93"/>
      <c r="N80" s="93"/>
      <c r="O80" s="95" t="s">
        <v>99</v>
      </c>
      <c r="P80" s="94"/>
      <c r="Q80" s="50"/>
      <c r="R80" s="21"/>
      <c r="S80" s="21"/>
      <c r="T80" s="21"/>
      <c r="U80" s="21"/>
      <c r="V80" s="21"/>
      <c r="Y80" s="104" t="s">
        <v>30</v>
      </c>
      <c r="Z80" s="21"/>
      <c r="AA80" s="21"/>
      <c r="AB80" s="21"/>
    </row>
    <row r="81" spans="1:28" s="26" customFormat="1" ht="23.25" x14ac:dyDescent="0.25">
      <c r="A81" s="21"/>
      <c r="B81" s="51">
        <v>2</v>
      </c>
      <c r="C81" s="32" t="s">
        <v>34</v>
      </c>
      <c r="D81" s="91"/>
      <c r="E81" s="51" t="s">
        <v>25</v>
      </c>
      <c r="F81" s="92">
        <v>1</v>
      </c>
      <c r="G81" s="91" t="s">
        <v>26</v>
      </c>
      <c r="H81" s="91"/>
      <c r="I81" s="100"/>
      <c r="J81" s="91" t="s">
        <v>127</v>
      </c>
      <c r="K81" s="93"/>
      <c r="L81" s="93"/>
      <c r="M81" s="93"/>
      <c r="N81" s="93"/>
      <c r="O81" s="94" t="s">
        <v>1116</v>
      </c>
      <c r="P81" s="94"/>
      <c r="Q81" s="50"/>
      <c r="R81" s="21"/>
      <c r="S81" s="21"/>
      <c r="T81" s="21"/>
      <c r="U81" s="21"/>
      <c r="V81" s="21"/>
      <c r="Y81" s="104" t="s">
        <v>31</v>
      </c>
      <c r="Z81" s="21"/>
      <c r="AA81" s="21"/>
      <c r="AB81" s="21"/>
    </row>
    <row r="82" spans="1:28" s="26" customFormat="1" ht="23.25" x14ac:dyDescent="0.35">
      <c r="A82" s="21"/>
      <c r="B82" s="51"/>
      <c r="C82" s="91" t="s">
        <v>156</v>
      </c>
      <c r="D82" s="91"/>
      <c r="E82" s="51"/>
      <c r="F82" s="92"/>
      <c r="G82" s="91"/>
      <c r="H82" s="91"/>
      <c r="I82" s="96"/>
      <c r="J82" s="95"/>
      <c r="K82" s="93"/>
      <c r="L82" s="93"/>
      <c r="M82" s="93"/>
      <c r="N82" s="93"/>
      <c r="O82" s="94"/>
      <c r="P82" s="94"/>
      <c r="Q82" s="50"/>
      <c r="R82" s="21"/>
      <c r="S82" s="21"/>
      <c r="T82" s="21"/>
      <c r="U82" s="21"/>
      <c r="V82" s="21"/>
      <c r="Y82" s="105"/>
      <c r="Z82"/>
      <c r="AA82" s="21"/>
      <c r="AB82" s="21"/>
    </row>
    <row r="83" spans="1:28" s="26" customFormat="1" ht="23.25" x14ac:dyDescent="0.25">
      <c r="A83" s="21"/>
      <c r="B83" s="51">
        <v>3</v>
      </c>
      <c r="C83" s="32" t="s">
        <v>79</v>
      </c>
      <c r="D83" s="91"/>
      <c r="E83" s="51" t="s">
        <v>25</v>
      </c>
      <c r="F83" s="92">
        <v>5</v>
      </c>
      <c r="G83" s="91" t="s">
        <v>26</v>
      </c>
      <c r="H83" s="91"/>
      <c r="I83" s="96">
        <v>3</v>
      </c>
      <c r="J83" s="32" t="s">
        <v>1059</v>
      </c>
      <c r="K83" s="97"/>
      <c r="L83" s="97"/>
      <c r="M83" s="97"/>
      <c r="N83" s="96"/>
      <c r="O83" s="95" t="s">
        <v>1251</v>
      </c>
      <c r="P83" s="98"/>
      <c r="Q83" s="52"/>
      <c r="R83" s="21"/>
      <c r="S83" s="21"/>
      <c r="T83" s="21"/>
      <c r="U83" s="21"/>
      <c r="V83" s="21"/>
      <c r="Y83" s="104"/>
      <c r="Z83" s="21"/>
      <c r="AA83" s="21"/>
      <c r="AB83" s="21"/>
    </row>
    <row r="84" spans="1:28" s="26" customFormat="1" ht="23.25" x14ac:dyDescent="0.25">
      <c r="A84" s="21"/>
      <c r="B84" s="51"/>
      <c r="C84" s="91" t="s">
        <v>130</v>
      </c>
      <c r="D84" s="91"/>
      <c r="E84" s="51"/>
      <c r="F84" s="92"/>
      <c r="G84" s="91"/>
      <c r="H84" s="91"/>
      <c r="I84" s="96"/>
      <c r="J84" s="91" t="s">
        <v>83</v>
      </c>
      <c r="K84" s="97"/>
      <c r="L84" s="97"/>
      <c r="M84" s="97"/>
      <c r="N84" s="96"/>
      <c r="O84" s="334" t="s">
        <v>1252</v>
      </c>
      <c r="P84" s="98"/>
      <c r="Q84" s="52"/>
      <c r="R84" s="21"/>
      <c r="S84" s="21"/>
      <c r="T84" s="21"/>
      <c r="U84" s="21"/>
      <c r="V84" s="21"/>
      <c r="Y84" s="104"/>
      <c r="Z84" s="21"/>
      <c r="AA84" s="21"/>
      <c r="AB84" s="21"/>
    </row>
    <row r="85" spans="1:28" s="26" customFormat="1" ht="23.25" x14ac:dyDescent="0.25">
      <c r="A85" s="21"/>
      <c r="B85" s="51"/>
      <c r="C85" s="91" t="s">
        <v>1249</v>
      </c>
      <c r="D85" s="91"/>
      <c r="E85" s="51"/>
      <c r="F85" s="92"/>
      <c r="G85" s="91"/>
      <c r="H85" s="91"/>
      <c r="I85" s="96"/>
      <c r="J85" s="95"/>
      <c r="K85" s="99"/>
      <c r="L85" s="99"/>
      <c r="M85" s="99"/>
      <c r="N85" s="99"/>
      <c r="O85" s="94"/>
      <c r="P85" s="98"/>
      <c r="Q85" s="52"/>
      <c r="R85" s="21"/>
      <c r="S85" s="21"/>
      <c r="T85" s="21"/>
      <c r="U85" s="21"/>
      <c r="V85" s="21"/>
      <c r="Y85" s="106" t="s">
        <v>32</v>
      </c>
      <c r="Z85" s="30"/>
      <c r="AA85" s="21"/>
      <c r="AB85" s="21"/>
    </row>
    <row r="86" spans="1:28" s="26" customFormat="1" ht="23.25" x14ac:dyDescent="0.25">
      <c r="A86" s="21"/>
      <c r="B86" s="51">
        <v>4</v>
      </c>
      <c r="C86" s="32" t="s">
        <v>35</v>
      </c>
      <c r="D86" s="91"/>
      <c r="E86" s="51" t="s">
        <v>25</v>
      </c>
      <c r="F86" s="92">
        <v>0</v>
      </c>
      <c r="G86" s="91" t="s">
        <v>26</v>
      </c>
      <c r="H86" s="91"/>
      <c r="I86" s="96"/>
      <c r="J86" s="96"/>
      <c r="K86" s="97"/>
      <c r="L86" s="97"/>
      <c r="M86" s="97"/>
      <c r="N86" s="96"/>
      <c r="O86" s="100"/>
      <c r="P86" s="101"/>
      <c r="Q86" s="53"/>
      <c r="R86" s="21"/>
      <c r="S86" s="21"/>
      <c r="T86" s="21"/>
      <c r="U86" s="21"/>
      <c r="V86" s="21"/>
      <c r="Y86" s="104" t="s">
        <v>14</v>
      </c>
      <c r="Z86" s="21"/>
      <c r="AA86" s="21"/>
      <c r="AB86" s="21"/>
    </row>
    <row r="87" spans="1:28" s="26" customFormat="1" ht="19.5" x14ac:dyDescent="0.25">
      <c r="A87" s="21"/>
      <c r="B87" s="51">
        <v>5</v>
      </c>
      <c r="C87" s="32" t="s">
        <v>119</v>
      </c>
      <c r="D87" s="91"/>
      <c r="E87" s="51" t="s">
        <v>25</v>
      </c>
      <c r="F87" s="92">
        <v>0</v>
      </c>
      <c r="G87" s="91" t="s">
        <v>26</v>
      </c>
      <c r="H87" s="32"/>
      <c r="I87" s="96"/>
      <c r="J87" s="96"/>
      <c r="K87" s="97"/>
      <c r="L87" s="97"/>
      <c r="M87" s="97"/>
      <c r="N87" s="96"/>
      <c r="O87" s="96"/>
      <c r="P87" s="98"/>
      <c r="Q87" s="52"/>
      <c r="R87" s="21"/>
      <c r="S87" s="21"/>
      <c r="T87" s="21"/>
      <c r="U87" s="21"/>
      <c r="V87" s="21"/>
      <c r="AA87" s="21"/>
      <c r="AB87" s="21"/>
    </row>
    <row r="88" spans="1:28" s="26" customFormat="1" ht="19.5" x14ac:dyDescent="0.25">
      <c r="A88" s="21"/>
      <c r="B88" s="51">
        <v>6</v>
      </c>
      <c r="C88" s="32" t="s">
        <v>36</v>
      </c>
      <c r="D88" s="103"/>
      <c r="E88" s="51" t="s">
        <v>25</v>
      </c>
      <c r="F88" s="92">
        <v>0</v>
      </c>
      <c r="G88" s="91" t="s">
        <v>26</v>
      </c>
      <c r="H88" s="32"/>
      <c r="I88" s="96"/>
      <c r="J88" s="96"/>
      <c r="K88" s="97"/>
      <c r="L88" s="97"/>
      <c r="M88" s="97"/>
      <c r="N88" s="96"/>
      <c r="O88" s="96"/>
      <c r="P88" s="96"/>
      <c r="Q88" s="5"/>
      <c r="R88" s="27"/>
      <c r="S88" s="21"/>
      <c r="T88" s="27"/>
      <c r="U88" s="21"/>
      <c r="V88" s="21"/>
      <c r="AA88" s="21"/>
      <c r="AB88" s="21"/>
    </row>
    <row r="89" spans="1:28" s="26" customFormat="1" ht="19.5" x14ac:dyDescent="0.25">
      <c r="A89" s="21"/>
      <c r="B89" s="51"/>
      <c r="C89" s="32"/>
      <c r="D89" s="103"/>
      <c r="E89" s="51"/>
      <c r="F89" s="32"/>
      <c r="G89" s="91"/>
      <c r="H89" s="51"/>
      <c r="I89" s="96"/>
      <c r="J89" s="96"/>
      <c r="K89" s="97"/>
      <c r="L89" s="97"/>
      <c r="M89" s="97"/>
      <c r="N89" s="96"/>
      <c r="O89" s="96"/>
      <c r="P89" s="96"/>
      <c r="Q89" s="5"/>
      <c r="R89" s="30"/>
      <c r="S89" s="21"/>
      <c r="T89" s="30"/>
      <c r="U89" s="21"/>
      <c r="V89" s="21"/>
      <c r="AA89" s="21"/>
      <c r="AB89" s="21"/>
    </row>
    <row r="90" spans="1:28" s="26" customFormat="1" ht="23.25" x14ac:dyDescent="0.25">
      <c r="A90" s="21"/>
      <c r="B90" s="111" t="s">
        <v>1250</v>
      </c>
      <c r="C90" s="112"/>
      <c r="D90" s="113"/>
      <c r="E90" s="114" t="s">
        <v>25</v>
      </c>
      <c r="F90" s="115">
        <f>SUM(F78:F89)</f>
        <v>10</v>
      </c>
      <c r="G90" s="111" t="s">
        <v>27</v>
      </c>
      <c r="H90" s="116"/>
      <c r="I90" s="96"/>
      <c r="J90" s="96"/>
      <c r="K90" s="97"/>
      <c r="L90" s="97"/>
      <c r="M90" s="97"/>
      <c r="N90" s="96"/>
      <c r="O90" s="96"/>
      <c r="P90" s="96"/>
      <c r="Q90" s="5"/>
      <c r="R90" s="21"/>
      <c r="S90" s="27"/>
      <c r="T90" s="21"/>
      <c r="U90" s="21"/>
      <c r="V90" s="21"/>
      <c r="Y90" s="21"/>
      <c r="Z90" s="21"/>
      <c r="AA90" s="21"/>
      <c r="AB90" s="21"/>
    </row>
    <row r="91" spans="1:28" s="26" customFormat="1" ht="19.5" x14ac:dyDescent="0.2">
      <c r="A91" s="21"/>
      <c r="B91" s="38"/>
      <c r="C91" s="39"/>
      <c r="D91" s="34"/>
      <c r="E91" s="34"/>
      <c r="F91" s="34"/>
      <c r="G91" s="34"/>
      <c r="H91" s="5"/>
      <c r="I91" s="96"/>
      <c r="J91" s="96"/>
      <c r="K91" s="97"/>
      <c r="L91" s="97"/>
      <c r="M91" s="97"/>
      <c r="N91" s="96"/>
      <c r="O91" s="96"/>
      <c r="P91" s="96"/>
      <c r="Q91" s="5"/>
      <c r="R91" s="21"/>
      <c r="S91" s="30"/>
      <c r="T91" s="21"/>
      <c r="U91" s="27"/>
      <c r="V91" s="21"/>
      <c r="AA91" s="21"/>
      <c r="AB91" s="21"/>
    </row>
    <row r="92" spans="1:28" s="29" customFormat="1" ht="19.5" x14ac:dyDescent="0.2">
      <c r="A92" s="27"/>
      <c r="B92" s="2"/>
      <c r="C92" s="10"/>
      <c r="D92" s="5"/>
      <c r="E92" s="5"/>
      <c r="F92" s="5"/>
      <c r="G92" s="5"/>
      <c r="H92" s="5"/>
      <c r="I92" s="5"/>
      <c r="J92" s="96"/>
      <c r="K92" s="97"/>
      <c r="L92" s="97"/>
      <c r="M92" s="97"/>
      <c r="N92" s="96"/>
      <c r="O92" s="96"/>
      <c r="P92" s="96"/>
      <c r="Q92" s="5"/>
      <c r="R92" s="5"/>
      <c r="S92" s="21"/>
      <c r="T92" s="5"/>
      <c r="U92" s="30"/>
      <c r="V92" s="27"/>
      <c r="AA92" s="27"/>
      <c r="AB92" s="27"/>
    </row>
    <row r="93" spans="1:28" s="31" customFormat="1" ht="19.5" x14ac:dyDescent="0.2">
      <c r="A93" s="30"/>
      <c r="B93" s="2"/>
      <c r="C93" s="10"/>
      <c r="D93" s="5"/>
      <c r="E93" s="5"/>
      <c r="F93" s="5"/>
      <c r="G93" s="5"/>
      <c r="H93" s="5"/>
      <c r="I93" s="5"/>
      <c r="J93" s="96"/>
      <c r="K93" s="97"/>
      <c r="L93" s="97"/>
      <c r="M93" s="97"/>
      <c r="N93" s="96"/>
      <c r="O93" s="96"/>
      <c r="P93" s="96"/>
      <c r="Q93" s="5"/>
      <c r="R93" s="5"/>
      <c r="S93" s="21"/>
      <c r="T93" s="34"/>
      <c r="U93" s="21"/>
      <c r="V93" s="30"/>
      <c r="AA93" s="30"/>
      <c r="AB93" s="30"/>
    </row>
    <row r="94" spans="1:28" s="26" customFormat="1" ht="19.5" x14ac:dyDescent="0.2">
      <c r="A94" s="21"/>
      <c r="B94" s="2"/>
      <c r="C94" s="10"/>
      <c r="D94" s="5"/>
      <c r="E94" s="5"/>
      <c r="F94" s="5"/>
      <c r="G94" s="5"/>
      <c r="H94" s="5"/>
      <c r="I94" s="5"/>
      <c r="J94" s="96"/>
      <c r="K94" s="97"/>
      <c r="L94" s="97"/>
      <c r="M94" s="97"/>
      <c r="N94" s="96"/>
      <c r="O94" s="96"/>
      <c r="P94" s="96"/>
      <c r="Q94" s="5"/>
      <c r="R94" s="34"/>
      <c r="S94" s="5"/>
      <c r="T94" s="5"/>
      <c r="U94" s="21"/>
      <c r="V94" s="21"/>
      <c r="AA94" s="21"/>
      <c r="AB94" s="21"/>
    </row>
    <row r="95" spans="1:28" s="26" customFormat="1" ht="19.5" x14ac:dyDescent="0.2">
      <c r="A95" s="21"/>
      <c r="B95" s="2"/>
      <c r="C95" s="10"/>
      <c r="D95" s="5"/>
      <c r="E95" s="5"/>
      <c r="F95" s="5"/>
      <c r="G95" s="5"/>
      <c r="H95" s="5"/>
      <c r="I95" s="5"/>
      <c r="J95" s="96"/>
      <c r="K95" s="97"/>
      <c r="L95" s="97"/>
      <c r="M95" s="97"/>
      <c r="N95" s="96"/>
      <c r="O95" s="96"/>
      <c r="P95" s="96"/>
      <c r="Q95" s="5"/>
      <c r="R95" s="5"/>
      <c r="S95" s="34"/>
      <c r="T95" s="5"/>
      <c r="U95" s="5"/>
      <c r="V95" s="21"/>
      <c r="W95" s="21"/>
      <c r="X95" s="21"/>
      <c r="AA95" s="21"/>
      <c r="AB95" s="21"/>
    </row>
    <row r="96" spans="1:28" ht="19.5" x14ac:dyDescent="0.25">
      <c r="A96" s="7"/>
      <c r="J96" s="96"/>
      <c r="K96" s="97"/>
      <c r="L96" s="97"/>
      <c r="M96" s="97"/>
      <c r="N96" s="96"/>
      <c r="O96" s="96"/>
      <c r="P96" s="96"/>
      <c r="U96" s="34"/>
      <c r="AB96" s="7"/>
    </row>
    <row r="97" spans="1:28" s="38" customFormat="1" ht="19.5" x14ac:dyDescent="0.2">
      <c r="B97" s="2"/>
      <c r="C97" s="10"/>
      <c r="D97" s="5"/>
      <c r="E97" s="5"/>
      <c r="F97" s="5"/>
      <c r="G97" s="5"/>
      <c r="H97" s="5"/>
      <c r="I97" s="5"/>
      <c r="J97" s="96"/>
      <c r="K97" s="97"/>
      <c r="L97" s="97"/>
      <c r="M97" s="97"/>
      <c r="N97" s="96"/>
      <c r="O97" s="96"/>
      <c r="P97" s="96"/>
      <c r="Q97" s="5"/>
      <c r="R97" s="5"/>
      <c r="S97" s="5"/>
      <c r="T97" s="5"/>
      <c r="U97" s="5"/>
      <c r="V97" s="34"/>
      <c r="W97" s="34"/>
      <c r="X97" s="34"/>
      <c r="Y97" s="34"/>
      <c r="Z97" s="34"/>
      <c r="AA97" s="34"/>
    </row>
    <row r="98" spans="1:28" x14ac:dyDescent="0.25">
      <c r="A98" s="7"/>
      <c r="AB98" s="7"/>
    </row>
    <row r="99" spans="1:28" s="5" customFormat="1" x14ac:dyDescent="0.25">
      <c r="A99" s="4"/>
      <c r="B99" s="2"/>
      <c r="C99" s="10"/>
      <c r="K99" s="11"/>
      <c r="L99" s="11"/>
      <c r="M99" s="11"/>
      <c r="AB99" s="4"/>
    </row>
    <row r="100" spans="1:28" s="5" customFormat="1" x14ac:dyDescent="0.25">
      <c r="A100" s="4"/>
      <c r="B100" s="2"/>
      <c r="C100" s="10"/>
      <c r="K100" s="11"/>
      <c r="L100" s="11"/>
      <c r="M100" s="11"/>
      <c r="AB100" s="4"/>
    </row>
    <row r="101" spans="1:28" s="5" customFormat="1" x14ac:dyDescent="0.25">
      <c r="A101" s="4"/>
      <c r="B101" s="2"/>
      <c r="C101" s="10"/>
      <c r="K101" s="11"/>
      <c r="L101" s="11"/>
      <c r="M101" s="11"/>
      <c r="AB101" s="4"/>
    </row>
  </sheetData>
  <mergeCells count="75">
    <mergeCell ref="B75:D77"/>
    <mergeCell ref="I75:M77"/>
    <mergeCell ref="AA21:AA23"/>
    <mergeCell ref="AA27:AA29"/>
    <mergeCell ref="U72:U73"/>
    <mergeCell ref="V72:V73"/>
    <mergeCell ref="W72:W73"/>
    <mergeCell ref="X72:X73"/>
    <mergeCell ref="Y72:Y73"/>
    <mergeCell ref="Z72:Z73"/>
    <mergeCell ref="O72:O73"/>
    <mergeCell ref="P72:P73"/>
    <mergeCell ref="Q72:Q73"/>
    <mergeCell ref="R72:R73"/>
    <mergeCell ref="B72:C73"/>
    <mergeCell ref="D72:D73"/>
    <mergeCell ref="E72:E73"/>
    <mergeCell ref="F72:F73"/>
    <mergeCell ref="G72:G73"/>
    <mergeCell ref="H72:H73"/>
    <mergeCell ref="W31:W32"/>
    <mergeCell ref="I72:I73"/>
    <mergeCell ref="J72:J73"/>
    <mergeCell ref="K72:K73"/>
    <mergeCell ref="L72:L73"/>
    <mergeCell ref="M72:M73"/>
    <mergeCell ref="N72:N73"/>
    <mergeCell ref="W20:W23"/>
    <mergeCell ref="X20:X23"/>
    <mergeCell ref="Y20:Y23"/>
    <mergeCell ref="Z20:Z23"/>
    <mergeCell ref="S72:S73"/>
    <mergeCell ref="T72:T73"/>
    <mergeCell ref="AA72:AA73"/>
    <mergeCell ref="AA16:AA18"/>
    <mergeCell ref="X17:X19"/>
    <mergeCell ref="Y17:Y19"/>
    <mergeCell ref="Z17:Z19"/>
    <mergeCell ref="AA50:AA53"/>
    <mergeCell ref="Y10:Y11"/>
    <mergeCell ref="W10:W11"/>
    <mergeCell ref="X10:X11"/>
    <mergeCell ref="Z10:Z11"/>
    <mergeCell ref="X15:X16"/>
    <mergeCell ref="Y15:Y16"/>
    <mergeCell ref="Z15:Z16"/>
    <mergeCell ref="W8:X9"/>
    <mergeCell ref="Y8:Z9"/>
    <mergeCell ref="AA8:AA11"/>
    <mergeCell ref="E9:F10"/>
    <mergeCell ref="G9:H10"/>
    <mergeCell ref="I9:J10"/>
    <mergeCell ref="P10:P11"/>
    <mergeCell ref="Q10:Q11"/>
    <mergeCell ref="R10:R11"/>
    <mergeCell ref="S10:S11"/>
    <mergeCell ref="K10:K11"/>
    <mergeCell ref="L10:L11"/>
    <mergeCell ref="M10:M11"/>
    <mergeCell ref="N10:N11"/>
    <mergeCell ref="T10:T11"/>
    <mergeCell ref="U10:U11"/>
    <mergeCell ref="B2:AA2"/>
    <mergeCell ref="B3:AA3"/>
    <mergeCell ref="B4:AA4"/>
    <mergeCell ref="B5:AA5"/>
    <mergeCell ref="B6:D7"/>
    <mergeCell ref="B8:B11"/>
    <mergeCell ref="C8:C11"/>
    <mergeCell ref="E8:J8"/>
    <mergeCell ref="K8:M9"/>
    <mergeCell ref="N8:V9"/>
    <mergeCell ref="O10:O11"/>
    <mergeCell ref="D10:D11"/>
    <mergeCell ref="V10:V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1" min="1"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87"/>
  <sheetViews>
    <sheetView showGridLines="0" view="pageBreakPreview" topLeftCell="A116" zoomScale="53" zoomScaleNormal="40" zoomScaleSheetLayoutView="53" zoomScalePageLayoutView="96" workbookViewId="0">
      <selection activeCell="V152" sqref="V152"/>
    </sheetView>
  </sheetViews>
  <sheetFormatPr defaultColWidth="9.140625" defaultRowHeight="15" x14ac:dyDescent="0.25"/>
  <cols>
    <col min="1" max="1" width="0.140625" style="4" customWidth="1"/>
    <col min="2" max="2" width="5.7109375" style="2" customWidth="1"/>
    <col min="3" max="3" width="24.4257812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86"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863</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88"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87" t="s">
        <v>7</v>
      </c>
      <c r="F11" s="287" t="s">
        <v>8</v>
      </c>
      <c r="G11" s="287" t="s">
        <v>7</v>
      </c>
      <c r="H11" s="287" t="s">
        <v>8</v>
      </c>
      <c r="I11" s="287" t="s">
        <v>7</v>
      </c>
      <c r="J11" s="28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92">
        <v>1</v>
      </c>
      <c r="C15" s="266" t="s">
        <v>38</v>
      </c>
      <c r="D15" s="266" t="s">
        <v>37</v>
      </c>
      <c r="E15" s="230" t="s">
        <v>55</v>
      </c>
      <c r="F15" s="230">
        <v>0</v>
      </c>
      <c r="G15" s="230" t="s">
        <v>55</v>
      </c>
      <c r="H15" s="230" t="s">
        <v>55</v>
      </c>
      <c r="I15" s="230">
        <v>0</v>
      </c>
      <c r="J15" s="230" t="s">
        <v>55</v>
      </c>
      <c r="K15" s="230" t="s">
        <v>55</v>
      </c>
      <c r="L15" s="230" t="s">
        <v>55</v>
      </c>
      <c r="M15" s="230" t="s">
        <v>55</v>
      </c>
      <c r="N15" s="230">
        <v>0</v>
      </c>
      <c r="O15" s="230">
        <v>0</v>
      </c>
      <c r="P15" s="230">
        <v>0</v>
      </c>
      <c r="Q15" s="230">
        <v>0</v>
      </c>
      <c r="R15" s="230">
        <v>0</v>
      </c>
      <c r="S15" s="230">
        <v>0</v>
      </c>
      <c r="T15" s="230">
        <v>0</v>
      </c>
      <c r="U15" s="230">
        <v>0</v>
      </c>
      <c r="V15" s="230">
        <v>0</v>
      </c>
      <c r="W15" s="289" t="s">
        <v>866</v>
      </c>
      <c r="X15" s="507">
        <v>0</v>
      </c>
      <c r="Y15" s="507">
        <f>5%*X15</f>
        <v>0</v>
      </c>
      <c r="Z15" s="507">
        <f>X15+Y15</f>
        <v>0</v>
      </c>
      <c r="AA15" s="73" t="s">
        <v>867</v>
      </c>
    </row>
    <row r="16" spans="1:28" s="17" customFormat="1" ht="19.5" customHeight="1" x14ac:dyDescent="0.25">
      <c r="B16" s="292"/>
      <c r="C16" s="74">
        <v>43407</v>
      </c>
      <c r="D16" s="90" t="s">
        <v>142</v>
      </c>
      <c r="E16" s="47"/>
      <c r="F16" s="47"/>
      <c r="G16" s="47"/>
      <c r="H16" s="47"/>
      <c r="I16" s="47"/>
      <c r="J16" s="47"/>
      <c r="K16" s="47"/>
      <c r="L16" s="47"/>
      <c r="M16" s="47"/>
      <c r="N16" s="47"/>
      <c r="O16" s="47"/>
      <c r="P16" s="47"/>
      <c r="Q16" s="47"/>
      <c r="R16" s="47"/>
      <c r="S16" s="47"/>
      <c r="T16" s="47"/>
      <c r="U16" s="47"/>
      <c r="V16" s="47"/>
      <c r="W16" s="45"/>
      <c r="X16" s="507"/>
      <c r="Y16" s="507"/>
      <c r="Z16" s="507"/>
      <c r="AA16" s="508" t="s">
        <v>868</v>
      </c>
    </row>
    <row r="17" spans="2:27" s="17" customFormat="1" ht="19.5" customHeight="1" x14ac:dyDescent="0.25">
      <c r="B17" s="292"/>
      <c r="C17" s="90" t="s">
        <v>864</v>
      </c>
      <c r="D17" s="75" t="s">
        <v>865</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292"/>
      <c r="C18" s="90"/>
      <c r="D18" s="75" t="s">
        <v>54</v>
      </c>
      <c r="E18" s="47"/>
      <c r="F18" s="47"/>
      <c r="G18" s="47"/>
      <c r="H18" s="47"/>
      <c r="I18" s="47"/>
      <c r="J18" s="47"/>
      <c r="K18" s="47"/>
      <c r="L18" s="47"/>
      <c r="M18" s="47"/>
      <c r="N18" s="47"/>
      <c r="O18" s="47"/>
      <c r="P18" s="47"/>
      <c r="Q18" s="47"/>
      <c r="R18" s="47"/>
      <c r="S18" s="47"/>
      <c r="T18" s="47"/>
      <c r="U18" s="47"/>
      <c r="V18" s="47"/>
      <c r="W18" s="45"/>
      <c r="X18" s="507"/>
      <c r="Y18" s="507"/>
      <c r="Z18" s="507"/>
      <c r="AA18" s="508"/>
    </row>
    <row r="19" spans="2:27" s="17" customFormat="1" ht="19.5" customHeight="1" x14ac:dyDescent="0.25">
      <c r="B19" s="292"/>
      <c r="C19" s="90"/>
      <c r="D19" s="75"/>
      <c r="E19" s="47"/>
      <c r="F19" s="47"/>
      <c r="G19" s="47"/>
      <c r="H19" s="47"/>
      <c r="I19" s="47"/>
      <c r="J19" s="47"/>
      <c r="K19" s="47"/>
      <c r="L19" s="47"/>
      <c r="M19" s="47"/>
      <c r="N19" s="47"/>
      <c r="O19" s="47"/>
      <c r="P19" s="47"/>
      <c r="Q19" s="47"/>
      <c r="R19" s="47"/>
      <c r="S19" s="47"/>
      <c r="T19" s="47"/>
      <c r="U19" s="47"/>
      <c r="V19" s="47"/>
      <c r="W19" s="45"/>
      <c r="X19" s="507"/>
      <c r="Y19" s="507"/>
      <c r="Z19" s="507"/>
      <c r="AA19" s="290"/>
    </row>
    <row r="20" spans="2:27" s="17" customFormat="1" ht="19.5" x14ac:dyDescent="0.25">
      <c r="B20" s="292">
        <v>2</v>
      </c>
      <c r="C20" s="266" t="s">
        <v>38</v>
      </c>
      <c r="D20" s="90" t="s">
        <v>45</v>
      </c>
      <c r="E20" s="230">
        <v>0</v>
      </c>
      <c r="F20" s="230">
        <v>13</v>
      </c>
      <c r="G20" s="230" t="s">
        <v>55</v>
      </c>
      <c r="H20" s="230" t="s">
        <v>55</v>
      </c>
      <c r="I20" s="230" t="s">
        <v>55</v>
      </c>
      <c r="J20" s="230" t="s">
        <v>55</v>
      </c>
      <c r="K20" s="230" t="s">
        <v>55</v>
      </c>
      <c r="L20" s="230" t="s">
        <v>55</v>
      </c>
      <c r="M20" s="230">
        <v>0</v>
      </c>
      <c r="N20" s="230"/>
      <c r="O20" s="230"/>
      <c r="P20" s="230"/>
      <c r="Q20" s="230"/>
      <c r="R20" s="230"/>
      <c r="S20" s="230"/>
      <c r="T20" s="230"/>
      <c r="U20" s="230"/>
      <c r="V20" s="230"/>
      <c r="W20" s="507" t="s">
        <v>163</v>
      </c>
      <c r="X20" s="507">
        <v>910000</v>
      </c>
      <c r="Y20" s="507">
        <f>5%*X20</f>
        <v>45500</v>
      </c>
      <c r="Z20" s="513">
        <f>X20+Y20</f>
        <v>955500</v>
      </c>
      <c r="AA20" s="73" t="s">
        <v>871</v>
      </c>
    </row>
    <row r="21" spans="2:27" s="17" customFormat="1" ht="19.5" customHeight="1" x14ac:dyDescent="0.25">
      <c r="B21" s="292"/>
      <c r="C21" s="74">
        <v>43407</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872</v>
      </c>
    </row>
    <row r="22" spans="2:27" s="17" customFormat="1" ht="19.5" customHeight="1" x14ac:dyDescent="0.25">
      <c r="B22" s="292"/>
      <c r="C22" s="90" t="s">
        <v>869</v>
      </c>
      <c r="D22" s="75" t="s">
        <v>870</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292"/>
      <c r="C23" s="266"/>
      <c r="D23" s="75" t="s">
        <v>54</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292"/>
      <c r="C24" s="266"/>
      <c r="D24" s="75"/>
      <c r="E24" s="47"/>
      <c r="F24" s="47"/>
      <c r="G24" s="47"/>
      <c r="H24" s="47"/>
      <c r="I24" s="47"/>
      <c r="J24" s="47"/>
      <c r="K24" s="47"/>
      <c r="L24" s="47"/>
      <c r="M24" s="47"/>
      <c r="N24" s="47"/>
      <c r="O24" s="47"/>
      <c r="P24" s="47"/>
      <c r="Q24" s="47"/>
      <c r="R24" s="47"/>
      <c r="S24" s="47"/>
      <c r="T24" s="47"/>
      <c r="U24" s="47"/>
      <c r="V24" s="47"/>
      <c r="W24" s="289"/>
      <c r="X24" s="289"/>
      <c r="Y24" s="289"/>
      <c r="Z24" s="291"/>
      <c r="AA24" s="508"/>
    </row>
    <row r="25" spans="2:27" s="17" customFormat="1" ht="19.5" x14ac:dyDescent="0.25">
      <c r="B25" s="292"/>
      <c r="C25" s="266"/>
      <c r="D25" s="260"/>
      <c r="E25" s="47"/>
      <c r="F25" s="47"/>
      <c r="G25" s="47"/>
      <c r="H25" s="47"/>
      <c r="I25" s="47"/>
      <c r="J25" s="47"/>
      <c r="K25" s="47"/>
      <c r="L25" s="47"/>
      <c r="M25" s="47"/>
      <c r="N25" s="47"/>
      <c r="O25" s="47"/>
      <c r="P25" s="47"/>
      <c r="Q25" s="47"/>
      <c r="R25" s="47"/>
      <c r="S25" s="47"/>
      <c r="T25" s="47"/>
      <c r="U25" s="47"/>
      <c r="V25" s="47"/>
      <c r="W25" s="289"/>
      <c r="X25" s="289"/>
      <c r="Y25" s="289"/>
      <c r="Z25" s="291"/>
      <c r="AA25" s="290"/>
    </row>
    <row r="26" spans="2:27" s="17" customFormat="1" ht="19.5" customHeight="1" x14ac:dyDescent="0.25">
      <c r="B26" s="292">
        <v>3</v>
      </c>
      <c r="C26" s="266" t="s">
        <v>279</v>
      </c>
      <c r="D26" s="72" t="s">
        <v>59</v>
      </c>
      <c r="E26" s="230">
        <v>0</v>
      </c>
      <c r="F26" s="230" t="s">
        <v>55</v>
      </c>
      <c r="G26" s="230" t="s">
        <v>55</v>
      </c>
      <c r="H26" s="230" t="s">
        <v>55</v>
      </c>
      <c r="I26" s="230">
        <v>0</v>
      </c>
      <c r="J26" s="230">
        <v>0</v>
      </c>
      <c r="K26" s="230">
        <v>1</v>
      </c>
      <c r="L26" s="230" t="s">
        <v>55</v>
      </c>
      <c r="M26" s="230" t="s">
        <v>55</v>
      </c>
      <c r="N26" s="230">
        <v>0</v>
      </c>
      <c r="O26" s="230">
        <v>1</v>
      </c>
      <c r="P26" s="230">
        <v>1</v>
      </c>
      <c r="Q26" s="230">
        <v>0</v>
      </c>
      <c r="R26" s="230">
        <v>0</v>
      </c>
      <c r="S26" s="230">
        <v>1</v>
      </c>
      <c r="T26" s="230">
        <v>0</v>
      </c>
      <c r="U26" s="230">
        <v>0</v>
      </c>
      <c r="V26" s="230">
        <v>0</v>
      </c>
      <c r="W26" s="507" t="s">
        <v>56</v>
      </c>
      <c r="X26" s="507">
        <v>0</v>
      </c>
      <c r="Y26" s="507">
        <f>5%*X26</f>
        <v>0</v>
      </c>
      <c r="Z26" s="507">
        <f>X26+Y26</f>
        <v>0</v>
      </c>
      <c r="AA26" s="119" t="s">
        <v>33</v>
      </c>
    </row>
    <row r="27" spans="2:27" s="17" customFormat="1" ht="19.5" customHeight="1" x14ac:dyDescent="0.25">
      <c r="B27" s="292"/>
      <c r="C27" s="74">
        <v>43413</v>
      </c>
      <c r="D27" s="75" t="s">
        <v>873</v>
      </c>
      <c r="E27" s="47"/>
      <c r="F27" s="47"/>
      <c r="G27" s="47"/>
      <c r="H27" s="47"/>
      <c r="I27" s="47"/>
      <c r="J27" s="47"/>
      <c r="K27" s="47"/>
      <c r="L27" s="47"/>
      <c r="M27" s="47"/>
      <c r="N27" s="47"/>
      <c r="O27" s="47"/>
      <c r="P27" s="47"/>
      <c r="Q27" s="47"/>
      <c r="R27" s="47"/>
      <c r="S27" s="47"/>
      <c r="T27" s="47"/>
      <c r="U27" s="47"/>
      <c r="V27" s="47"/>
      <c r="W27" s="507"/>
      <c r="X27" s="507"/>
      <c r="Y27" s="507"/>
      <c r="Z27" s="507"/>
      <c r="AA27" s="77" t="s">
        <v>874</v>
      </c>
    </row>
    <row r="28" spans="2:27" s="17" customFormat="1" ht="19.5" customHeight="1" x14ac:dyDescent="0.25">
      <c r="B28" s="292"/>
      <c r="C28" s="90"/>
      <c r="D28" s="75" t="s">
        <v>54</v>
      </c>
      <c r="E28" s="47"/>
      <c r="F28" s="47"/>
      <c r="G28" s="47"/>
      <c r="H28" s="47"/>
      <c r="I28" s="47"/>
      <c r="J28" s="47"/>
      <c r="K28" s="47"/>
      <c r="L28" s="47"/>
      <c r="M28" s="47"/>
      <c r="N28" s="47"/>
      <c r="O28" s="47"/>
      <c r="P28" s="47"/>
      <c r="Q28" s="47"/>
      <c r="R28" s="47"/>
      <c r="S28" s="47"/>
      <c r="T28" s="47"/>
      <c r="U28" s="47"/>
      <c r="V28" s="47"/>
      <c r="W28" s="507"/>
      <c r="X28" s="507"/>
      <c r="Y28" s="507"/>
      <c r="Z28" s="507"/>
      <c r="AA28" s="77" t="s">
        <v>875</v>
      </c>
    </row>
    <row r="29" spans="2:27" s="17" customFormat="1" ht="19.5" customHeight="1" x14ac:dyDescent="0.25">
      <c r="B29" s="292"/>
      <c r="C29" s="90"/>
      <c r="D29" s="75"/>
      <c r="E29" s="47"/>
      <c r="F29" s="47"/>
      <c r="G29" s="47"/>
      <c r="H29" s="47"/>
      <c r="I29" s="47"/>
      <c r="J29" s="47"/>
      <c r="K29" s="47"/>
      <c r="L29" s="47"/>
      <c r="M29" s="47"/>
      <c r="N29" s="47"/>
      <c r="O29" s="47"/>
      <c r="P29" s="47"/>
      <c r="Q29" s="47"/>
      <c r="R29" s="47"/>
      <c r="S29" s="47"/>
      <c r="T29" s="47"/>
      <c r="U29" s="47"/>
      <c r="V29" s="47"/>
      <c r="W29" s="507"/>
      <c r="X29" s="507"/>
      <c r="Y29" s="507"/>
      <c r="Z29" s="507"/>
      <c r="AA29" s="508" t="s">
        <v>876</v>
      </c>
    </row>
    <row r="30" spans="2:27" s="17" customFormat="1" ht="19.5" customHeight="1" x14ac:dyDescent="0.25">
      <c r="B30" s="292"/>
      <c r="C30" s="90"/>
      <c r="D30" s="75"/>
      <c r="E30" s="47"/>
      <c r="F30" s="47"/>
      <c r="G30" s="47"/>
      <c r="H30" s="47"/>
      <c r="I30" s="47"/>
      <c r="J30" s="47"/>
      <c r="K30" s="47"/>
      <c r="L30" s="47"/>
      <c r="M30" s="47"/>
      <c r="N30" s="47"/>
      <c r="O30" s="47"/>
      <c r="P30" s="47"/>
      <c r="Q30" s="47"/>
      <c r="R30" s="47"/>
      <c r="S30" s="47"/>
      <c r="T30" s="47"/>
      <c r="U30" s="47"/>
      <c r="V30" s="47"/>
      <c r="W30" s="507"/>
      <c r="X30" s="507"/>
      <c r="Y30" s="507"/>
      <c r="Z30" s="507"/>
      <c r="AA30" s="508"/>
    </row>
    <row r="31" spans="2:27" s="17" customFormat="1" ht="19.5" customHeight="1" x14ac:dyDescent="0.25">
      <c r="B31" s="292"/>
      <c r="C31" s="90"/>
      <c r="D31" s="75"/>
      <c r="E31" s="47"/>
      <c r="F31" s="47"/>
      <c r="G31" s="47"/>
      <c r="H31" s="47"/>
      <c r="I31" s="47"/>
      <c r="J31" s="47"/>
      <c r="K31" s="47"/>
      <c r="L31" s="47"/>
      <c r="M31" s="47"/>
      <c r="N31" s="47"/>
      <c r="O31" s="47"/>
      <c r="P31" s="47"/>
      <c r="Q31" s="47"/>
      <c r="R31" s="47"/>
      <c r="S31" s="47"/>
      <c r="T31" s="47"/>
      <c r="U31" s="47"/>
      <c r="V31" s="47"/>
      <c r="W31" s="507"/>
      <c r="X31" s="507"/>
      <c r="Y31" s="507"/>
      <c r="Z31" s="507"/>
      <c r="AA31" s="77"/>
    </row>
    <row r="32" spans="2:27" s="17" customFormat="1" ht="19.5" x14ac:dyDescent="0.25">
      <c r="B32" s="292">
        <v>4</v>
      </c>
      <c r="C32" s="266" t="s">
        <v>43</v>
      </c>
      <c r="D32" s="266" t="s">
        <v>37</v>
      </c>
      <c r="E32" s="230">
        <v>0</v>
      </c>
      <c r="F32" s="230" t="s">
        <v>55</v>
      </c>
      <c r="G32" s="230" t="s">
        <v>55</v>
      </c>
      <c r="H32" s="230" t="s">
        <v>55</v>
      </c>
      <c r="I32" s="230" t="s">
        <v>55</v>
      </c>
      <c r="J32" s="230" t="s">
        <v>55</v>
      </c>
      <c r="K32" s="230">
        <v>0</v>
      </c>
      <c r="L32" s="230" t="s">
        <v>55</v>
      </c>
      <c r="M32" s="230" t="s">
        <v>55</v>
      </c>
      <c r="N32" s="230">
        <v>0</v>
      </c>
      <c r="O32" s="230">
        <v>0</v>
      </c>
      <c r="P32" s="230">
        <v>0</v>
      </c>
      <c r="Q32" s="230">
        <v>0</v>
      </c>
      <c r="R32" s="230">
        <v>0</v>
      </c>
      <c r="S32" s="230">
        <v>0</v>
      </c>
      <c r="T32" s="230">
        <v>0</v>
      </c>
      <c r="U32" s="230">
        <v>0</v>
      </c>
      <c r="V32" s="230">
        <v>0</v>
      </c>
      <c r="W32" s="507" t="s">
        <v>879</v>
      </c>
      <c r="X32" s="289">
        <v>0</v>
      </c>
      <c r="Y32" s="289">
        <f>5%*X32</f>
        <v>0</v>
      </c>
      <c r="Z32" s="289">
        <f>X32+Y32</f>
        <v>0</v>
      </c>
      <c r="AA32" s="73" t="s">
        <v>880</v>
      </c>
    </row>
    <row r="33" spans="2:27" s="17" customFormat="1" ht="19.5" x14ac:dyDescent="0.25">
      <c r="B33" s="292"/>
      <c r="C33" s="74">
        <v>43415</v>
      </c>
      <c r="D33" s="90" t="s">
        <v>142</v>
      </c>
      <c r="E33" s="47"/>
      <c r="F33" s="47"/>
      <c r="G33" s="47"/>
      <c r="H33" s="47"/>
      <c r="I33" s="47"/>
      <c r="J33" s="47"/>
      <c r="K33" s="47"/>
      <c r="L33" s="47"/>
      <c r="M33" s="47"/>
      <c r="N33" s="47"/>
      <c r="O33" s="47"/>
      <c r="P33" s="47"/>
      <c r="Q33" s="47"/>
      <c r="R33" s="47"/>
      <c r="S33" s="47"/>
      <c r="T33" s="47"/>
      <c r="U33" s="47"/>
      <c r="V33" s="47"/>
      <c r="W33" s="507"/>
      <c r="X33" s="289"/>
      <c r="Y33" s="289"/>
      <c r="Z33" s="289"/>
      <c r="AA33" s="508" t="s">
        <v>881</v>
      </c>
    </row>
    <row r="34" spans="2:27" s="17" customFormat="1" ht="19.5" customHeight="1" x14ac:dyDescent="0.25">
      <c r="B34" s="292"/>
      <c r="C34" s="90" t="s">
        <v>877</v>
      </c>
      <c r="D34" s="535" t="s">
        <v>878</v>
      </c>
      <c r="E34" s="47"/>
      <c r="F34" s="47"/>
      <c r="G34" s="47"/>
      <c r="H34" s="47"/>
      <c r="I34" s="47"/>
      <c r="J34" s="47"/>
      <c r="K34" s="47"/>
      <c r="L34" s="47"/>
      <c r="M34" s="47"/>
      <c r="N34" s="47"/>
      <c r="O34" s="47"/>
      <c r="P34" s="47"/>
      <c r="Q34" s="47"/>
      <c r="R34" s="47"/>
      <c r="S34" s="47"/>
      <c r="T34" s="47"/>
      <c r="U34" s="47"/>
      <c r="V34" s="47"/>
      <c r="W34" s="289"/>
      <c r="X34" s="289"/>
      <c r="Y34" s="289"/>
      <c r="Z34" s="289"/>
      <c r="AA34" s="508"/>
    </row>
    <row r="35" spans="2:27" s="17" customFormat="1" ht="19.5" x14ac:dyDescent="0.25">
      <c r="B35" s="292"/>
      <c r="C35" s="90"/>
      <c r="D35" s="535"/>
      <c r="E35" s="47"/>
      <c r="F35" s="47"/>
      <c r="G35" s="47"/>
      <c r="H35" s="47"/>
      <c r="I35" s="47"/>
      <c r="J35" s="47"/>
      <c r="K35" s="47"/>
      <c r="L35" s="47"/>
      <c r="M35" s="47"/>
      <c r="N35" s="47"/>
      <c r="O35" s="47"/>
      <c r="P35" s="47"/>
      <c r="Q35" s="47"/>
      <c r="R35" s="47"/>
      <c r="S35" s="47"/>
      <c r="T35" s="47"/>
      <c r="U35" s="47"/>
      <c r="V35" s="47"/>
      <c r="W35" s="289"/>
      <c r="X35" s="289"/>
      <c r="Y35" s="289"/>
      <c r="Z35" s="289"/>
      <c r="AA35" s="76"/>
    </row>
    <row r="36" spans="2:27" s="17" customFormat="1" ht="19.5" x14ac:dyDescent="0.25">
      <c r="B36" s="292"/>
      <c r="C36" s="90"/>
      <c r="D36" s="75"/>
      <c r="E36" s="47"/>
      <c r="F36" s="47"/>
      <c r="G36" s="47"/>
      <c r="H36" s="47"/>
      <c r="I36" s="47"/>
      <c r="J36" s="47"/>
      <c r="K36" s="47"/>
      <c r="L36" s="47"/>
      <c r="M36" s="47"/>
      <c r="N36" s="47"/>
      <c r="O36" s="47"/>
      <c r="P36" s="47"/>
      <c r="Q36" s="47"/>
      <c r="R36" s="47"/>
      <c r="S36" s="47"/>
      <c r="T36" s="47"/>
      <c r="U36" s="47"/>
      <c r="V36" s="47"/>
      <c r="W36" s="289"/>
      <c r="X36" s="289"/>
      <c r="Y36" s="289"/>
      <c r="Z36" s="289"/>
      <c r="AA36" s="77"/>
    </row>
    <row r="37" spans="2:27" s="17" customFormat="1" ht="19.5" customHeight="1" x14ac:dyDescent="0.25">
      <c r="B37" s="292">
        <v>5</v>
      </c>
      <c r="C37" s="266" t="s">
        <v>39</v>
      </c>
      <c r="D37" s="72" t="s">
        <v>63</v>
      </c>
      <c r="E37" s="47">
        <v>0</v>
      </c>
      <c r="F37" s="47">
        <v>0</v>
      </c>
      <c r="G37" s="47">
        <v>0</v>
      </c>
      <c r="H37" s="47">
        <v>0</v>
      </c>
      <c r="I37" s="47">
        <v>0</v>
      </c>
      <c r="J37" s="47">
        <v>0</v>
      </c>
      <c r="K37" s="47">
        <v>1</v>
      </c>
      <c r="L37" s="47">
        <v>0</v>
      </c>
      <c r="M37" s="47">
        <v>0</v>
      </c>
      <c r="N37" s="47">
        <v>0</v>
      </c>
      <c r="O37" s="47">
        <v>1</v>
      </c>
      <c r="P37" s="47">
        <v>1</v>
      </c>
      <c r="Q37" s="47">
        <v>0</v>
      </c>
      <c r="R37" s="47">
        <v>0</v>
      </c>
      <c r="S37" s="47">
        <v>0</v>
      </c>
      <c r="T37" s="47">
        <v>0</v>
      </c>
      <c r="U37" s="47">
        <v>1</v>
      </c>
      <c r="V37" s="47">
        <v>0</v>
      </c>
      <c r="W37" s="289" t="s">
        <v>56</v>
      </c>
      <c r="X37" s="289">
        <v>0</v>
      </c>
      <c r="Y37" s="289">
        <f>5%*X37</f>
        <v>0</v>
      </c>
      <c r="Z37" s="289">
        <f>X37+Y37</f>
        <v>0</v>
      </c>
      <c r="AA37" s="73" t="s">
        <v>33</v>
      </c>
    </row>
    <row r="38" spans="2:27" s="17" customFormat="1" ht="19.5" x14ac:dyDescent="0.25">
      <c r="B38" s="292"/>
      <c r="C38" s="74">
        <v>43418</v>
      </c>
      <c r="D38" s="75" t="s">
        <v>883</v>
      </c>
      <c r="E38" s="47"/>
      <c r="F38" s="47"/>
      <c r="G38" s="47"/>
      <c r="H38" s="47"/>
      <c r="I38" s="47"/>
      <c r="J38" s="47"/>
      <c r="K38" s="47"/>
      <c r="L38" s="47"/>
      <c r="M38" s="47"/>
      <c r="N38" s="47"/>
      <c r="O38" s="47"/>
      <c r="P38" s="47"/>
      <c r="Q38" s="47"/>
      <c r="R38" s="47"/>
      <c r="S38" s="47"/>
      <c r="T38" s="47"/>
      <c r="U38" s="47"/>
      <c r="V38" s="47"/>
      <c r="W38" s="289"/>
      <c r="X38" s="289"/>
      <c r="Y38" s="289"/>
      <c r="Z38" s="289"/>
      <c r="AA38" s="77" t="s">
        <v>885</v>
      </c>
    </row>
    <row r="39" spans="2:27" s="17" customFormat="1" ht="19.5" customHeight="1" x14ac:dyDescent="0.25">
      <c r="B39" s="292"/>
      <c r="C39" s="74" t="s">
        <v>882</v>
      </c>
      <c r="D39" s="75" t="s">
        <v>884</v>
      </c>
      <c r="E39" s="47"/>
      <c r="F39" s="47"/>
      <c r="G39" s="47"/>
      <c r="H39" s="47"/>
      <c r="I39" s="47"/>
      <c r="J39" s="47"/>
      <c r="K39" s="47"/>
      <c r="L39" s="47"/>
      <c r="M39" s="47"/>
      <c r="N39" s="47"/>
      <c r="O39" s="47"/>
      <c r="P39" s="47"/>
      <c r="Q39" s="47"/>
      <c r="R39" s="47"/>
      <c r="S39" s="47"/>
      <c r="T39" s="47"/>
      <c r="U39" s="47"/>
      <c r="V39" s="47"/>
      <c r="W39" s="289"/>
      <c r="X39" s="289"/>
      <c r="Y39" s="289"/>
      <c r="Z39" s="289"/>
      <c r="AA39" s="508" t="s">
        <v>886</v>
      </c>
    </row>
    <row r="40" spans="2:27" s="17" customFormat="1" ht="19.5" customHeight="1" x14ac:dyDescent="0.25">
      <c r="B40" s="292"/>
      <c r="C40" s="74"/>
      <c r="D40" s="75" t="s">
        <v>54</v>
      </c>
      <c r="E40" s="47"/>
      <c r="F40" s="47"/>
      <c r="G40" s="47"/>
      <c r="H40" s="47"/>
      <c r="I40" s="47"/>
      <c r="J40" s="47"/>
      <c r="K40" s="47"/>
      <c r="L40" s="47"/>
      <c r="M40" s="47"/>
      <c r="N40" s="47"/>
      <c r="O40" s="47"/>
      <c r="P40" s="47"/>
      <c r="Q40" s="47"/>
      <c r="R40" s="47"/>
      <c r="S40" s="47"/>
      <c r="T40" s="47"/>
      <c r="U40" s="47"/>
      <c r="V40" s="47"/>
      <c r="W40" s="289"/>
      <c r="X40" s="289"/>
      <c r="Y40" s="289"/>
      <c r="Z40" s="289"/>
      <c r="AA40" s="508"/>
    </row>
    <row r="41" spans="2:27" s="17" customFormat="1" ht="19.5" customHeight="1" x14ac:dyDescent="0.25">
      <c r="B41" s="292"/>
      <c r="C41" s="74"/>
      <c r="D41" s="75"/>
      <c r="E41" s="47"/>
      <c r="F41" s="47"/>
      <c r="G41" s="47"/>
      <c r="H41" s="47"/>
      <c r="I41" s="47"/>
      <c r="J41" s="47"/>
      <c r="K41" s="47"/>
      <c r="L41" s="47"/>
      <c r="M41" s="47"/>
      <c r="N41" s="47"/>
      <c r="O41" s="47"/>
      <c r="P41" s="47"/>
      <c r="Q41" s="47"/>
      <c r="R41" s="47"/>
      <c r="S41" s="47"/>
      <c r="T41" s="47"/>
      <c r="U41" s="47"/>
      <c r="V41" s="47"/>
      <c r="W41" s="289"/>
      <c r="X41" s="289"/>
      <c r="Y41" s="289"/>
      <c r="Z41" s="289"/>
      <c r="AA41" s="508" t="s">
        <v>887</v>
      </c>
    </row>
    <row r="42" spans="2:27" s="17" customFormat="1" ht="19.5" customHeight="1" x14ac:dyDescent="0.25">
      <c r="B42" s="292"/>
      <c r="C42" s="74"/>
      <c r="D42" s="75"/>
      <c r="E42" s="47"/>
      <c r="F42" s="47"/>
      <c r="G42" s="47"/>
      <c r="H42" s="47"/>
      <c r="I42" s="47"/>
      <c r="J42" s="47"/>
      <c r="K42" s="47"/>
      <c r="L42" s="47"/>
      <c r="M42" s="47"/>
      <c r="N42" s="47"/>
      <c r="O42" s="47"/>
      <c r="P42" s="47"/>
      <c r="Q42" s="47"/>
      <c r="R42" s="47"/>
      <c r="S42" s="47"/>
      <c r="T42" s="47"/>
      <c r="U42" s="47"/>
      <c r="V42" s="47"/>
      <c r="W42" s="289"/>
      <c r="X42" s="289"/>
      <c r="Y42" s="289"/>
      <c r="Z42" s="289"/>
      <c r="AA42" s="508"/>
    </row>
    <row r="43" spans="2:27" s="17" customFormat="1" ht="19.5" customHeight="1" x14ac:dyDescent="0.25">
      <c r="B43" s="292"/>
      <c r="C43" s="74"/>
      <c r="D43" s="75"/>
      <c r="E43" s="47"/>
      <c r="F43" s="47"/>
      <c r="G43" s="47"/>
      <c r="H43" s="47"/>
      <c r="I43" s="47"/>
      <c r="J43" s="47"/>
      <c r="K43" s="47"/>
      <c r="L43" s="47"/>
      <c r="M43" s="47"/>
      <c r="N43" s="47"/>
      <c r="O43" s="47"/>
      <c r="P43" s="47"/>
      <c r="Q43" s="47"/>
      <c r="R43" s="47"/>
      <c r="S43" s="47"/>
      <c r="T43" s="47"/>
      <c r="U43" s="47"/>
      <c r="V43" s="47"/>
      <c r="W43" s="289"/>
      <c r="X43" s="289"/>
      <c r="Y43" s="289"/>
      <c r="Z43" s="289"/>
      <c r="AA43" s="508"/>
    </row>
    <row r="44" spans="2:27" s="17" customFormat="1" ht="19.5" customHeight="1" x14ac:dyDescent="0.25">
      <c r="B44" s="292"/>
      <c r="C44" s="74"/>
      <c r="D44" s="75"/>
      <c r="E44" s="47"/>
      <c r="F44" s="47"/>
      <c r="G44" s="47"/>
      <c r="H44" s="47"/>
      <c r="I44" s="47"/>
      <c r="J44" s="47"/>
      <c r="K44" s="47"/>
      <c r="L44" s="47"/>
      <c r="M44" s="47"/>
      <c r="N44" s="47"/>
      <c r="O44" s="47"/>
      <c r="P44" s="47"/>
      <c r="Q44" s="47"/>
      <c r="R44" s="47"/>
      <c r="S44" s="47"/>
      <c r="T44" s="47"/>
      <c r="U44" s="47"/>
      <c r="V44" s="47"/>
      <c r="W44" s="289"/>
      <c r="X44" s="289"/>
      <c r="Y44" s="289"/>
      <c r="Z44" s="289"/>
      <c r="AA44" s="508"/>
    </row>
    <row r="45" spans="2:27" s="17" customFormat="1" ht="19.5" customHeight="1" x14ac:dyDescent="0.25">
      <c r="B45" s="304"/>
      <c r="C45" s="74"/>
      <c r="D45" s="75"/>
      <c r="E45" s="47"/>
      <c r="F45" s="47"/>
      <c r="G45" s="47"/>
      <c r="H45" s="47"/>
      <c r="I45" s="47"/>
      <c r="J45" s="47"/>
      <c r="K45" s="47"/>
      <c r="L45" s="47"/>
      <c r="M45" s="47"/>
      <c r="N45" s="47"/>
      <c r="O45" s="47"/>
      <c r="P45" s="47"/>
      <c r="Q45" s="47"/>
      <c r="R45" s="47"/>
      <c r="S45" s="47"/>
      <c r="T45" s="47"/>
      <c r="U45" s="47"/>
      <c r="V45" s="47"/>
      <c r="W45" s="299"/>
      <c r="X45" s="299"/>
      <c r="Y45" s="299"/>
      <c r="Z45" s="299"/>
      <c r="AA45" s="297"/>
    </row>
    <row r="46" spans="2:27" s="17" customFormat="1" ht="19.5" customHeight="1" x14ac:dyDescent="0.25">
      <c r="B46" s="292">
        <v>6</v>
      </c>
      <c r="C46" s="74" t="s">
        <v>42</v>
      </c>
      <c r="D46" s="266" t="s">
        <v>37</v>
      </c>
      <c r="E46" s="47">
        <v>0</v>
      </c>
      <c r="F46" s="47">
        <v>0</v>
      </c>
      <c r="G46" s="47">
        <v>0</v>
      </c>
      <c r="H46" s="47">
        <v>0</v>
      </c>
      <c r="I46" s="47">
        <v>0</v>
      </c>
      <c r="J46" s="47">
        <v>0</v>
      </c>
      <c r="K46" s="47">
        <v>0</v>
      </c>
      <c r="L46" s="47">
        <v>0</v>
      </c>
      <c r="M46" s="47">
        <v>0</v>
      </c>
      <c r="N46" s="47">
        <v>0</v>
      </c>
      <c r="O46" s="47">
        <v>0</v>
      </c>
      <c r="P46" s="47">
        <v>0</v>
      </c>
      <c r="Q46" s="47">
        <v>0</v>
      </c>
      <c r="R46" s="47">
        <v>0</v>
      </c>
      <c r="S46" s="47">
        <v>0</v>
      </c>
      <c r="T46" s="47">
        <v>0</v>
      </c>
      <c r="U46" s="47">
        <v>0</v>
      </c>
      <c r="V46" s="47">
        <v>0</v>
      </c>
      <c r="W46" s="289" t="s">
        <v>238</v>
      </c>
      <c r="X46" s="289">
        <v>0</v>
      </c>
      <c r="Y46" s="289">
        <v>0</v>
      </c>
      <c r="Z46" s="289">
        <v>0</v>
      </c>
      <c r="AA46" s="119" t="s">
        <v>57</v>
      </c>
    </row>
    <row r="47" spans="2:27" s="17" customFormat="1" ht="19.5" customHeight="1" x14ac:dyDescent="0.25">
      <c r="B47" s="304"/>
      <c r="C47" s="74">
        <v>43419</v>
      </c>
      <c r="D47" s="90" t="s">
        <v>142</v>
      </c>
      <c r="E47" s="47"/>
      <c r="F47" s="47"/>
      <c r="G47" s="47"/>
      <c r="H47" s="47"/>
      <c r="I47" s="47"/>
      <c r="J47" s="47"/>
      <c r="K47" s="47"/>
      <c r="L47" s="47"/>
      <c r="M47" s="47"/>
      <c r="N47" s="47"/>
      <c r="O47" s="47"/>
      <c r="P47" s="47"/>
      <c r="Q47" s="47"/>
      <c r="R47" s="47"/>
      <c r="S47" s="47"/>
      <c r="T47" s="47"/>
      <c r="U47" s="47"/>
      <c r="V47" s="47"/>
      <c r="W47" s="299"/>
      <c r="X47" s="299"/>
      <c r="Y47" s="299"/>
      <c r="Z47" s="299"/>
      <c r="AA47" s="508" t="s">
        <v>918</v>
      </c>
    </row>
    <row r="48" spans="2:27" s="17" customFormat="1" ht="19.5" customHeight="1" x14ac:dyDescent="0.25">
      <c r="B48" s="304"/>
      <c r="C48" s="74" t="s">
        <v>243</v>
      </c>
      <c r="D48" s="535" t="s">
        <v>919</v>
      </c>
      <c r="E48" s="47"/>
      <c r="F48" s="47"/>
      <c r="G48" s="47"/>
      <c r="H48" s="47"/>
      <c r="I48" s="47"/>
      <c r="J48" s="47"/>
      <c r="K48" s="47"/>
      <c r="L48" s="47"/>
      <c r="M48" s="47"/>
      <c r="N48" s="47"/>
      <c r="O48" s="47"/>
      <c r="P48" s="47"/>
      <c r="Q48" s="47"/>
      <c r="R48" s="47"/>
      <c r="S48" s="47"/>
      <c r="T48" s="47"/>
      <c r="U48" s="47"/>
      <c r="V48" s="47"/>
      <c r="W48" s="299"/>
      <c r="X48" s="299"/>
      <c r="Y48" s="299"/>
      <c r="Z48" s="299"/>
      <c r="AA48" s="508"/>
    </row>
    <row r="49" spans="2:27" s="17" customFormat="1" ht="19.5" customHeight="1" x14ac:dyDescent="0.25">
      <c r="B49" s="304"/>
      <c r="C49" s="82"/>
      <c r="D49" s="535"/>
      <c r="E49" s="47"/>
      <c r="F49" s="47"/>
      <c r="G49" s="47"/>
      <c r="H49" s="47"/>
      <c r="I49" s="47"/>
      <c r="J49" s="47"/>
      <c r="K49" s="47"/>
      <c r="L49" s="47"/>
      <c r="M49" s="47"/>
      <c r="N49" s="47"/>
      <c r="O49" s="47"/>
      <c r="P49" s="47"/>
      <c r="Q49" s="47"/>
      <c r="R49" s="47"/>
      <c r="S49" s="47"/>
      <c r="T49" s="47"/>
      <c r="U49" s="47"/>
      <c r="V49" s="47"/>
      <c r="W49" s="299"/>
      <c r="X49" s="299"/>
      <c r="Y49" s="299"/>
      <c r="Z49" s="299"/>
      <c r="AA49" s="77"/>
    </row>
    <row r="50" spans="2:27" s="17" customFormat="1" ht="19.5" customHeight="1" x14ac:dyDescent="0.25">
      <c r="B50" s="304"/>
      <c r="C50" s="82"/>
      <c r="D50" s="535"/>
      <c r="E50" s="47"/>
      <c r="F50" s="47"/>
      <c r="G50" s="47"/>
      <c r="H50" s="47"/>
      <c r="I50" s="47"/>
      <c r="J50" s="47"/>
      <c r="K50" s="47"/>
      <c r="L50" s="47"/>
      <c r="M50" s="47"/>
      <c r="N50" s="47"/>
      <c r="O50" s="47"/>
      <c r="P50" s="47"/>
      <c r="Q50" s="47"/>
      <c r="R50" s="47"/>
      <c r="S50" s="47"/>
      <c r="T50" s="47"/>
      <c r="U50" s="47"/>
      <c r="V50" s="47"/>
      <c r="W50" s="299"/>
      <c r="X50" s="299"/>
      <c r="Y50" s="299"/>
      <c r="Z50" s="299"/>
      <c r="AA50" s="77"/>
    </row>
    <row r="51" spans="2:27" s="17" customFormat="1" ht="19.5" customHeight="1" x14ac:dyDescent="0.25">
      <c r="B51" s="304"/>
      <c r="C51" s="82"/>
      <c r="D51" s="75" t="s">
        <v>225</v>
      </c>
      <c r="E51" s="47"/>
      <c r="F51" s="47"/>
      <c r="G51" s="47"/>
      <c r="H51" s="47"/>
      <c r="I51" s="47"/>
      <c r="J51" s="47"/>
      <c r="K51" s="47"/>
      <c r="L51" s="47"/>
      <c r="M51" s="47"/>
      <c r="N51" s="47"/>
      <c r="O51" s="47"/>
      <c r="P51" s="47"/>
      <c r="Q51" s="47"/>
      <c r="R51" s="47"/>
      <c r="S51" s="47"/>
      <c r="T51" s="47"/>
      <c r="U51" s="47"/>
      <c r="V51" s="47"/>
      <c r="W51" s="299"/>
      <c r="X51" s="299"/>
      <c r="Y51" s="299"/>
      <c r="Z51" s="299"/>
      <c r="AA51" s="77"/>
    </row>
    <row r="52" spans="2:27" s="17" customFormat="1" ht="19.5" customHeight="1" x14ac:dyDescent="0.25">
      <c r="B52" s="304"/>
      <c r="C52" s="82"/>
      <c r="D52" s="75"/>
      <c r="E52" s="47"/>
      <c r="F52" s="47"/>
      <c r="G52" s="47"/>
      <c r="H52" s="47"/>
      <c r="I52" s="47"/>
      <c r="J52" s="47"/>
      <c r="K52" s="47"/>
      <c r="L52" s="47"/>
      <c r="M52" s="47"/>
      <c r="N52" s="47"/>
      <c r="O52" s="47"/>
      <c r="P52" s="47"/>
      <c r="Q52" s="47"/>
      <c r="R52" s="47"/>
      <c r="S52" s="47"/>
      <c r="T52" s="47"/>
      <c r="U52" s="47"/>
      <c r="V52" s="47"/>
      <c r="W52" s="299"/>
      <c r="X52" s="299"/>
      <c r="Y52" s="299"/>
      <c r="Z52" s="299"/>
      <c r="AA52" s="77"/>
    </row>
    <row r="53" spans="2:27" s="17" customFormat="1" ht="19.5" customHeight="1" x14ac:dyDescent="0.25">
      <c r="B53" s="292">
        <v>7</v>
      </c>
      <c r="C53" s="74" t="s">
        <v>279</v>
      </c>
      <c r="D53" s="266" t="s">
        <v>37</v>
      </c>
      <c r="E53" s="47">
        <v>0</v>
      </c>
      <c r="F53" s="47">
        <v>0</v>
      </c>
      <c r="G53" s="47">
        <v>0</v>
      </c>
      <c r="H53" s="47">
        <v>0</v>
      </c>
      <c r="I53" s="47">
        <v>0</v>
      </c>
      <c r="J53" s="47">
        <v>0</v>
      </c>
      <c r="K53" s="47">
        <v>0</v>
      </c>
      <c r="L53" s="47">
        <v>0</v>
      </c>
      <c r="M53" s="47">
        <v>0</v>
      </c>
      <c r="N53" s="47">
        <v>0</v>
      </c>
      <c r="O53" s="47">
        <v>0</v>
      </c>
      <c r="P53" s="47">
        <v>0</v>
      </c>
      <c r="Q53" s="47">
        <v>0</v>
      </c>
      <c r="R53" s="47">
        <v>0</v>
      </c>
      <c r="S53" s="47">
        <v>0</v>
      </c>
      <c r="T53" s="47">
        <v>0</v>
      </c>
      <c r="U53" s="47">
        <v>0</v>
      </c>
      <c r="V53" s="47">
        <v>0</v>
      </c>
      <c r="W53" s="289" t="s">
        <v>238</v>
      </c>
      <c r="X53" s="289">
        <v>0</v>
      </c>
      <c r="Y53" s="289">
        <v>0</v>
      </c>
      <c r="Z53" s="289">
        <v>0</v>
      </c>
      <c r="AA53" s="119" t="s">
        <v>57</v>
      </c>
    </row>
    <row r="54" spans="2:27" s="17" customFormat="1" ht="19.5" customHeight="1" x14ac:dyDescent="0.25">
      <c r="B54" s="292"/>
      <c r="C54" s="74">
        <v>43420</v>
      </c>
      <c r="D54" s="90" t="s">
        <v>142</v>
      </c>
      <c r="E54" s="47"/>
      <c r="F54" s="47"/>
      <c r="G54" s="47"/>
      <c r="H54" s="47"/>
      <c r="I54" s="47"/>
      <c r="J54" s="47"/>
      <c r="K54" s="47"/>
      <c r="L54" s="47"/>
      <c r="M54" s="47"/>
      <c r="N54" s="47"/>
      <c r="O54" s="47"/>
      <c r="P54" s="47"/>
      <c r="Q54" s="47"/>
      <c r="R54" s="47"/>
      <c r="S54" s="47"/>
      <c r="T54" s="47"/>
      <c r="U54" s="47"/>
      <c r="V54" s="47"/>
      <c r="W54" s="289"/>
      <c r="X54" s="289"/>
      <c r="Y54" s="289"/>
      <c r="Z54" s="289"/>
      <c r="AA54" s="508" t="s">
        <v>923</v>
      </c>
    </row>
    <row r="55" spans="2:27" s="17" customFormat="1" ht="19.5" customHeight="1" x14ac:dyDescent="0.25">
      <c r="B55" s="292"/>
      <c r="C55" s="74" t="s">
        <v>920</v>
      </c>
      <c r="D55" s="75" t="s">
        <v>921</v>
      </c>
      <c r="E55" s="47"/>
      <c r="F55" s="47"/>
      <c r="G55" s="47"/>
      <c r="H55" s="47"/>
      <c r="I55" s="47"/>
      <c r="J55" s="47"/>
      <c r="K55" s="47"/>
      <c r="L55" s="47"/>
      <c r="M55" s="47"/>
      <c r="N55" s="47"/>
      <c r="O55" s="47"/>
      <c r="P55" s="47"/>
      <c r="Q55" s="47"/>
      <c r="R55" s="47"/>
      <c r="S55" s="47"/>
      <c r="T55" s="47"/>
      <c r="U55" s="47"/>
      <c r="V55" s="47"/>
      <c r="W55" s="289"/>
      <c r="X55" s="289"/>
      <c r="Y55" s="289"/>
      <c r="Z55" s="289"/>
      <c r="AA55" s="508"/>
    </row>
    <row r="56" spans="2:27" s="17" customFormat="1" ht="19.5" customHeight="1" x14ac:dyDescent="0.25">
      <c r="B56" s="292"/>
      <c r="C56" s="74"/>
      <c r="D56" s="75" t="s">
        <v>922</v>
      </c>
      <c r="E56" s="47"/>
      <c r="F56" s="47"/>
      <c r="G56" s="47"/>
      <c r="H56" s="47"/>
      <c r="I56" s="47"/>
      <c r="J56" s="47"/>
      <c r="K56" s="47"/>
      <c r="L56" s="47"/>
      <c r="M56" s="47"/>
      <c r="N56" s="47"/>
      <c r="O56" s="47"/>
      <c r="P56" s="47"/>
      <c r="Q56" s="47"/>
      <c r="R56" s="47"/>
      <c r="S56" s="47"/>
      <c r="T56" s="47"/>
      <c r="U56" s="47"/>
      <c r="V56" s="47"/>
      <c r="W56" s="289"/>
      <c r="X56" s="289"/>
      <c r="Y56" s="289"/>
      <c r="Z56" s="289"/>
      <c r="AA56" s="508"/>
    </row>
    <row r="57" spans="2:27" s="17" customFormat="1" ht="19.5" customHeight="1" x14ac:dyDescent="0.25">
      <c r="B57" s="292"/>
      <c r="C57" s="74"/>
      <c r="D57" s="75" t="s">
        <v>225</v>
      </c>
      <c r="E57" s="47"/>
      <c r="F57" s="47"/>
      <c r="G57" s="47"/>
      <c r="H57" s="47"/>
      <c r="I57" s="47"/>
      <c r="J57" s="47"/>
      <c r="K57" s="47"/>
      <c r="L57" s="47"/>
      <c r="M57" s="47"/>
      <c r="N57" s="47"/>
      <c r="O57" s="47"/>
      <c r="P57" s="47"/>
      <c r="Q57" s="47"/>
      <c r="R57" s="47"/>
      <c r="S57" s="47"/>
      <c r="T57" s="47"/>
      <c r="U57" s="47"/>
      <c r="V57" s="47"/>
      <c r="W57" s="289"/>
      <c r="X57" s="289"/>
      <c r="Y57" s="289"/>
      <c r="Z57" s="289"/>
      <c r="AA57" s="508"/>
    </row>
    <row r="58" spans="2:27" s="17" customFormat="1" ht="19.5" customHeight="1" x14ac:dyDescent="0.25">
      <c r="B58" s="304"/>
      <c r="C58" s="74"/>
      <c r="D58" s="75"/>
      <c r="E58" s="47"/>
      <c r="F58" s="47"/>
      <c r="G58" s="47"/>
      <c r="H58" s="47"/>
      <c r="I58" s="47"/>
      <c r="J58" s="47"/>
      <c r="K58" s="47"/>
      <c r="L58" s="47"/>
      <c r="M58" s="47"/>
      <c r="N58" s="47"/>
      <c r="O58" s="47"/>
      <c r="P58" s="47"/>
      <c r="Q58" s="47"/>
      <c r="R58" s="47"/>
      <c r="S58" s="47"/>
      <c r="T58" s="47"/>
      <c r="U58" s="47"/>
      <c r="V58" s="47"/>
      <c r="W58" s="299"/>
      <c r="X58" s="299"/>
      <c r="Y58" s="299"/>
      <c r="Z58" s="299"/>
      <c r="AA58" s="297"/>
    </row>
    <row r="59" spans="2:27" s="17" customFormat="1" ht="19.5" customHeight="1" x14ac:dyDescent="0.25">
      <c r="B59" s="292">
        <v>8</v>
      </c>
      <c r="C59" s="74" t="s">
        <v>279</v>
      </c>
      <c r="D59" s="266" t="s">
        <v>37</v>
      </c>
      <c r="E59" s="47">
        <v>0</v>
      </c>
      <c r="F59" s="47">
        <v>0</v>
      </c>
      <c r="G59" s="47">
        <v>0</v>
      </c>
      <c r="H59" s="47">
        <v>0</v>
      </c>
      <c r="I59" s="47">
        <v>0</v>
      </c>
      <c r="J59" s="47">
        <v>0</v>
      </c>
      <c r="K59" s="47">
        <v>0</v>
      </c>
      <c r="L59" s="47">
        <v>0</v>
      </c>
      <c r="M59" s="47">
        <v>0</v>
      </c>
      <c r="N59" s="47">
        <v>0</v>
      </c>
      <c r="O59" s="47">
        <v>0</v>
      </c>
      <c r="P59" s="47">
        <v>0</v>
      </c>
      <c r="Q59" s="47">
        <v>0</v>
      </c>
      <c r="R59" s="47">
        <v>0</v>
      </c>
      <c r="S59" s="47">
        <v>0</v>
      </c>
      <c r="T59" s="47">
        <v>0</v>
      </c>
      <c r="U59" s="47">
        <v>0</v>
      </c>
      <c r="V59" s="47">
        <v>0</v>
      </c>
      <c r="W59" s="289" t="s">
        <v>238</v>
      </c>
      <c r="X59" s="289">
        <v>0</v>
      </c>
      <c r="Y59" s="289">
        <v>0</v>
      </c>
      <c r="Z59" s="289">
        <v>0</v>
      </c>
      <c r="AA59" s="119" t="s">
        <v>57</v>
      </c>
    </row>
    <row r="60" spans="2:27" s="17" customFormat="1" ht="19.5" customHeight="1" x14ac:dyDescent="0.25">
      <c r="B60" s="292"/>
      <c r="C60" s="74">
        <v>43420</v>
      </c>
      <c r="D60" s="90" t="s">
        <v>142</v>
      </c>
      <c r="E60" s="47"/>
      <c r="F60" s="47"/>
      <c r="G60" s="47"/>
      <c r="H60" s="47"/>
      <c r="I60" s="47"/>
      <c r="J60" s="47"/>
      <c r="K60" s="47"/>
      <c r="L60" s="47"/>
      <c r="M60" s="47"/>
      <c r="N60" s="47"/>
      <c r="O60" s="47"/>
      <c r="P60" s="47"/>
      <c r="Q60" s="47"/>
      <c r="R60" s="47"/>
      <c r="S60" s="47"/>
      <c r="T60" s="47"/>
      <c r="U60" s="47"/>
      <c r="V60" s="47"/>
      <c r="W60" s="289"/>
      <c r="X60" s="289"/>
      <c r="Y60" s="289"/>
      <c r="Z60" s="289"/>
      <c r="AA60" s="508" t="s">
        <v>927</v>
      </c>
    </row>
    <row r="61" spans="2:27" s="17" customFormat="1" ht="19.5" customHeight="1" x14ac:dyDescent="0.25">
      <c r="B61" s="292"/>
      <c r="C61" s="74" t="s">
        <v>920</v>
      </c>
      <c r="D61" s="75" t="s">
        <v>924</v>
      </c>
      <c r="E61" s="47"/>
      <c r="F61" s="47"/>
      <c r="G61" s="47"/>
      <c r="H61" s="47"/>
      <c r="I61" s="47"/>
      <c r="J61" s="47"/>
      <c r="K61" s="47"/>
      <c r="L61" s="47"/>
      <c r="M61" s="47"/>
      <c r="N61" s="47"/>
      <c r="O61" s="47"/>
      <c r="P61" s="47"/>
      <c r="Q61" s="47"/>
      <c r="R61" s="47"/>
      <c r="S61" s="47"/>
      <c r="T61" s="47"/>
      <c r="U61" s="47"/>
      <c r="V61" s="47"/>
      <c r="W61" s="289"/>
      <c r="X61" s="289"/>
      <c r="Y61" s="289"/>
      <c r="Z61" s="289"/>
      <c r="AA61" s="508"/>
    </row>
    <row r="62" spans="2:27" s="17" customFormat="1" ht="19.5" customHeight="1" x14ac:dyDescent="0.25">
      <c r="B62" s="292"/>
      <c r="C62" s="74"/>
      <c r="D62" s="75" t="s">
        <v>925</v>
      </c>
      <c r="E62" s="47"/>
      <c r="F62" s="47"/>
      <c r="G62" s="47"/>
      <c r="H62" s="47"/>
      <c r="I62" s="47"/>
      <c r="J62" s="47"/>
      <c r="K62" s="47"/>
      <c r="L62" s="47"/>
      <c r="M62" s="47"/>
      <c r="N62" s="47"/>
      <c r="O62" s="47"/>
      <c r="P62" s="47"/>
      <c r="Q62" s="47"/>
      <c r="R62" s="47"/>
      <c r="S62" s="47"/>
      <c r="T62" s="47"/>
      <c r="U62" s="47"/>
      <c r="V62" s="47"/>
      <c r="W62" s="289"/>
      <c r="X62" s="289"/>
      <c r="Y62" s="289"/>
      <c r="Z62" s="289"/>
      <c r="AA62" s="508"/>
    </row>
    <row r="63" spans="2:27" s="17" customFormat="1" ht="19.5" customHeight="1" x14ac:dyDescent="0.25">
      <c r="B63" s="292"/>
      <c r="C63" s="74"/>
      <c r="D63" s="75" t="s">
        <v>54</v>
      </c>
      <c r="E63" s="47"/>
      <c r="F63" s="47"/>
      <c r="G63" s="47"/>
      <c r="H63" s="47"/>
      <c r="I63" s="47"/>
      <c r="J63" s="47"/>
      <c r="K63" s="47"/>
      <c r="L63" s="47"/>
      <c r="M63" s="47"/>
      <c r="N63" s="47"/>
      <c r="O63" s="47"/>
      <c r="P63" s="47"/>
      <c r="Q63" s="47"/>
      <c r="R63" s="47"/>
      <c r="S63" s="47"/>
      <c r="T63" s="47"/>
      <c r="U63" s="47"/>
      <c r="V63" s="47"/>
      <c r="W63" s="289"/>
      <c r="X63" s="289"/>
      <c r="Y63" s="289"/>
      <c r="Z63" s="289"/>
      <c r="AA63" s="508"/>
    </row>
    <row r="64" spans="2:27" s="17" customFormat="1" ht="19.5" customHeight="1" x14ac:dyDescent="0.25">
      <c r="B64" s="292"/>
      <c r="C64" s="74"/>
      <c r="D64" s="75"/>
      <c r="E64" s="47"/>
      <c r="F64" s="47"/>
      <c r="G64" s="47"/>
      <c r="H64" s="47"/>
      <c r="I64" s="47"/>
      <c r="J64" s="47"/>
      <c r="K64" s="47"/>
      <c r="L64" s="47"/>
      <c r="M64" s="47"/>
      <c r="N64" s="47"/>
      <c r="O64" s="47"/>
      <c r="P64" s="47"/>
      <c r="Q64" s="47"/>
      <c r="R64" s="47"/>
      <c r="S64" s="47"/>
      <c r="T64" s="47"/>
      <c r="U64" s="47"/>
      <c r="V64" s="47"/>
      <c r="W64" s="289"/>
      <c r="X64" s="289"/>
      <c r="Y64" s="289"/>
      <c r="Z64" s="289"/>
      <c r="AA64" s="508"/>
    </row>
    <row r="65" spans="2:27" s="17" customFormat="1" ht="19.5" customHeight="1" x14ac:dyDescent="0.25">
      <c r="B65" s="304"/>
      <c r="C65" s="74"/>
      <c r="D65" s="75"/>
      <c r="E65" s="47"/>
      <c r="F65" s="47"/>
      <c r="G65" s="47"/>
      <c r="H65" s="47"/>
      <c r="I65" s="47"/>
      <c r="J65" s="47"/>
      <c r="K65" s="47"/>
      <c r="L65" s="47"/>
      <c r="M65" s="47"/>
      <c r="N65" s="47"/>
      <c r="O65" s="47"/>
      <c r="P65" s="47"/>
      <c r="Q65" s="47"/>
      <c r="R65" s="47"/>
      <c r="S65" s="47"/>
      <c r="T65" s="47"/>
      <c r="U65" s="47"/>
      <c r="V65" s="47"/>
      <c r="W65" s="299"/>
      <c r="X65" s="299"/>
      <c r="Y65" s="299"/>
      <c r="Z65" s="299"/>
      <c r="AA65" s="297"/>
    </row>
    <row r="66" spans="2:27" s="17" customFormat="1" ht="19.5" customHeight="1" x14ac:dyDescent="0.25">
      <c r="B66" s="292">
        <v>9</v>
      </c>
      <c r="C66" s="74" t="s">
        <v>279</v>
      </c>
      <c r="D66" s="266" t="s">
        <v>37</v>
      </c>
      <c r="E66" s="47">
        <v>0</v>
      </c>
      <c r="F66" s="47">
        <v>0</v>
      </c>
      <c r="G66" s="47">
        <v>0</v>
      </c>
      <c r="H66" s="47">
        <v>0</v>
      </c>
      <c r="I66" s="47">
        <v>0</v>
      </c>
      <c r="J66" s="47">
        <v>0</v>
      </c>
      <c r="K66" s="47">
        <v>0</v>
      </c>
      <c r="L66" s="47">
        <v>0</v>
      </c>
      <c r="M66" s="47">
        <v>0</v>
      </c>
      <c r="N66" s="47">
        <v>0</v>
      </c>
      <c r="O66" s="47">
        <v>0</v>
      </c>
      <c r="P66" s="47">
        <v>0</v>
      </c>
      <c r="Q66" s="47">
        <v>0</v>
      </c>
      <c r="R66" s="47">
        <v>0</v>
      </c>
      <c r="S66" s="47">
        <v>0</v>
      </c>
      <c r="T66" s="47">
        <v>0</v>
      </c>
      <c r="U66" s="47">
        <v>0</v>
      </c>
      <c r="V66" s="47">
        <v>0</v>
      </c>
      <c r="W66" s="289" t="s">
        <v>238</v>
      </c>
      <c r="X66" s="289">
        <v>0</v>
      </c>
      <c r="Y66" s="289">
        <v>0</v>
      </c>
      <c r="Z66" s="289">
        <v>0</v>
      </c>
      <c r="AA66" s="119" t="s">
        <v>57</v>
      </c>
    </row>
    <row r="67" spans="2:27" s="17" customFormat="1" ht="19.5" customHeight="1" x14ac:dyDescent="0.25">
      <c r="B67" s="304"/>
      <c r="C67" s="74">
        <v>43420</v>
      </c>
      <c r="D67" s="90" t="s">
        <v>142</v>
      </c>
      <c r="E67" s="47"/>
      <c r="F67" s="47"/>
      <c r="G67" s="47"/>
      <c r="H67" s="47"/>
      <c r="I67" s="47"/>
      <c r="J67" s="47"/>
      <c r="K67" s="47"/>
      <c r="L67" s="47"/>
      <c r="M67" s="47"/>
      <c r="N67" s="47"/>
      <c r="O67" s="47"/>
      <c r="P67" s="47"/>
      <c r="Q67" s="47"/>
      <c r="R67" s="47"/>
      <c r="S67" s="47"/>
      <c r="T67" s="47"/>
      <c r="U67" s="47"/>
      <c r="V67" s="47"/>
      <c r="W67" s="299"/>
      <c r="X67" s="299"/>
      <c r="Y67" s="299"/>
      <c r="Z67" s="299"/>
      <c r="AA67" s="508" t="s">
        <v>928</v>
      </c>
    </row>
    <row r="68" spans="2:27" s="17" customFormat="1" ht="19.5" customHeight="1" x14ac:dyDescent="0.25">
      <c r="B68" s="304"/>
      <c r="C68" s="74" t="s">
        <v>920</v>
      </c>
      <c r="D68" s="75" t="s">
        <v>924</v>
      </c>
      <c r="E68" s="47"/>
      <c r="F68" s="47"/>
      <c r="G68" s="47"/>
      <c r="H68" s="47"/>
      <c r="I68" s="47"/>
      <c r="J68" s="47"/>
      <c r="K68" s="47"/>
      <c r="L68" s="47"/>
      <c r="M68" s="47"/>
      <c r="N68" s="47"/>
      <c r="O68" s="47"/>
      <c r="P68" s="47"/>
      <c r="Q68" s="47"/>
      <c r="R68" s="47"/>
      <c r="S68" s="47"/>
      <c r="T68" s="47"/>
      <c r="U68" s="47"/>
      <c r="V68" s="47"/>
      <c r="W68" s="299"/>
      <c r="X68" s="299"/>
      <c r="Y68" s="299"/>
      <c r="Z68" s="299"/>
      <c r="AA68" s="508"/>
    </row>
    <row r="69" spans="2:27" s="17" customFormat="1" ht="19.5" customHeight="1" x14ac:dyDescent="0.25">
      <c r="B69" s="304"/>
      <c r="C69" s="74"/>
      <c r="D69" s="75" t="s">
        <v>926</v>
      </c>
      <c r="E69" s="47"/>
      <c r="F69" s="47"/>
      <c r="G69" s="47"/>
      <c r="H69" s="47"/>
      <c r="I69" s="47"/>
      <c r="J69" s="47"/>
      <c r="K69" s="47"/>
      <c r="L69" s="47"/>
      <c r="M69" s="47"/>
      <c r="N69" s="47"/>
      <c r="O69" s="47"/>
      <c r="P69" s="47"/>
      <c r="Q69" s="47"/>
      <c r="R69" s="47"/>
      <c r="S69" s="47"/>
      <c r="T69" s="47"/>
      <c r="U69" s="47"/>
      <c r="V69" s="47"/>
      <c r="W69" s="299"/>
      <c r="X69" s="299"/>
      <c r="Y69" s="299"/>
      <c r="Z69" s="299"/>
      <c r="AA69" s="508"/>
    </row>
    <row r="70" spans="2:27" s="17" customFormat="1" ht="19.5" customHeight="1" x14ac:dyDescent="0.25">
      <c r="B70" s="304"/>
      <c r="C70" s="74"/>
      <c r="D70" s="75" t="s">
        <v>54</v>
      </c>
      <c r="E70" s="47"/>
      <c r="F70" s="47"/>
      <c r="G70" s="47"/>
      <c r="H70" s="47"/>
      <c r="I70" s="47"/>
      <c r="J70" s="47"/>
      <c r="K70" s="47"/>
      <c r="L70" s="47"/>
      <c r="M70" s="47"/>
      <c r="N70" s="47"/>
      <c r="O70" s="47"/>
      <c r="P70" s="47"/>
      <c r="Q70" s="47"/>
      <c r="R70" s="47"/>
      <c r="S70" s="47"/>
      <c r="T70" s="47"/>
      <c r="U70" s="47"/>
      <c r="V70" s="47"/>
      <c r="W70" s="299"/>
      <c r="X70" s="299"/>
      <c r="Y70" s="299"/>
      <c r="Z70" s="299"/>
      <c r="AA70" s="508"/>
    </row>
    <row r="71" spans="2:27" s="17" customFormat="1" ht="19.5" customHeight="1" x14ac:dyDescent="0.25">
      <c r="B71" s="304"/>
      <c r="C71" s="74"/>
      <c r="D71" s="75"/>
      <c r="E71" s="47"/>
      <c r="F71" s="47"/>
      <c r="G71" s="47"/>
      <c r="H71" s="47"/>
      <c r="I71" s="47"/>
      <c r="J71" s="47"/>
      <c r="K71" s="47"/>
      <c r="L71" s="47"/>
      <c r="M71" s="47"/>
      <c r="N71" s="47"/>
      <c r="O71" s="47"/>
      <c r="P71" s="47"/>
      <c r="Q71" s="47"/>
      <c r="R71" s="47"/>
      <c r="S71" s="47"/>
      <c r="T71" s="47"/>
      <c r="U71" s="47"/>
      <c r="V71" s="47"/>
      <c r="W71" s="299"/>
      <c r="X71" s="299"/>
      <c r="Y71" s="299"/>
      <c r="Z71" s="299"/>
      <c r="AA71" s="508"/>
    </row>
    <row r="72" spans="2:27" s="17" customFormat="1" ht="19.5" customHeight="1" x14ac:dyDescent="0.25">
      <c r="B72" s="304"/>
      <c r="C72" s="74"/>
      <c r="D72" s="75"/>
      <c r="E72" s="47"/>
      <c r="F72" s="47"/>
      <c r="G72" s="47"/>
      <c r="H72" s="47"/>
      <c r="I72" s="47"/>
      <c r="J72" s="47"/>
      <c r="K72" s="47"/>
      <c r="L72" s="47"/>
      <c r="M72" s="47"/>
      <c r="N72" s="47"/>
      <c r="O72" s="47"/>
      <c r="P72" s="47"/>
      <c r="Q72" s="47"/>
      <c r="R72" s="47"/>
      <c r="S72" s="47"/>
      <c r="T72" s="47"/>
      <c r="U72" s="47"/>
      <c r="V72" s="47"/>
      <c r="W72" s="299"/>
      <c r="X72" s="299"/>
      <c r="Y72" s="299"/>
      <c r="Z72" s="299"/>
      <c r="AA72" s="77"/>
    </row>
    <row r="73" spans="2:27" s="17" customFormat="1" ht="19.5" customHeight="1" x14ac:dyDescent="0.25">
      <c r="B73" s="304">
        <v>10</v>
      </c>
      <c r="C73" s="74" t="s">
        <v>279</v>
      </c>
      <c r="D73" s="266" t="s">
        <v>37</v>
      </c>
      <c r="E73" s="47">
        <v>0</v>
      </c>
      <c r="F73" s="47">
        <v>0</v>
      </c>
      <c r="G73" s="47">
        <v>0</v>
      </c>
      <c r="H73" s="47">
        <v>0</v>
      </c>
      <c r="I73" s="47">
        <v>0</v>
      </c>
      <c r="J73" s="47">
        <v>0</v>
      </c>
      <c r="K73" s="47">
        <v>0</v>
      </c>
      <c r="L73" s="47">
        <v>0</v>
      </c>
      <c r="M73" s="47">
        <v>0</v>
      </c>
      <c r="N73" s="47">
        <v>0</v>
      </c>
      <c r="O73" s="47">
        <v>0</v>
      </c>
      <c r="P73" s="47">
        <v>0</v>
      </c>
      <c r="Q73" s="47">
        <v>0</v>
      </c>
      <c r="R73" s="47">
        <v>0</v>
      </c>
      <c r="S73" s="47">
        <v>0</v>
      </c>
      <c r="T73" s="47">
        <v>0</v>
      </c>
      <c r="U73" s="47">
        <v>0</v>
      </c>
      <c r="V73" s="47">
        <v>0</v>
      </c>
      <c r="W73" s="299" t="s">
        <v>238</v>
      </c>
      <c r="X73" s="299">
        <v>0</v>
      </c>
      <c r="Y73" s="299">
        <v>0</v>
      </c>
      <c r="Z73" s="299">
        <v>0</v>
      </c>
      <c r="AA73" s="119" t="s">
        <v>57</v>
      </c>
    </row>
    <row r="74" spans="2:27" s="17" customFormat="1" ht="19.5" customHeight="1" x14ac:dyDescent="0.25">
      <c r="B74" s="304"/>
      <c r="C74" s="74">
        <v>43420</v>
      </c>
      <c r="D74" s="90" t="s">
        <v>142</v>
      </c>
      <c r="E74" s="47"/>
      <c r="F74" s="47"/>
      <c r="G74" s="47"/>
      <c r="H74" s="47"/>
      <c r="I74" s="47"/>
      <c r="J74" s="47"/>
      <c r="K74" s="47"/>
      <c r="L74" s="47"/>
      <c r="M74" s="47"/>
      <c r="N74" s="47"/>
      <c r="O74" s="47"/>
      <c r="P74" s="47"/>
      <c r="Q74" s="47"/>
      <c r="R74" s="47"/>
      <c r="S74" s="47"/>
      <c r="T74" s="47"/>
      <c r="U74" s="47"/>
      <c r="V74" s="47"/>
      <c r="W74" s="299"/>
      <c r="X74" s="299"/>
      <c r="Y74" s="299"/>
      <c r="Z74" s="299"/>
      <c r="AA74" s="508" t="s">
        <v>928</v>
      </c>
    </row>
    <row r="75" spans="2:27" s="17" customFormat="1" ht="19.5" customHeight="1" x14ac:dyDescent="0.25">
      <c r="B75" s="304"/>
      <c r="C75" s="74" t="s">
        <v>920</v>
      </c>
      <c r="D75" s="75" t="s">
        <v>924</v>
      </c>
      <c r="E75" s="47"/>
      <c r="F75" s="47"/>
      <c r="G75" s="47"/>
      <c r="H75" s="47"/>
      <c r="I75" s="47"/>
      <c r="J75" s="47"/>
      <c r="K75" s="47"/>
      <c r="L75" s="47"/>
      <c r="M75" s="47"/>
      <c r="N75" s="47"/>
      <c r="O75" s="47"/>
      <c r="P75" s="47"/>
      <c r="Q75" s="47"/>
      <c r="R75" s="47"/>
      <c r="S75" s="47"/>
      <c r="T75" s="47"/>
      <c r="U75" s="47"/>
      <c r="V75" s="47"/>
      <c r="W75" s="299"/>
      <c r="X75" s="299"/>
      <c r="Y75" s="299"/>
      <c r="Z75" s="299"/>
      <c r="AA75" s="508"/>
    </row>
    <row r="76" spans="2:27" s="17" customFormat="1" ht="19.5" customHeight="1" x14ac:dyDescent="0.25">
      <c r="B76" s="304"/>
      <c r="C76" s="74"/>
      <c r="D76" s="75" t="s">
        <v>929</v>
      </c>
      <c r="E76" s="47"/>
      <c r="F76" s="47"/>
      <c r="G76" s="47"/>
      <c r="H76" s="47"/>
      <c r="I76" s="47"/>
      <c r="J76" s="47"/>
      <c r="K76" s="47"/>
      <c r="L76" s="47"/>
      <c r="M76" s="47"/>
      <c r="N76" s="47"/>
      <c r="O76" s="47"/>
      <c r="P76" s="47"/>
      <c r="Q76" s="47"/>
      <c r="R76" s="47"/>
      <c r="S76" s="47"/>
      <c r="T76" s="47"/>
      <c r="U76" s="47"/>
      <c r="V76" s="47"/>
      <c r="W76" s="299"/>
      <c r="X76" s="299"/>
      <c r="Y76" s="299"/>
      <c r="Z76" s="299"/>
      <c r="AA76" s="508"/>
    </row>
    <row r="77" spans="2:27" s="17" customFormat="1" ht="19.5" customHeight="1" x14ac:dyDescent="0.25">
      <c r="B77" s="304"/>
      <c r="C77" s="74"/>
      <c r="D77" s="75" t="s">
        <v>54</v>
      </c>
      <c r="E77" s="47"/>
      <c r="F77" s="47"/>
      <c r="G77" s="47"/>
      <c r="H77" s="47"/>
      <c r="I77" s="47"/>
      <c r="J77" s="47"/>
      <c r="K77" s="47"/>
      <c r="L77" s="47"/>
      <c r="M77" s="47"/>
      <c r="N77" s="47"/>
      <c r="O77" s="47"/>
      <c r="P77" s="47"/>
      <c r="Q77" s="47"/>
      <c r="R77" s="47"/>
      <c r="S77" s="47"/>
      <c r="T77" s="47"/>
      <c r="U77" s="47"/>
      <c r="V77" s="47"/>
      <c r="W77" s="299"/>
      <c r="X77" s="299"/>
      <c r="Y77" s="299"/>
      <c r="Z77" s="299"/>
      <c r="AA77" s="508"/>
    </row>
    <row r="78" spans="2:27" s="17" customFormat="1" ht="19.5" customHeight="1" x14ac:dyDescent="0.25">
      <c r="B78" s="304"/>
      <c r="C78" s="74"/>
      <c r="D78" s="75"/>
      <c r="E78" s="47"/>
      <c r="F78" s="47"/>
      <c r="G78" s="47"/>
      <c r="H78" s="47"/>
      <c r="I78" s="47"/>
      <c r="J78" s="47"/>
      <c r="K78" s="47"/>
      <c r="L78" s="47"/>
      <c r="M78" s="47"/>
      <c r="N78" s="47"/>
      <c r="O78" s="47"/>
      <c r="P78" s="47"/>
      <c r="Q78" s="47"/>
      <c r="R78" s="47"/>
      <c r="S78" s="47"/>
      <c r="T78" s="47"/>
      <c r="U78" s="47"/>
      <c r="V78" s="47"/>
      <c r="W78" s="299"/>
      <c r="X78" s="299"/>
      <c r="Y78" s="299"/>
      <c r="Z78" s="299"/>
      <c r="AA78" s="508"/>
    </row>
    <row r="79" spans="2:27" s="17" customFormat="1" ht="19.5" customHeight="1" x14ac:dyDescent="0.25">
      <c r="B79" s="304"/>
      <c r="C79" s="74"/>
      <c r="D79" s="75"/>
      <c r="E79" s="47"/>
      <c r="F79" s="47"/>
      <c r="G79" s="47"/>
      <c r="H79" s="47"/>
      <c r="I79" s="47"/>
      <c r="J79" s="47"/>
      <c r="K79" s="47"/>
      <c r="L79" s="47"/>
      <c r="M79" s="47"/>
      <c r="N79" s="47"/>
      <c r="O79" s="47"/>
      <c r="P79" s="47"/>
      <c r="Q79" s="47"/>
      <c r="R79" s="47"/>
      <c r="S79" s="47"/>
      <c r="T79" s="47"/>
      <c r="U79" s="47"/>
      <c r="V79" s="47"/>
      <c r="W79" s="299"/>
      <c r="X79" s="299"/>
      <c r="Y79" s="299"/>
      <c r="Z79" s="299"/>
      <c r="AA79" s="297"/>
    </row>
    <row r="80" spans="2:27" s="17" customFormat="1" ht="19.5" customHeight="1" x14ac:dyDescent="0.25">
      <c r="B80" s="304">
        <v>11</v>
      </c>
      <c r="C80" s="74" t="s">
        <v>279</v>
      </c>
      <c r="D80" s="266" t="s">
        <v>37</v>
      </c>
      <c r="E80" s="47">
        <v>0</v>
      </c>
      <c r="F80" s="47">
        <v>0</v>
      </c>
      <c r="G80" s="47">
        <v>0</v>
      </c>
      <c r="H80" s="47">
        <v>0</v>
      </c>
      <c r="I80" s="47">
        <v>0</v>
      </c>
      <c r="J80" s="47">
        <v>0</v>
      </c>
      <c r="K80" s="47">
        <v>0</v>
      </c>
      <c r="L80" s="47">
        <v>0</v>
      </c>
      <c r="M80" s="47">
        <v>0</v>
      </c>
      <c r="N80" s="47">
        <v>0</v>
      </c>
      <c r="O80" s="47">
        <v>0</v>
      </c>
      <c r="P80" s="47">
        <v>0</v>
      </c>
      <c r="Q80" s="47">
        <v>0</v>
      </c>
      <c r="R80" s="47">
        <v>0</v>
      </c>
      <c r="S80" s="47">
        <v>0</v>
      </c>
      <c r="T80" s="47">
        <v>0</v>
      </c>
      <c r="U80" s="47">
        <v>0</v>
      </c>
      <c r="V80" s="47">
        <v>0</v>
      </c>
      <c r="W80" s="299" t="s">
        <v>238</v>
      </c>
      <c r="X80" s="299">
        <v>0</v>
      </c>
      <c r="Y80" s="299">
        <v>0</v>
      </c>
      <c r="Z80" s="299">
        <v>0</v>
      </c>
      <c r="AA80" s="119" t="s">
        <v>57</v>
      </c>
    </row>
    <row r="81" spans="2:27" s="17" customFormat="1" ht="19.5" customHeight="1" x14ac:dyDescent="0.25">
      <c r="B81" s="304"/>
      <c r="C81" s="74">
        <v>43420</v>
      </c>
      <c r="D81" s="90" t="s">
        <v>142</v>
      </c>
      <c r="E81" s="47"/>
      <c r="F81" s="47"/>
      <c r="G81" s="47"/>
      <c r="H81" s="47"/>
      <c r="I81" s="47"/>
      <c r="J81" s="47"/>
      <c r="K81" s="47"/>
      <c r="L81" s="47"/>
      <c r="M81" s="47"/>
      <c r="N81" s="47"/>
      <c r="O81" s="47"/>
      <c r="P81" s="47"/>
      <c r="Q81" s="47"/>
      <c r="R81" s="47"/>
      <c r="S81" s="47"/>
      <c r="T81" s="47"/>
      <c r="U81" s="47"/>
      <c r="V81" s="47"/>
      <c r="W81" s="299"/>
      <c r="X81" s="299"/>
      <c r="Y81" s="299"/>
      <c r="Z81" s="299"/>
      <c r="AA81" s="508" t="s">
        <v>930</v>
      </c>
    </row>
    <row r="82" spans="2:27" s="17" customFormat="1" ht="19.5" customHeight="1" x14ac:dyDescent="0.25">
      <c r="B82" s="304"/>
      <c r="C82" s="74" t="s">
        <v>920</v>
      </c>
      <c r="D82" s="75" t="s">
        <v>924</v>
      </c>
      <c r="E82" s="47"/>
      <c r="F82" s="47"/>
      <c r="G82" s="47"/>
      <c r="H82" s="47"/>
      <c r="I82" s="47"/>
      <c r="J82" s="47"/>
      <c r="K82" s="47"/>
      <c r="L82" s="47"/>
      <c r="M82" s="47"/>
      <c r="N82" s="47"/>
      <c r="O82" s="47"/>
      <c r="P82" s="47"/>
      <c r="Q82" s="47"/>
      <c r="R82" s="47"/>
      <c r="S82" s="47"/>
      <c r="T82" s="47"/>
      <c r="U82" s="47"/>
      <c r="V82" s="47"/>
      <c r="W82" s="299"/>
      <c r="X82" s="299"/>
      <c r="Y82" s="299"/>
      <c r="Z82" s="299"/>
      <c r="AA82" s="508"/>
    </row>
    <row r="83" spans="2:27" s="17" customFormat="1" ht="19.5" customHeight="1" x14ac:dyDescent="0.25">
      <c r="B83" s="304"/>
      <c r="C83" s="74"/>
      <c r="D83" s="75" t="s">
        <v>888</v>
      </c>
      <c r="E83" s="47"/>
      <c r="F83" s="47"/>
      <c r="G83" s="47"/>
      <c r="H83" s="47"/>
      <c r="I83" s="47"/>
      <c r="J83" s="47"/>
      <c r="K83" s="47"/>
      <c r="L83" s="47"/>
      <c r="M83" s="47"/>
      <c r="N83" s="47"/>
      <c r="O83" s="47"/>
      <c r="P83" s="47"/>
      <c r="Q83" s="47"/>
      <c r="R83" s="47"/>
      <c r="S83" s="47"/>
      <c r="T83" s="47"/>
      <c r="U83" s="47"/>
      <c r="V83" s="47"/>
      <c r="W83" s="299"/>
      <c r="X83" s="299"/>
      <c r="Y83" s="299"/>
      <c r="Z83" s="299"/>
      <c r="AA83" s="508"/>
    </row>
    <row r="84" spans="2:27" s="17" customFormat="1" ht="19.5" customHeight="1" x14ac:dyDescent="0.25">
      <c r="B84" s="304"/>
      <c r="C84" s="74"/>
      <c r="D84" s="75" t="s">
        <v>54</v>
      </c>
      <c r="E84" s="47"/>
      <c r="F84" s="47"/>
      <c r="G84" s="47"/>
      <c r="H84" s="47"/>
      <c r="I84" s="47"/>
      <c r="J84" s="47"/>
      <c r="K84" s="47"/>
      <c r="L84" s="47"/>
      <c r="M84" s="47"/>
      <c r="N84" s="47"/>
      <c r="O84" s="47"/>
      <c r="P84" s="47"/>
      <c r="Q84" s="47"/>
      <c r="R84" s="47"/>
      <c r="S84" s="47"/>
      <c r="T84" s="47"/>
      <c r="U84" s="47"/>
      <c r="V84" s="47"/>
      <c r="W84" s="299"/>
      <c r="X84" s="299"/>
      <c r="Y84" s="299"/>
      <c r="Z84" s="299"/>
      <c r="AA84" s="77"/>
    </row>
    <row r="85" spans="2:27" s="17" customFormat="1" ht="19.5" customHeight="1" x14ac:dyDescent="0.25">
      <c r="B85" s="304"/>
      <c r="C85" s="74"/>
      <c r="D85" s="75"/>
      <c r="E85" s="47"/>
      <c r="F85" s="47"/>
      <c r="G85" s="47"/>
      <c r="H85" s="47"/>
      <c r="I85" s="47"/>
      <c r="J85" s="47"/>
      <c r="K85" s="47"/>
      <c r="L85" s="47"/>
      <c r="M85" s="47"/>
      <c r="N85" s="47"/>
      <c r="O85" s="47"/>
      <c r="P85" s="47"/>
      <c r="Q85" s="47"/>
      <c r="R85" s="47"/>
      <c r="S85" s="47"/>
      <c r="T85" s="47"/>
      <c r="U85" s="47"/>
      <c r="V85" s="47"/>
      <c r="W85" s="299"/>
      <c r="X85" s="299"/>
      <c r="Y85" s="299"/>
      <c r="Z85" s="299"/>
      <c r="AA85" s="77"/>
    </row>
    <row r="86" spans="2:27" s="17" customFormat="1" ht="19.5" x14ac:dyDescent="0.25">
      <c r="B86" s="292">
        <v>12</v>
      </c>
      <c r="C86" s="74" t="s">
        <v>279</v>
      </c>
      <c r="D86" s="90" t="s">
        <v>45</v>
      </c>
      <c r="E86" s="47">
        <v>0</v>
      </c>
      <c r="F86" s="47">
        <v>1</v>
      </c>
      <c r="G86" s="47">
        <v>0</v>
      </c>
      <c r="H86" s="47">
        <v>0</v>
      </c>
      <c r="I86" s="47">
        <v>0</v>
      </c>
      <c r="J86" s="47">
        <v>0</v>
      </c>
      <c r="K86" s="47">
        <v>0</v>
      </c>
      <c r="L86" s="47">
        <v>0</v>
      </c>
      <c r="M86" s="47">
        <v>0</v>
      </c>
      <c r="N86" s="47"/>
      <c r="O86" s="47"/>
      <c r="P86" s="47"/>
      <c r="Q86" s="47"/>
      <c r="R86" s="47"/>
      <c r="S86" s="47"/>
      <c r="T86" s="47"/>
      <c r="U86" s="47"/>
      <c r="V86" s="47"/>
      <c r="W86" s="289" t="s">
        <v>68</v>
      </c>
      <c r="X86" s="289">
        <v>10000000</v>
      </c>
      <c r="Y86" s="289">
        <f>5%*X86</f>
        <v>500000</v>
      </c>
      <c r="Z86" s="289">
        <f>X86+Y86</f>
        <v>10500000</v>
      </c>
      <c r="AA86" s="119" t="s">
        <v>71</v>
      </c>
    </row>
    <row r="87" spans="2:27" s="17" customFormat="1" ht="19.5" customHeight="1" x14ac:dyDescent="0.25">
      <c r="B87" s="292"/>
      <c r="C87" s="74">
        <v>43420</v>
      </c>
      <c r="D87" s="90" t="s">
        <v>142</v>
      </c>
      <c r="E87" s="47"/>
      <c r="F87" s="47"/>
      <c r="G87" s="47"/>
      <c r="H87" s="47"/>
      <c r="I87" s="47"/>
      <c r="J87" s="47"/>
      <c r="K87" s="47"/>
      <c r="L87" s="47"/>
      <c r="M87" s="47"/>
      <c r="N87" s="47"/>
      <c r="O87" s="47"/>
      <c r="P87" s="47"/>
      <c r="Q87" s="47"/>
      <c r="R87" s="47"/>
      <c r="S87" s="47"/>
      <c r="T87" s="47"/>
      <c r="U87" s="47"/>
      <c r="V87" s="47"/>
      <c r="W87" s="289"/>
      <c r="X87" s="289"/>
      <c r="Y87" s="289"/>
      <c r="Z87" s="289"/>
      <c r="AA87" s="508" t="s">
        <v>891</v>
      </c>
    </row>
    <row r="88" spans="2:27" s="17" customFormat="1" ht="19.5" customHeight="1" x14ac:dyDescent="0.25">
      <c r="B88" s="292"/>
      <c r="C88" s="74" t="s">
        <v>62</v>
      </c>
      <c r="D88" s="75" t="s">
        <v>889</v>
      </c>
      <c r="E88" s="47"/>
      <c r="F88" s="47"/>
      <c r="G88" s="47"/>
      <c r="H88" s="47"/>
      <c r="I88" s="47"/>
      <c r="J88" s="47"/>
      <c r="K88" s="47"/>
      <c r="L88" s="47"/>
      <c r="M88" s="47"/>
      <c r="N88" s="47"/>
      <c r="O88" s="47"/>
      <c r="P88" s="47"/>
      <c r="Q88" s="47"/>
      <c r="R88" s="47"/>
      <c r="S88" s="47"/>
      <c r="T88" s="47"/>
      <c r="U88" s="47"/>
      <c r="V88" s="47"/>
      <c r="W88" s="289"/>
      <c r="X88" s="289"/>
      <c r="Y88" s="289"/>
      <c r="Z88" s="289"/>
      <c r="AA88" s="508"/>
    </row>
    <row r="89" spans="2:27" s="17" customFormat="1" ht="19.5" customHeight="1" x14ac:dyDescent="0.25">
      <c r="B89" s="292"/>
      <c r="C89" s="82"/>
      <c r="D89" s="75" t="s">
        <v>890</v>
      </c>
      <c r="E89" s="47"/>
      <c r="F89" s="47"/>
      <c r="G89" s="47"/>
      <c r="H89" s="47"/>
      <c r="I89" s="47"/>
      <c r="J89" s="47"/>
      <c r="K89" s="47"/>
      <c r="L89" s="47"/>
      <c r="M89" s="47"/>
      <c r="N89" s="47"/>
      <c r="O89" s="47"/>
      <c r="P89" s="47"/>
      <c r="Q89" s="47"/>
      <c r="R89" s="47"/>
      <c r="S89" s="47"/>
      <c r="T89" s="47"/>
      <c r="U89" s="47"/>
      <c r="V89" s="47"/>
      <c r="W89" s="289"/>
      <c r="X89" s="289"/>
      <c r="Y89" s="289"/>
      <c r="Z89" s="289"/>
      <c r="AA89" s="508"/>
    </row>
    <row r="90" spans="2:27" s="17" customFormat="1" ht="19.5" customHeight="1" x14ac:dyDescent="0.25">
      <c r="B90" s="304"/>
      <c r="C90" s="82"/>
      <c r="D90" s="75" t="s">
        <v>54</v>
      </c>
      <c r="E90" s="47"/>
      <c r="F90" s="47"/>
      <c r="G90" s="47"/>
      <c r="H90" s="47"/>
      <c r="I90" s="47"/>
      <c r="J90" s="47"/>
      <c r="K90" s="47"/>
      <c r="L90" s="47"/>
      <c r="M90" s="47"/>
      <c r="N90" s="47"/>
      <c r="O90" s="47"/>
      <c r="P90" s="47"/>
      <c r="Q90" s="47"/>
      <c r="R90" s="47"/>
      <c r="S90" s="47"/>
      <c r="T90" s="47"/>
      <c r="U90" s="47"/>
      <c r="V90" s="47"/>
      <c r="W90" s="299"/>
      <c r="X90" s="299"/>
      <c r="Y90" s="299"/>
      <c r="Z90" s="299"/>
      <c r="AA90" s="508"/>
    </row>
    <row r="91" spans="2:27" s="17" customFormat="1" ht="19.5" customHeight="1" x14ac:dyDescent="0.25">
      <c r="B91" s="304"/>
      <c r="C91" s="82"/>
      <c r="D91" s="75"/>
      <c r="E91" s="47"/>
      <c r="F91" s="47"/>
      <c r="G91" s="47"/>
      <c r="H91" s="47"/>
      <c r="I91" s="47"/>
      <c r="J91" s="47"/>
      <c r="K91" s="47"/>
      <c r="L91" s="47"/>
      <c r="M91" s="47"/>
      <c r="N91" s="47"/>
      <c r="O91" s="47"/>
      <c r="P91" s="47"/>
      <c r="Q91" s="47"/>
      <c r="R91" s="47"/>
      <c r="S91" s="47"/>
      <c r="T91" s="47"/>
      <c r="U91" s="47"/>
      <c r="V91" s="47"/>
      <c r="W91" s="299"/>
      <c r="X91" s="299"/>
      <c r="Y91" s="299"/>
      <c r="Z91" s="299"/>
      <c r="AA91" s="508"/>
    </row>
    <row r="92" spans="2:27" s="17" customFormat="1" ht="19.5" customHeight="1" x14ac:dyDescent="0.25">
      <c r="B92" s="304"/>
      <c r="C92" s="82"/>
      <c r="D92" s="75"/>
      <c r="E92" s="47"/>
      <c r="F92" s="47"/>
      <c r="G92" s="47"/>
      <c r="H92" s="47"/>
      <c r="I92" s="47"/>
      <c r="J92" s="47"/>
      <c r="K92" s="47"/>
      <c r="L92" s="47"/>
      <c r="M92" s="47"/>
      <c r="N92" s="47"/>
      <c r="O92" s="47"/>
      <c r="P92" s="47"/>
      <c r="Q92" s="47"/>
      <c r="R92" s="47"/>
      <c r="S92" s="47"/>
      <c r="T92" s="47"/>
      <c r="U92" s="47"/>
      <c r="V92" s="47"/>
      <c r="W92" s="299"/>
      <c r="X92" s="299"/>
      <c r="Y92" s="299"/>
      <c r="Z92" s="299"/>
      <c r="AA92" s="77" t="s">
        <v>819</v>
      </c>
    </row>
    <row r="93" spans="2:27" s="17" customFormat="1" ht="19.5" customHeight="1" x14ac:dyDescent="0.25">
      <c r="B93" s="304"/>
      <c r="C93" s="82"/>
      <c r="D93" s="75"/>
      <c r="E93" s="47"/>
      <c r="F93" s="47"/>
      <c r="G93" s="47"/>
      <c r="H93" s="47"/>
      <c r="I93" s="47"/>
      <c r="J93" s="47"/>
      <c r="K93" s="47"/>
      <c r="L93" s="47"/>
      <c r="M93" s="47"/>
      <c r="N93" s="47"/>
      <c r="O93" s="47"/>
      <c r="P93" s="47"/>
      <c r="Q93" s="47"/>
      <c r="R93" s="47"/>
      <c r="S93" s="47"/>
      <c r="T93" s="47"/>
      <c r="U93" s="47"/>
      <c r="V93" s="47"/>
      <c r="W93" s="299"/>
      <c r="X93" s="299"/>
      <c r="Y93" s="299"/>
      <c r="Z93" s="299"/>
      <c r="AA93" s="76"/>
    </row>
    <row r="94" spans="2:27" s="17" customFormat="1" ht="19.5" customHeight="1" x14ac:dyDescent="0.25">
      <c r="B94" s="292">
        <v>13</v>
      </c>
      <c r="C94" s="74" t="s">
        <v>279</v>
      </c>
      <c r="D94" s="90" t="s">
        <v>45</v>
      </c>
      <c r="E94" s="230">
        <v>1</v>
      </c>
      <c r="F94" s="230">
        <v>0</v>
      </c>
      <c r="G94" s="230">
        <v>0</v>
      </c>
      <c r="H94" s="230">
        <v>0</v>
      </c>
      <c r="I94" s="230">
        <v>0</v>
      </c>
      <c r="J94" s="230">
        <v>0</v>
      </c>
      <c r="K94" s="230">
        <v>0</v>
      </c>
      <c r="L94" s="230">
        <v>0</v>
      </c>
      <c r="M94" s="230">
        <v>0</v>
      </c>
      <c r="N94" s="230">
        <v>1</v>
      </c>
      <c r="O94" s="230">
        <v>3</v>
      </c>
      <c r="P94" s="230"/>
      <c r="Q94" s="230"/>
      <c r="R94" s="230"/>
      <c r="S94" s="230"/>
      <c r="T94" s="230"/>
      <c r="U94" s="230"/>
      <c r="V94" s="230"/>
      <c r="W94" s="289" t="s">
        <v>68</v>
      </c>
      <c r="X94" s="289">
        <v>15000000</v>
      </c>
      <c r="Y94" s="289">
        <f>5%*X94</f>
        <v>750000</v>
      </c>
      <c r="Z94" s="289">
        <f>X94+Y94</f>
        <v>15750000</v>
      </c>
      <c r="AA94" s="73" t="s">
        <v>71</v>
      </c>
    </row>
    <row r="95" spans="2:27" s="17" customFormat="1" ht="19.5" customHeight="1" x14ac:dyDescent="0.25">
      <c r="B95" s="292"/>
      <c r="C95" s="74">
        <v>43420</v>
      </c>
      <c r="D95" s="90" t="s">
        <v>142</v>
      </c>
      <c r="E95" s="230"/>
      <c r="F95" s="230"/>
      <c r="G95" s="230"/>
      <c r="H95" s="230"/>
      <c r="I95" s="230"/>
      <c r="J95" s="230"/>
      <c r="K95" s="230"/>
      <c r="L95" s="230"/>
      <c r="M95" s="230"/>
      <c r="N95" s="230"/>
      <c r="O95" s="230"/>
      <c r="P95" s="230"/>
      <c r="Q95" s="230"/>
      <c r="R95" s="230"/>
      <c r="S95" s="230"/>
      <c r="T95" s="230"/>
      <c r="U95" s="230"/>
      <c r="V95" s="230"/>
      <c r="W95" s="289"/>
      <c r="X95" s="289"/>
      <c r="Y95" s="289"/>
      <c r="Z95" s="289"/>
      <c r="AA95" s="77" t="s">
        <v>893</v>
      </c>
    </row>
    <row r="96" spans="2:27" s="17" customFormat="1" ht="19.5" customHeight="1" x14ac:dyDescent="0.25">
      <c r="B96" s="292"/>
      <c r="C96" s="74" t="s">
        <v>105</v>
      </c>
      <c r="D96" s="75" t="s">
        <v>892</v>
      </c>
      <c r="E96" s="230"/>
      <c r="F96" s="230"/>
      <c r="G96" s="230"/>
      <c r="H96" s="230"/>
      <c r="I96" s="230"/>
      <c r="J96" s="230"/>
      <c r="K96" s="230"/>
      <c r="L96" s="230"/>
      <c r="M96" s="230"/>
      <c r="N96" s="230"/>
      <c r="O96" s="230"/>
      <c r="P96" s="230"/>
      <c r="Q96" s="230"/>
      <c r="R96" s="230"/>
      <c r="S96" s="230"/>
      <c r="T96" s="230"/>
      <c r="U96" s="230"/>
      <c r="V96" s="230"/>
      <c r="W96" s="289"/>
      <c r="X96" s="289"/>
      <c r="Y96" s="289"/>
      <c r="Z96" s="289"/>
      <c r="AA96" s="77" t="s">
        <v>894</v>
      </c>
    </row>
    <row r="97" spans="2:27" s="17" customFormat="1" ht="19.5" customHeight="1" x14ac:dyDescent="0.25">
      <c r="B97" s="328"/>
      <c r="C97" s="74"/>
      <c r="D97" s="75" t="s">
        <v>1227</v>
      </c>
      <c r="E97" s="230"/>
      <c r="F97" s="230"/>
      <c r="G97" s="230"/>
      <c r="H97" s="230"/>
      <c r="I97" s="230"/>
      <c r="J97" s="230"/>
      <c r="K97" s="230"/>
      <c r="L97" s="230"/>
      <c r="M97" s="230"/>
      <c r="N97" s="230"/>
      <c r="O97" s="230"/>
      <c r="P97" s="230"/>
      <c r="Q97" s="230"/>
      <c r="R97" s="230"/>
      <c r="S97" s="230"/>
      <c r="T97" s="230"/>
      <c r="U97" s="230"/>
      <c r="V97" s="230"/>
      <c r="W97" s="327"/>
      <c r="X97" s="327"/>
      <c r="Y97" s="327"/>
      <c r="Z97" s="327"/>
      <c r="AA97" s="77"/>
    </row>
    <row r="98" spans="2:27" s="17" customFormat="1" ht="19.5" customHeight="1" x14ac:dyDescent="0.25">
      <c r="B98" s="292"/>
      <c r="C98" s="266"/>
      <c r="D98" s="72"/>
      <c r="E98" s="230"/>
      <c r="F98" s="230"/>
      <c r="G98" s="230"/>
      <c r="H98" s="230"/>
      <c r="I98" s="230"/>
      <c r="J98" s="230"/>
      <c r="K98" s="230"/>
      <c r="L98" s="230"/>
      <c r="M98" s="230"/>
      <c r="N98" s="230"/>
      <c r="O98" s="230"/>
      <c r="P98" s="230"/>
      <c r="Q98" s="230"/>
      <c r="R98" s="230"/>
      <c r="S98" s="230"/>
      <c r="T98" s="230"/>
      <c r="U98" s="230"/>
      <c r="V98" s="230"/>
      <c r="W98" s="289"/>
      <c r="X98" s="289"/>
      <c r="Y98" s="289"/>
      <c r="Z98" s="289"/>
      <c r="AA98" s="77"/>
    </row>
    <row r="99" spans="2:27" s="17" customFormat="1" ht="19.5" customHeight="1" x14ac:dyDescent="0.25">
      <c r="B99" s="292">
        <v>14</v>
      </c>
      <c r="C99" s="266" t="s">
        <v>16</v>
      </c>
      <c r="D99" s="72" t="s">
        <v>169</v>
      </c>
      <c r="E99" s="230">
        <v>0</v>
      </c>
      <c r="F99" s="230">
        <v>0</v>
      </c>
      <c r="G99" s="230" t="s">
        <v>55</v>
      </c>
      <c r="H99" s="230" t="s">
        <v>55</v>
      </c>
      <c r="I99" s="230">
        <v>0</v>
      </c>
      <c r="J99" s="230">
        <v>1</v>
      </c>
      <c r="K99" s="230" t="s">
        <v>55</v>
      </c>
      <c r="L99" s="230" t="s">
        <v>55</v>
      </c>
      <c r="M99" s="230" t="s">
        <v>55</v>
      </c>
      <c r="N99" s="230"/>
      <c r="O99" s="230"/>
      <c r="P99" s="230"/>
      <c r="Q99" s="230"/>
      <c r="R99" s="230"/>
      <c r="S99" s="230"/>
      <c r="T99" s="230"/>
      <c r="U99" s="230"/>
      <c r="V99" s="230"/>
      <c r="W99" s="289" t="s">
        <v>68</v>
      </c>
      <c r="X99" s="289">
        <v>2500000</v>
      </c>
      <c r="Y99" s="289">
        <f>5%*X99</f>
        <v>125000</v>
      </c>
      <c r="Z99" s="289">
        <f>X99+Y99</f>
        <v>2625000</v>
      </c>
      <c r="AA99" s="536" t="s">
        <v>557</v>
      </c>
    </row>
    <row r="100" spans="2:27" s="17" customFormat="1" ht="19.5" customHeight="1" x14ac:dyDescent="0.25">
      <c r="B100" s="292"/>
      <c r="C100" s="74">
        <v>43423</v>
      </c>
      <c r="D100" s="75" t="s">
        <v>896</v>
      </c>
      <c r="E100" s="230"/>
      <c r="F100" s="230"/>
      <c r="G100" s="230"/>
      <c r="H100" s="230"/>
      <c r="I100" s="230"/>
      <c r="J100" s="230"/>
      <c r="K100" s="230"/>
      <c r="L100" s="230"/>
      <c r="M100" s="230"/>
      <c r="N100" s="230"/>
      <c r="O100" s="230"/>
      <c r="P100" s="230"/>
      <c r="Q100" s="230"/>
      <c r="R100" s="230"/>
      <c r="S100" s="230"/>
      <c r="T100" s="230"/>
      <c r="U100" s="230"/>
      <c r="V100" s="230"/>
      <c r="W100" s="289"/>
      <c r="X100" s="289"/>
      <c r="Y100" s="289"/>
      <c r="Z100" s="289"/>
      <c r="AA100" s="536"/>
    </row>
    <row r="101" spans="2:27" s="17" customFormat="1" ht="19.5" customHeight="1" x14ac:dyDescent="0.25">
      <c r="B101" s="292"/>
      <c r="C101" s="266" t="s">
        <v>895</v>
      </c>
      <c r="D101" s="75" t="s">
        <v>897</v>
      </c>
      <c r="E101" s="230"/>
      <c r="F101" s="230"/>
      <c r="G101" s="230"/>
      <c r="H101" s="230"/>
      <c r="I101" s="230"/>
      <c r="J101" s="230"/>
      <c r="K101" s="230"/>
      <c r="L101" s="230"/>
      <c r="M101" s="230"/>
      <c r="N101" s="230"/>
      <c r="O101" s="230"/>
      <c r="P101" s="230"/>
      <c r="Q101" s="230"/>
      <c r="R101" s="230"/>
      <c r="S101" s="230"/>
      <c r="T101" s="230"/>
      <c r="U101" s="230"/>
      <c r="V101" s="230"/>
      <c r="W101" s="289"/>
      <c r="X101" s="289"/>
      <c r="Y101" s="289"/>
      <c r="Z101" s="289"/>
      <c r="AA101" s="77" t="s">
        <v>898</v>
      </c>
    </row>
    <row r="102" spans="2:27" s="17" customFormat="1" ht="19.5" customHeight="1" x14ac:dyDescent="0.25">
      <c r="B102" s="292"/>
      <c r="C102" s="266"/>
      <c r="D102" s="75" t="s">
        <v>54</v>
      </c>
      <c r="E102" s="230"/>
      <c r="F102" s="230"/>
      <c r="G102" s="230"/>
      <c r="H102" s="230"/>
      <c r="I102" s="230"/>
      <c r="J102" s="230"/>
      <c r="K102" s="230"/>
      <c r="L102" s="230"/>
      <c r="M102" s="230"/>
      <c r="N102" s="230"/>
      <c r="O102" s="230"/>
      <c r="P102" s="230"/>
      <c r="Q102" s="230"/>
      <c r="R102" s="230"/>
      <c r="S102" s="230"/>
      <c r="T102" s="230"/>
      <c r="U102" s="230"/>
      <c r="V102" s="230"/>
      <c r="W102" s="289"/>
      <c r="X102" s="289"/>
      <c r="Y102" s="289"/>
      <c r="Z102" s="289"/>
      <c r="AA102" s="508" t="s">
        <v>899</v>
      </c>
    </row>
    <row r="103" spans="2:27" s="17" customFormat="1" ht="19.5" customHeight="1" x14ac:dyDescent="0.25">
      <c r="B103" s="292"/>
      <c r="C103" s="266"/>
      <c r="D103" s="75"/>
      <c r="E103" s="230"/>
      <c r="F103" s="230"/>
      <c r="G103" s="230"/>
      <c r="H103" s="230"/>
      <c r="I103" s="230"/>
      <c r="J103" s="230"/>
      <c r="K103" s="230"/>
      <c r="L103" s="230"/>
      <c r="M103" s="230"/>
      <c r="N103" s="230"/>
      <c r="O103" s="230"/>
      <c r="P103" s="230"/>
      <c r="Q103" s="230"/>
      <c r="R103" s="230"/>
      <c r="S103" s="230"/>
      <c r="T103" s="230"/>
      <c r="U103" s="230"/>
      <c r="V103" s="230"/>
      <c r="W103" s="289"/>
      <c r="X103" s="289"/>
      <c r="Y103" s="289"/>
      <c r="Z103" s="289"/>
      <c r="AA103" s="508"/>
    </row>
    <row r="104" spans="2:27" s="17" customFormat="1" ht="19.5" customHeight="1" x14ac:dyDescent="0.25">
      <c r="B104" s="292"/>
      <c r="C104" s="266"/>
      <c r="D104" s="75"/>
      <c r="E104" s="230"/>
      <c r="F104" s="230"/>
      <c r="G104" s="230"/>
      <c r="H104" s="230"/>
      <c r="I104" s="230"/>
      <c r="J104" s="230"/>
      <c r="K104" s="230"/>
      <c r="L104" s="230"/>
      <c r="M104" s="230"/>
      <c r="N104" s="230"/>
      <c r="O104" s="230"/>
      <c r="P104" s="230"/>
      <c r="Q104" s="230"/>
      <c r="R104" s="230"/>
      <c r="S104" s="230"/>
      <c r="T104" s="230"/>
      <c r="U104" s="230"/>
      <c r="V104" s="230"/>
      <c r="W104" s="289"/>
      <c r="X104" s="289"/>
      <c r="Y104" s="289"/>
      <c r="Z104" s="289"/>
      <c r="AA104" s="77" t="s">
        <v>900</v>
      </c>
    </row>
    <row r="105" spans="2:27" s="17" customFormat="1" ht="19.5" customHeight="1" x14ac:dyDescent="0.25">
      <c r="B105" s="292"/>
      <c r="C105" s="266"/>
      <c r="D105" s="75"/>
      <c r="E105" s="230"/>
      <c r="F105" s="230"/>
      <c r="G105" s="230"/>
      <c r="H105" s="230"/>
      <c r="I105" s="230"/>
      <c r="J105" s="230"/>
      <c r="K105" s="230"/>
      <c r="L105" s="230"/>
      <c r="M105" s="230"/>
      <c r="N105" s="230"/>
      <c r="O105" s="230"/>
      <c r="P105" s="230"/>
      <c r="Q105" s="230"/>
      <c r="R105" s="230"/>
      <c r="S105" s="230"/>
      <c r="T105" s="230"/>
      <c r="U105" s="230"/>
      <c r="V105" s="230"/>
      <c r="W105" s="289"/>
      <c r="X105" s="289"/>
      <c r="Y105" s="289"/>
      <c r="Z105" s="289"/>
      <c r="AA105" s="77"/>
    </row>
    <row r="106" spans="2:27" s="17" customFormat="1" ht="19.5" customHeight="1" x14ac:dyDescent="0.25">
      <c r="B106" s="292">
        <v>15</v>
      </c>
      <c r="C106" s="266" t="s">
        <v>16</v>
      </c>
      <c r="D106" s="266" t="s">
        <v>37</v>
      </c>
      <c r="E106" s="230">
        <v>0</v>
      </c>
      <c r="F106" s="230">
        <v>0</v>
      </c>
      <c r="G106" s="230">
        <v>0</v>
      </c>
      <c r="H106" s="230">
        <v>0</v>
      </c>
      <c r="I106" s="230">
        <v>0</v>
      </c>
      <c r="J106" s="230">
        <v>0</v>
      </c>
      <c r="K106" s="230">
        <v>0</v>
      </c>
      <c r="L106" s="230">
        <v>0</v>
      </c>
      <c r="M106" s="230">
        <v>0</v>
      </c>
      <c r="N106" s="230">
        <v>0</v>
      </c>
      <c r="O106" s="230">
        <v>0</v>
      </c>
      <c r="P106" s="230">
        <v>0</v>
      </c>
      <c r="Q106" s="230">
        <v>0</v>
      </c>
      <c r="R106" s="230">
        <v>0</v>
      </c>
      <c r="S106" s="230">
        <v>0</v>
      </c>
      <c r="T106" s="230">
        <v>0</v>
      </c>
      <c r="U106" s="230">
        <v>0</v>
      </c>
      <c r="V106" s="230">
        <v>0</v>
      </c>
      <c r="W106" s="289" t="s">
        <v>238</v>
      </c>
      <c r="X106" s="289">
        <v>0</v>
      </c>
      <c r="Y106" s="289">
        <f>5%*X106</f>
        <v>0</v>
      </c>
      <c r="Z106" s="289">
        <f>X106+Y106</f>
        <v>0</v>
      </c>
      <c r="AA106" s="296" t="s">
        <v>57</v>
      </c>
    </row>
    <row r="107" spans="2:27" s="17" customFormat="1" ht="19.5" customHeight="1" x14ac:dyDescent="0.25">
      <c r="B107" s="292"/>
      <c r="C107" s="74">
        <v>43423</v>
      </c>
      <c r="D107" s="90" t="s">
        <v>142</v>
      </c>
      <c r="E107" s="230"/>
      <c r="F107" s="230"/>
      <c r="G107" s="230"/>
      <c r="H107" s="230"/>
      <c r="I107" s="230"/>
      <c r="J107" s="230"/>
      <c r="K107" s="230"/>
      <c r="L107" s="230"/>
      <c r="M107" s="230"/>
      <c r="N107" s="230"/>
      <c r="O107" s="230"/>
      <c r="P107" s="230"/>
      <c r="Q107" s="230"/>
      <c r="R107" s="230"/>
      <c r="S107" s="230"/>
      <c r="T107" s="230"/>
      <c r="U107" s="230"/>
      <c r="V107" s="230"/>
      <c r="W107" s="289"/>
      <c r="X107" s="289"/>
      <c r="Y107" s="289"/>
      <c r="Z107" s="289"/>
      <c r="AA107" s="77" t="s">
        <v>819</v>
      </c>
    </row>
    <row r="108" spans="2:27" s="17" customFormat="1" ht="19.5" customHeight="1" x14ac:dyDescent="0.25">
      <c r="B108" s="292"/>
      <c r="C108" s="266" t="s">
        <v>901</v>
      </c>
      <c r="D108" s="75" t="s">
        <v>903</v>
      </c>
      <c r="E108" s="230"/>
      <c r="F108" s="230"/>
      <c r="G108" s="230"/>
      <c r="H108" s="230"/>
      <c r="I108" s="230"/>
      <c r="J108" s="230"/>
      <c r="K108" s="230"/>
      <c r="L108" s="230"/>
      <c r="M108" s="230"/>
      <c r="N108" s="230"/>
      <c r="O108" s="230"/>
      <c r="P108" s="230"/>
      <c r="Q108" s="230"/>
      <c r="R108" s="230"/>
      <c r="S108" s="230"/>
      <c r="T108" s="230"/>
      <c r="U108" s="230"/>
      <c r="V108" s="230"/>
      <c r="W108" s="289"/>
      <c r="X108" s="289"/>
      <c r="Y108" s="289"/>
      <c r="Z108" s="289"/>
      <c r="AA108" s="77"/>
    </row>
    <row r="109" spans="2:27" s="17" customFormat="1" ht="19.5" customHeight="1" x14ac:dyDescent="0.25">
      <c r="B109" s="292"/>
      <c r="C109" s="266"/>
      <c r="D109" s="75" t="s">
        <v>931</v>
      </c>
      <c r="E109" s="230"/>
      <c r="F109" s="230"/>
      <c r="G109" s="230"/>
      <c r="H109" s="230"/>
      <c r="I109" s="230"/>
      <c r="J109" s="230"/>
      <c r="K109" s="230"/>
      <c r="L109" s="230"/>
      <c r="M109" s="230"/>
      <c r="N109" s="230"/>
      <c r="O109" s="230"/>
      <c r="P109" s="230"/>
      <c r="Q109" s="230"/>
      <c r="R109" s="230"/>
      <c r="S109" s="230"/>
      <c r="T109" s="230"/>
      <c r="U109" s="230"/>
      <c r="V109" s="230"/>
      <c r="W109" s="289"/>
      <c r="X109" s="289"/>
      <c r="Y109" s="289"/>
      <c r="Z109" s="289"/>
      <c r="AA109" s="76"/>
    </row>
    <row r="110" spans="2:27" s="17" customFormat="1" ht="19.5" customHeight="1" x14ac:dyDescent="0.25">
      <c r="B110" s="292"/>
      <c r="C110" s="266"/>
      <c r="D110" s="75" t="s">
        <v>218</v>
      </c>
      <c r="E110" s="230"/>
      <c r="F110" s="230"/>
      <c r="G110" s="230"/>
      <c r="H110" s="230"/>
      <c r="I110" s="230"/>
      <c r="J110" s="230"/>
      <c r="K110" s="230"/>
      <c r="L110" s="230"/>
      <c r="M110" s="230"/>
      <c r="N110" s="230"/>
      <c r="O110" s="230"/>
      <c r="P110" s="230"/>
      <c r="Q110" s="230"/>
      <c r="R110" s="230"/>
      <c r="S110" s="230"/>
      <c r="T110" s="230"/>
      <c r="U110" s="230"/>
      <c r="V110" s="230"/>
      <c r="W110" s="289"/>
      <c r="X110" s="289"/>
      <c r="Y110" s="289"/>
      <c r="Z110" s="289"/>
      <c r="AA110" s="76"/>
    </row>
    <row r="111" spans="2:27" s="17" customFormat="1" ht="19.5" customHeight="1" x14ac:dyDescent="0.25">
      <c r="B111" s="304"/>
      <c r="C111" s="266"/>
      <c r="D111" s="75"/>
      <c r="E111" s="230"/>
      <c r="F111" s="230"/>
      <c r="G111" s="230"/>
      <c r="H111" s="230"/>
      <c r="I111" s="230"/>
      <c r="J111" s="230"/>
      <c r="K111" s="230"/>
      <c r="L111" s="230"/>
      <c r="M111" s="230"/>
      <c r="N111" s="230"/>
      <c r="O111" s="230"/>
      <c r="P111" s="230"/>
      <c r="Q111" s="230"/>
      <c r="R111" s="230"/>
      <c r="S111" s="230"/>
      <c r="T111" s="230"/>
      <c r="U111" s="230"/>
      <c r="V111" s="230"/>
      <c r="W111" s="299"/>
      <c r="X111" s="299"/>
      <c r="Y111" s="299"/>
      <c r="Z111" s="299"/>
      <c r="AA111" s="76"/>
    </row>
    <row r="112" spans="2:27" s="17" customFormat="1" ht="19.5" customHeight="1" x14ac:dyDescent="0.25">
      <c r="B112" s="304">
        <v>16</v>
      </c>
      <c r="C112" s="266" t="s">
        <v>16</v>
      </c>
      <c r="D112" s="266" t="s">
        <v>37</v>
      </c>
      <c r="E112" s="230">
        <v>0</v>
      </c>
      <c r="F112" s="230">
        <v>0</v>
      </c>
      <c r="G112" s="230">
        <v>0</v>
      </c>
      <c r="H112" s="230">
        <v>0</v>
      </c>
      <c r="I112" s="230">
        <v>0</v>
      </c>
      <c r="J112" s="230">
        <v>0</v>
      </c>
      <c r="K112" s="230">
        <v>0</v>
      </c>
      <c r="L112" s="230">
        <v>0</v>
      </c>
      <c r="M112" s="230">
        <v>0</v>
      </c>
      <c r="N112" s="230">
        <v>0</v>
      </c>
      <c r="O112" s="230">
        <v>0</v>
      </c>
      <c r="P112" s="230">
        <v>0</v>
      </c>
      <c r="Q112" s="230">
        <v>0</v>
      </c>
      <c r="R112" s="230">
        <v>0</v>
      </c>
      <c r="S112" s="230">
        <v>0</v>
      </c>
      <c r="T112" s="230">
        <v>0</v>
      </c>
      <c r="U112" s="230">
        <v>0</v>
      </c>
      <c r="V112" s="230">
        <v>0</v>
      </c>
      <c r="W112" s="299" t="s">
        <v>879</v>
      </c>
      <c r="X112" s="299">
        <v>0</v>
      </c>
      <c r="Y112" s="299">
        <v>0</v>
      </c>
      <c r="Z112" s="299">
        <v>0</v>
      </c>
      <c r="AA112" s="296" t="s">
        <v>880</v>
      </c>
    </row>
    <row r="113" spans="2:27" s="17" customFormat="1" ht="19.5" customHeight="1" x14ac:dyDescent="0.25">
      <c r="B113" s="304"/>
      <c r="C113" s="74">
        <v>43423</v>
      </c>
      <c r="D113" s="90" t="s">
        <v>142</v>
      </c>
      <c r="E113" s="230"/>
      <c r="F113" s="230"/>
      <c r="G113" s="230"/>
      <c r="H113" s="230"/>
      <c r="I113" s="230"/>
      <c r="J113" s="230"/>
      <c r="K113" s="230"/>
      <c r="L113" s="230"/>
      <c r="M113" s="230"/>
      <c r="N113" s="230"/>
      <c r="O113" s="230"/>
      <c r="P113" s="230"/>
      <c r="Q113" s="230"/>
      <c r="R113" s="230"/>
      <c r="S113" s="230"/>
      <c r="T113" s="230"/>
      <c r="U113" s="230"/>
      <c r="V113" s="230"/>
      <c r="W113" s="299"/>
      <c r="X113" s="299"/>
      <c r="Y113" s="299"/>
      <c r="Z113" s="299"/>
      <c r="AA113" s="77" t="s">
        <v>819</v>
      </c>
    </row>
    <row r="114" spans="2:27" s="17" customFormat="1" ht="19.5" customHeight="1" x14ac:dyDescent="0.25">
      <c r="B114" s="304"/>
      <c r="C114" s="266" t="s">
        <v>901</v>
      </c>
      <c r="D114" s="75" t="s">
        <v>902</v>
      </c>
      <c r="E114" s="230"/>
      <c r="F114" s="230"/>
      <c r="G114" s="230"/>
      <c r="H114" s="230"/>
      <c r="I114" s="230"/>
      <c r="J114" s="230"/>
      <c r="K114" s="230"/>
      <c r="L114" s="230"/>
      <c r="M114" s="230"/>
      <c r="N114" s="230"/>
      <c r="O114" s="230"/>
      <c r="P114" s="230"/>
      <c r="Q114" s="230"/>
      <c r="R114" s="230"/>
      <c r="S114" s="230"/>
      <c r="T114" s="230"/>
      <c r="U114" s="230"/>
      <c r="V114" s="230"/>
      <c r="W114" s="299"/>
      <c r="X114" s="299"/>
      <c r="Y114" s="299"/>
      <c r="Z114" s="299"/>
      <c r="AA114" s="76"/>
    </row>
    <row r="115" spans="2:27" s="17" customFormat="1" ht="19.5" customHeight="1" x14ac:dyDescent="0.25">
      <c r="B115" s="304"/>
      <c r="C115" s="266"/>
      <c r="D115" s="75" t="s">
        <v>218</v>
      </c>
      <c r="E115" s="230"/>
      <c r="F115" s="230"/>
      <c r="G115" s="230"/>
      <c r="H115" s="230"/>
      <c r="I115" s="230"/>
      <c r="J115" s="230"/>
      <c r="K115" s="230"/>
      <c r="L115" s="230"/>
      <c r="M115" s="230"/>
      <c r="N115" s="230"/>
      <c r="O115" s="230"/>
      <c r="P115" s="230"/>
      <c r="Q115" s="230"/>
      <c r="R115" s="230"/>
      <c r="S115" s="230"/>
      <c r="T115" s="230"/>
      <c r="U115" s="230"/>
      <c r="V115" s="230"/>
      <c r="W115" s="299"/>
      <c r="X115" s="299"/>
      <c r="Y115" s="299"/>
      <c r="Z115" s="299"/>
      <c r="AA115" s="76"/>
    </row>
    <row r="116" spans="2:27" s="17" customFormat="1" ht="19.5" customHeight="1" x14ac:dyDescent="0.25">
      <c r="B116" s="333"/>
      <c r="C116" s="266"/>
      <c r="D116" s="75"/>
      <c r="E116" s="230"/>
      <c r="F116" s="230"/>
      <c r="G116" s="230"/>
      <c r="H116" s="230"/>
      <c r="I116" s="230"/>
      <c r="J116" s="230"/>
      <c r="K116" s="230"/>
      <c r="L116" s="230"/>
      <c r="M116" s="230"/>
      <c r="N116" s="230"/>
      <c r="O116" s="230"/>
      <c r="P116" s="230"/>
      <c r="Q116" s="230"/>
      <c r="R116" s="230"/>
      <c r="S116" s="230"/>
      <c r="T116" s="230"/>
      <c r="U116" s="230"/>
      <c r="V116" s="230"/>
      <c r="W116" s="332"/>
      <c r="X116" s="332"/>
      <c r="Y116" s="332"/>
      <c r="Z116" s="332"/>
      <c r="AA116" s="76"/>
    </row>
    <row r="117" spans="2:27" s="17" customFormat="1" ht="19.5" customHeight="1" x14ac:dyDescent="0.25">
      <c r="B117" s="333">
        <v>17</v>
      </c>
      <c r="C117" s="266" t="s">
        <v>16</v>
      </c>
      <c r="D117" s="266" t="s">
        <v>37</v>
      </c>
      <c r="E117" s="230">
        <v>0</v>
      </c>
      <c r="F117" s="230">
        <v>0</v>
      </c>
      <c r="G117" s="230">
        <v>0</v>
      </c>
      <c r="H117" s="230">
        <v>0</v>
      </c>
      <c r="I117" s="230">
        <v>0</v>
      </c>
      <c r="J117" s="230">
        <v>0</v>
      </c>
      <c r="K117" s="230">
        <v>0</v>
      </c>
      <c r="L117" s="230">
        <v>0</v>
      </c>
      <c r="M117" s="230">
        <v>0</v>
      </c>
      <c r="N117" s="230">
        <v>0</v>
      </c>
      <c r="O117" s="230">
        <v>0</v>
      </c>
      <c r="P117" s="230">
        <v>0</v>
      </c>
      <c r="Q117" s="230">
        <v>0</v>
      </c>
      <c r="R117" s="230">
        <v>0</v>
      </c>
      <c r="S117" s="230">
        <v>0</v>
      </c>
      <c r="T117" s="230">
        <v>0</v>
      </c>
      <c r="U117" s="230">
        <v>0</v>
      </c>
      <c r="V117" s="230">
        <v>0</v>
      </c>
      <c r="W117" s="332" t="s">
        <v>238</v>
      </c>
      <c r="X117" s="332">
        <v>0</v>
      </c>
      <c r="Y117" s="332">
        <v>0</v>
      </c>
      <c r="Z117" s="332">
        <v>0</v>
      </c>
      <c r="AA117" s="296" t="s">
        <v>57</v>
      </c>
    </row>
    <row r="118" spans="2:27" s="17" customFormat="1" ht="19.5" customHeight="1" x14ac:dyDescent="0.25">
      <c r="B118" s="333"/>
      <c r="C118" s="74">
        <v>43423</v>
      </c>
      <c r="D118" s="90" t="s">
        <v>142</v>
      </c>
      <c r="E118" s="230"/>
      <c r="F118" s="230"/>
      <c r="G118" s="230"/>
      <c r="H118" s="230"/>
      <c r="I118" s="230"/>
      <c r="J118" s="230"/>
      <c r="K118" s="230"/>
      <c r="L118" s="230"/>
      <c r="M118" s="230"/>
      <c r="N118" s="230"/>
      <c r="O118" s="230"/>
      <c r="P118" s="230"/>
      <c r="Q118" s="230"/>
      <c r="R118" s="230"/>
      <c r="S118" s="230"/>
      <c r="T118" s="230"/>
      <c r="U118" s="230"/>
      <c r="V118" s="230"/>
      <c r="W118" s="332"/>
      <c r="X118" s="332"/>
      <c r="Y118" s="332"/>
      <c r="Z118" s="332"/>
      <c r="AA118" s="77" t="s">
        <v>819</v>
      </c>
    </row>
    <row r="119" spans="2:27" s="17" customFormat="1" ht="19.5" customHeight="1" x14ac:dyDescent="0.25">
      <c r="B119" s="333"/>
      <c r="C119" s="266" t="s">
        <v>901</v>
      </c>
      <c r="D119" s="75" t="s">
        <v>1282</v>
      </c>
      <c r="E119" s="230"/>
      <c r="F119" s="230"/>
      <c r="G119" s="230"/>
      <c r="H119" s="230"/>
      <c r="I119" s="230"/>
      <c r="J119" s="230"/>
      <c r="K119" s="230"/>
      <c r="L119" s="230"/>
      <c r="M119" s="230"/>
      <c r="N119" s="230"/>
      <c r="O119" s="230"/>
      <c r="P119" s="230"/>
      <c r="Q119" s="230"/>
      <c r="R119" s="230"/>
      <c r="S119" s="230"/>
      <c r="T119" s="230"/>
      <c r="U119" s="230"/>
      <c r="V119" s="230"/>
      <c r="W119" s="332"/>
      <c r="X119" s="332"/>
      <c r="Y119" s="332"/>
      <c r="Z119" s="332"/>
      <c r="AA119" s="76"/>
    </row>
    <row r="120" spans="2:27" s="17" customFormat="1" ht="19.5" customHeight="1" x14ac:dyDescent="0.25">
      <c r="B120" s="333"/>
      <c r="C120" s="266"/>
      <c r="D120" s="75"/>
      <c r="E120" s="230"/>
      <c r="F120" s="230"/>
      <c r="G120" s="230"/>
      <c r="H120" s="230"/>
      <c r="I120" s="230"/>
      <c r="J120" s="230"/>
      <c r="K120" s="230"/>
      <c r="L120" s="230"/>
      <c r="M120" s="230"/>
      <c r="N120" s="230"/>
      <c r="O120" s="230"/>
      <c r="P120" s="230"/>
      <c r="Q120" s="230"/>
      <c r="R120" s="230"/>
      <c r="S120" s="230"/>
      <c r="T120" s="230"/>
      <c r="U120" s="230"/>
      <c r="V120" s="230"/>
      <c r="W120" s="332"/>
      <c r="X120" s="332"/>
      <c r="Y120" s="332"/>
      <c r="Z120" s="332"/>
      <c r="AA120" s="76"/>
    </row>
    <row r="121" spans="2:27" s="17" customFormat="1" ht="19.5" customHeight="1" x14ac:dyDescent="0.25">
      <c r="B121" s="304">
        <v>18</v>
      </c>
      <c r="C121" s="266" t="s">
        <v>39</v>
      </c>
      <c r="D121" s="72" t="s">
        <v>63</v>
      </c>
      <c r="E121" s="230">
        <v>0</v>
      </c>
      <c r="F121" s="230">
        <v>0</v>
      </c>
      <c r="G121" s="230">
        <v>0</v>
      </c>
      <c r="H121" s="230">
        <v>0</v>
      </c>
      <c r="I121" s="230">
        <v>0</v>
      </c>
      <c r="J121" s="230">
        <v>0</v>
      </c>
      <c r="K121" s="230">
        <v>1</v>
      </c>
      <c r="L121" s="230">
        <v>0</v>
      </c>
      <c r="M121" s="230">
        <v>0</v>
      </c>
      <c r="N121" s="230">
        <v>0</v>
      </c>
      <c r="O121" s="230">
        <v>1</v>
      </c>
      <c r="P121" s="230">
        <v>1</v>
      </c>
      <c r="Q121" s="230">
        <v>0</v>
      </c>
      <c r="R121" s="230">
        <v>0</v>
      </c>
      <c r="S121" s="230">
        <v>0</v>
      </c>
      <c r="T121" s="230">
        <v>0</v>
      </c>
      <c r="U121" s="230">
        <v>1</v>
      </c>
      <c r="V121" s="230">
        <v>0</v>
      </c>
      <c r="W121" s="299" t="s">
        <v>56</v>
      </c>
      <c r="X121" s="299">
        <v>0</v>
      </c>
      <c r="Y121" s="299">
        <v>0</v>
      </c>
      <c r="Z121" s="299">
        <v>0</v>
      </c>
      <c r="AA121" s="298" t="s">
        <v>33</v>
      </c>
    </row>
    <row r="122" spans="2:27" s="17" customFormat="1" ht="19.5" customHeight="1" x14ac:dyDescent="0.25">
      <c r="B122" s="304"/>
      <c r="C122" s="74">
        <v>43425</v>
      </c>
      <c r="D122" s="75" t="s">
        <v>933</v>
      </c>
      <c r="E122" s="230"/>
      <c r="F122" s="230"/>
      <c r="G122" s="230"/>
      <c r="H122" s="230"/>
      <c r="I122" s="230"/>
      <c r="J122" s="230"/>
      <c r="K122" s="230"/>
      <c r="L122" s="230"/>
      <c r="M122" s="230"/>
      <c r="N122" s="230"/>
      <c r="O122" s="230"/>
      <c r="P122" s="230"/>
      <c r="Q122" s="230"/>
      <c r="R122" s="230"/>
      <c r="S122" s="230"/>
      <c r="T122" s="230"/>
      <c r="U122" s="230"/>
      <c r="V122" s="230"/>
      <c r="W122" s="299"/>
      <c r="X122" s="299"/>
      <c r="Y122" s="299"/>
      <c r="Z122" s="299"/>
      <c r="AA122" s="297" t="s">
        <v>915</v>
      </c>
    </row>
    <row r="123" spans="2:27" s="17" customFormat="1" ht="19.5" customHeight="1" x14ac:dyDescent="0.25">
      <c r="B123" s="304"/>
      <c r="C123" s="266" t="s">
        <v>243</v>
      </c>
      <c r="D123" s="75" t="s">
        <v>934</v>
      </c>
      <c r="E123" s="230"/>
      <c r="F123" s="230"/>
      <c r="G123" s="230"/>
      <c r="H123" s="230"/>
      <c r="I123" s="230"/>
      <c r="J123" s="230"/>
      <c r="K123" s="230"/>
      <c r="L123" s="230"/>
      <c r="M123" s="230"/>
      <c r="N123" s="230"/>
      <c r="O123" s="230"/>
      <c r="P123" s="230"/>
      <c r="Q123" s="230"/>
      <c r="R123" s="230"/>
      <c r="S123" s="230"/>
      <c r="T123" s="230"/>
      <c r="U123" s="230"/>
      <c r="V123" s="230"/>
      <c r="W123" s="299"/>
      <c r="X123" s="299"/>
      <c r="Y123" s="299"/>
      <c r="Z123" s="299"/>
      <c r="AA123" s="508" t="s">
        <v>916</v>
      </c>
    </row>
    <row r="124" spans="2:27" s="17" customFormat="1" ht="19.5" customHeight="1" x14ac:dyDescent="0.25">
      <c r="B124" s="304"/>
      <c r="C124" s="266"/>
      <c r="D124" s="75"/>
      <c r="E124" s="230"/>
      <c r="F124" s="230"/>
      <c r="G124" s="230"/>
      <c r="H124" s="230"/>
      <c r="I124" s="230"/>
      <c r="J124" s="230"/>
      <c r="K124" s="230"/>
      <c r="L124" s="230"/>
      <c r="M124" s="230"/>
      <c r="N124" s="230"/>
      <c r="O124" s="230"/>
      <c r="P124" s="230"/>
      <c r="Q124" s="230"/>
      <c r="R124" s="230"/>
      <c r="S124" s="230"/>
      <c r="T124" s="230"/>
      <c r="U124" s="230"/>
      <c r="V124" s="230"/>
      <c r="W124" s="299"/>
      <c r="X124" s="299"/>
      <c r="Y124" s="299"/>
      <c r="Z124" s="299"/>
      <c r="AA124" s="508"/>
    </row>
    <row r="125" spans="2:27" s="17" customFormat="1" ht="19.5" customHeight="1" x14ac:dyDescent="0.25">
      <c r="B125" s="304"/>
      <c r="C125" s="266"/>
      <c r="D125" s="75"/>
      <c r="E125" s="230"/>
      <c r="F125" s="230"/>
      <c r="G125" s="230"/>
      <c r="H125" s="230"/>
      <c r="I125" s="230"/>
      <c r="J125" s="230"/>
      <c r="K125" s="230"/>
      <c r="L125" s="230"/>
      <c r="M125" s="230"/>
      <c r="N125" s="230"/>
      <c r="O125" s="230"/>
      <c r="P125" s="230"/>
      <c r="Q125" s="230"/>
      <c r="R125" s="230"/>
      <c r="S125" s="230"/>
      <c r="T125" s="230"/>
      <c r="U125" s="230"/>
      <c r="V125" s="230"/>
      <c r="W125" s="299"/>
      <c r="X125" s="299"/>
      <c r="Y125" s="299"/>
      <c r="Z125" s="299"/>
      <c r="AA125" s="508" t="s">
        <v>917</v>
      </c>
    </row>
    <row r="126" spans="2:27" s="17" customFormat="1" ht="19.5" customHeight="1" x14ac:dyDescent="0.25">
      <c r="B126" s="304"/>
      <c r="C126" s="266"/>
      <c r="D126" s="75"/>
      <c r="E126" s="230"/>
      <c r="F126" s="230"/>
      <c r="G126" s="230"/>
      <c r="H126" s="230"/>
      <c r="I126" s="230"/>
      <c r="J126" s="230"/>
      <c r="K126" s="230"/>
      <c r="L126" s="230"/>
      <c r="M126" s="230"/>
      <c r="N126" s="230"/>
      <c r="O126" s="230"/>
      <c r="P126" s="230"/>
      <c r="Q126" s="230"/>
      <c r="R126" s="230"/>
      <c r="S126" s="230"/>
      <c r="T126" s="230"/>
      <c r="U126" s="230"/>
      <c r="V126" s="230"/>
      <c r="W126" s="299"/>
      <c r="X126" s="299"/>
      <c r="Y126" s="299"/>
      <c r="Z126" s="299"/>
      <c r="AA126" s="508"/>
    </row>
    <row r="127" spans="2:27" s="17" customFormat="1" ht="19.5" customHeight="1" x14ac:dyDescent="0.25">
      <c r="B127" s="304"/>
      <c r="C127" s="266"/>
      <c r="D127" s="75"/>
      <c r="E127" s="230"/>
      <c r="F127" s="230"/>
      <c r="G127" s="230"/>
      <c r="H127" s="230"/>
      <c r="I127" s="230"/>
      <c r="J127" s="230"/>
      <c r="K127" s="230"/>
      <c r="L127" s="230"/>
      <c r="M127" s="230"/>
      <c r="N127" s="230"/>
      <c r="O127" s="230"/>
      <c r="P127" s="230"/>
      <c r="Q127" s="230"/>
      <c r="R127" s="230"/>
      <c r="S127" s="230"/>
      <c r="T127" s="230"/>
      <c r="U127" s="230"/>
      <c r="V127" s="230"/>
      <c r="W127" s="299"/>
      <c r="X127" s="299"/>
      <c r="Y127" s="299"/>
      <c r="Z127" s="299"/>
      <c r="AA127" s="297"/>
    </row>
    <row r="128" spans="2:27" s="17" customFormat="1" ht="19.5" customHeight="1" x14ac:dyDescent="0.25">
      <c r="B128" s="292">
        <v>19</v>
      </c>
      <c r="C128" s="266" t="s">
        <v>279</v>
      </c>
      <c r="D128" s="72" t="s">
        <v>58</v>
      </c>
      <c r="E128" s="230">
        <v>1</v>
      </c>
      <c r="F128" s="230">
        <v>0</v>
      </c>
      <c r="G128" s="230">
        <v>0</v>
      </c>
      <c r="H128" s="230">
        <v>0</v>
      </c>
      <c r="I128" s="230">
        <v>0</v>
      </c>
      <c r="J128" s="230">
        <v>0</v>
      </c>
      <c r="K128" s="230">
        <v>0</v>
      </c>
      <c r="L128" s="230">
        <v>0</v>
      </c>
      <c r="M128" s="230">
        <v>0</v>
      </c>
      <c r="N128" s="230"/>
      <c r="O128" s="230"/>
      <c r="P128" s="230"/>
      <c r="Q128" s="230"/>
      <c r="R128" s="230"/>
      <c r="S128" s="230"/>
      <c r="T128" s="230"/>
      <c r="U128" s="230"/>
      <c r="V128" s="230"/>
      <c r="W128" s="289" t="s">
        <v>68</v>
      </c>
      <c r="X128" s="289">
        <v>30000000</v>
      </c>
      <c r="Y128" s="289">
        <f>5%*X128</f>
        <v>1500000</v>
      </c>
      <c r="Z128" s="289">
        <f>X128+Y128</f>
        <v>31500000</v>
      </c>
      <c r="AA128" s="119" t="s">
        <v>685</v>
      </c>
    </row>
    <row r="129" spans="2:27" s="17" customFormat="1" ht="19.5" customHeight="1" x14ac:dyDescent="0.25">
      <c r="B129" s="292"/>
      <c r="C129" s="74">
        <v>43427</v>
      </c>
      <c r="D129" s="75" t="s">
        <v>904</v>
      </c>
      <c r="E129" s="230"/>
      <c r="F129" s="230"/>
      <c r="G129" s="230"/>
      <c r="H129" s="230"/>
      <c r="I129" s="230"/>
      <c r="J129" s="230"/>
      <c r="K129" s="230"/>
      <c r="L129" s="230"/>
      <c r="M129" s="230"/>
      <c r="N129" s="230"/>
      <c r="O129" s="230"/>
      <c r="P129" s="230"/>
      <c r="Q129" s="230"/>
      <c r="R129" s="230"/>
      <c r="S129" s="230"/>
      <c r="T129" s="230"/>
      <c r="U129" s="230"/>
      <c r="V129" s="230"/>
      <c r="W129" s="289"/>
      <c r="X129" s="289"/>
      <c r="Y129" s="289"/>
      <c r="Z129" s="289"/>
      <c r="AA129" s="77" t="s">
        <v>905</v>
      </c>
    </row>
    <row r="130" spans="2:27" s="17" customFormat="1" ht="19.5" customHeight="1" x14ac:dyDescent="0.25">
      <c r="B130" s="292"/>
      <c r="C130" s="266" t="s">
        <v>336</v>
      </c>
      <c r="D130" s="75" t="s">
        <v>293</v>
      </c>
      <c r="E130" s="230"/>
      <c r="F130" s="230"/>
      <c r="G130" s="230"/>
      <c r="H130" s="230"/>
      <c r="I130" s="230"/>
      <c r="J130" s="230"/>
      <c r="K130" s="230"/>
      <c r="L130" s="230"/>
      <c r="M130" s="230"/>
      <c r="N130" s="230"/>
      <c r="O130" s="230"/>
      <c r="P130" s="230"/>
      <c r="Q130" s="230"/>
      <c r="R130" s="230"/>
      <c r="S130" s="230"/>
      <c r="T130" s="230"/>
      <c r="U130" s="230"/>
      <c r="V130" s="230"/>
      <c r="W130" s="289"/>
      <c r="X130" s="289"/>
      <c r="Y130" s="289"/>
      <c r="Z130" s="289"/>
      <c r="AA130" s="77" t="s">
        <v>906</v>
      </c>
    </row>
    <row r="131" spans="2:27" s="17" customFormat="1" ht="19.5" customHeight="1" x14ac:dyDescent="0.25">
      <c r="B131" s="292"/>
      <c r="C131" s="266"/>
      <c r="D131" s="75"/>
      <c r="E131" s="230"/>
      <c r="F131" s="230"/>
      <c r="G131" s="230"/>
      <c r="H131" s="230"/>
      <c r="I131" s="230"/>
      <c r="J131" s="230"/>
      <c r="K131" s="230"/>
      <c r="L131" s="230"/>
      <c r="M131" s="230"/>
      <c r="N131" s="230"/>
      <c r="O131" s="230"/>
      <c r="P131" s="230"/>
      <c r="Q131" s="230"/>
      <c r="R131" s="230"/>
      <c r="S131" s="230"/>
      <c r="T131" s="230"/>
      <c r="U131" s="230"/>
      <c r="V131" s="230"/>
      <c r="W131" s="289"/>
      <c r="X131" s="289"/>
      <c r="Y131" s="289"/>
      <c r="Z131" s="289"/>
      <c r="AA131" s="77" t="s">
        <v>907</v>
      </c>
    </row>
    <row r="132" spans="2:27" s="17" customFormat="1" ht="19.5" customHeight="1" x14ac:dyDescent="0.25">
      <c r="B132" s="292"/>
      <c r="C132" s="266"/>
      <c r="D132" s="72"/>
      <c r="E132" s="230"/>
      <c r="F132" s="230"/>
      <c r="G132" s="230"/>
      <c r="H132" s="230"/>
      <c r="I132" s="230"/>
      <c r="J132" s="230"/>
      <c r="K132" s="230"/>
      <c r="L132" s="230"/>
      <c r="M132" s="230"/>
      <c r="N132" s="230"/>
      <c r="O132" s="230"/>
      <c r="P132" s="230"/>
      <c r="Q132" s="230"/>
      <c r="R132" s="230"/>
      <c r="S132" s="230"/>
      <c r="T132" s="230"/>
      <c r="U132" s="230"/>
      <c r="V132" s="230"/>
      <c r="W132" s="289"/>
      <c r="X132" s="289"/>
      <c r="Y132" s="289"/>
      <c r="Z132" s="289"/>
      <c r="AA132" s="77"/>
    </row>
    <row r="133" spans="2:27" s="17" customFormat="1" ht="19.5" customHeight="1" x14ac:dyDescent="0.25">
      <c r="B133" s="292">
        <v>20</v>
      </c>
      <c r="C133" s="266" t="s">
        <v>16</v>
      </c>
      <c r="D133" s="72" t="s">
        <v>58</v>
      </c>
      <c r="E133" s="230">
        <v>0</v>
      </c>
      <c r="F133" s="230">
        <v>1</v>
      </c>
      <c r="G133" s="230">
        <v>0</v>
      </c>
      <c r="H133" s="230">
        <v>0</v>
      </c>
      <c r="I133" s="230">
        <v>0</v>
      </c>
      <c r="J133" s="230">
        <v>0</v>
      </c>
      <c r="K133" s="230">
        <v>0</v>
      </c>
      <c r="L133" s="230">
        <v>0</v>
      </c>
      <c r="M133" s="230">
        <v>1</v>
      </c>
      <c r="N133" s="230"/>
      <c r="O133" s="230"/>
      <c r="P133" s="230"/>
      <c r="Q133" s="230"/>
      <c r="R133" s="230"/>
      <c r="S133" s="230"/>
      <c r="T133" s="230"/>
      <c r="U133" s="230"/>
      <c r="V133" s="230"/>
      <c r="W133" s="289" t="s">
        <v>68</v>
      </c>
      <c r="X133" s="289">
        <v>5000000</v>
      </c>
      <c r="Y133" s="289">
        <f>5%*X133</f>
        <v>250000</v>
      </c>
      <c r="Z133" s="289">
        <f>X133+Y133</f>
        <v>5250000</v>
      </c>
      <c r="AA133" s="119" t="s">
        <v>911</v>
      </c>
    </row>
    <row r="134" spans="2:27" s="17" customFormat="1" ht="19.5" customHeight="1" x14ac:dyDescent="0.25">
      <c r="B134" s="292"/>
      <c r="C134" s="74">
        <v>43430</v>
      </c>
      <c r="D134" s="75" t="s">
        <v>909</v>
      </c>
      <c r="E134" s="230"/>
      <c r="F134" s="230"/>
      <c r="G134" s="230"/>
      <c r="H134" s="230"/>
      <c r="I134" s="230"/>
      <c r="J134" s="230"/>
      <c r="K134" s="230"/>
      <c r="L134" s="230"/>
      <c r="M134" s="230"/>
      <c r="N134" s="230"/>
      <c r="O134" s="230"/>
      <c r="P134" s="230"/>
      <c r="Q134" s="230"/>
      <c r="R134" s="230"/>
      <c r="S134" s="230"/>
      <c r="T134" s="230"/>
      <c r="U134" s="230"/>
      <c r="V134" s="230"/>
      <c r="W134" s="289"/>
      <c r="X134" s="289"/>
      <c r="Y134" s="289"/>
      <c r="Z134" s="289"/>
      <c r="AA134" s="77" t="s">
        <v>912</v>
      </c>
    </row>
    <row r="135" spans="2:27" s="17" customFormat="1" ht="19.5" customHeight="1" x14ac:dyDescent="0.25">
      <c r="B135" s="292"/>
      <c r="C135" s="266" t="s">
        <v>908</v>
      </c>
      <c r="D135" s="75" t="s">
        <v>910</v>
      </c>
      <c r="E135" s="230"/>
      <c r="F135" s="230"/>
      <c r="G135" s="230"/>
      <c r="H135" s="230"/>
      <c r="I135" s="230"/>
      <c r="J135" s="230"/>
      <c r="K135" s="230"/>
      <c r="L135" s="230"/>
      <c r="M135" s="230"/>
      <c r="N135" s="230"/>
      <c r="O135" s="230"/>
      <c r="P135" s="230"/>
      <c r="Q135" s="230"/>
      <c r="R135" s="230"/>
      <c r="S135" s="230"/>
      <c r="T135" s="230"/>
      <c r="U135" s="230"/>
      <c r="V135" s="230"/>
      <c r="W135" s="289"/>
      <c r="X135" s="289"/>
      <c r="Y135" s="289"/>
      <c r="Z135" s="289"/>
      <c r="AA135" s="508" t="s">
        <v>913</v>
      </c>
    </row>
    <row r="136" spans="2:27" s="17" customFormat="1" ht="19.5" customHeight="1" x14ac:dyDescent="0.25">
      <c r="B136" s="292"/>
      <c r="C136" s="266"/>
      <c r="D136" s="75"/>
      <c r="E136" s="230"/>
      <c r="F136" s="230"/>
      <c r="G136" s="230"/>
      <c r="H136" s="230"/>
      <c r="I136" s="230"/>
      <c r="J136" s="230"/>
      <c r="K136" s="230"/>
      <c r="L136" s="230"/>
      <c r="M136" s="230"/>
      <c r="N136" s="230"/>
      <c r="O136" s="230"/>
      <c r="P136" s="230"/>
      <c r="Q136" s="230"/>
      <c r="R136" s="230"/>
      <c r="S136" s="230"/>
      <c r="T136" s="230"/>
      <c r="U136" s="230"/>
      <c r="V136" s="230"/>
      <c r="W136" s="289"/>
      <c r="X136" s="289"/>
      <c r="Y136" s="289"/>
      <c r="Z136" s="289"/>
      <c r="AA136" s="508"/>
    </row>
    <row r="137" spans="2:27" s="17" customFormat="1" ht="19.5" customHeight="1" x14ac:dyDescent="0.25">
      <c r="B137" s="292"/>
      <c r="C137" s="266"/>
      <c r="D137" s="72"/>
      <c r="E137" s="230"/>
      <c r="F137" s="230"/>
      <c r="G137" s="230"/>
      <c r="H137" s="230"/>
      <c r="I137" s="230"/>
      <c r="J137" s="230"/>
      <c r="K137" s="230"/>
      <c r="L137" s="230"/>
      <c r="M137" s="230"/>
      <c r="N137" s="230"/>
      <c r="O137" s="230"/>
      <c r="P137" s="230"/>
      <c r="Q137" s="230"/>
      <c r="R137" s="230"/>
      <c r="S137" s="230"/>
      <c r="T137" s="230"/>
      <c r="U137" s="230"/>
      <c r="V137" s="230"/>
      <c r="W137" s="289"/>
      <c r="X137" s="289"/>
      <c r="Y137" s="289"/>
      <c r="Z137" s="289"/>
      <c r="AA137" s="77" t="s">
        <v>914</v>
      </c>
    </row>
    <row r="138" spans="2:27" s="17" customFormat="1" ht="19.5" customHeight="1" x14ac:dyDescent="0.25">
      <c r="B138" s="292"/>
      <c r="C138" s="266"/>
      <c r="D138" s="72"/>
      <c r="E138" s="230"/>
      <c r="F138" s="230"/>
      <c r="G138" s="230"/>
      <c r="H138" s="230"/>
      <c r="I138" s="230"/>
      <c r="J138" s="230"/>
      <c r="K138" s="230"/>
      <c r="L138" s="230"/>
      <c r="M138" s="230"/>
      <c r="N138" s="230"/>
      <c r="O138" s="230"/>
      <c r="P138" s="230"/>
      <c r="Q138" s="230"/>
      <c r="R138" s="230"/>
      <c r="S138" s="230"/>
      <c r="T138" s="230"/>
      <c r="U138" s="230"/>
      <c r="V138" s="230"/>
      <c r="W138" s="289"/>
      <c r="X138" s="289"/>
      <c r="Y138" s="289"/>
      <c r="Z138" s="289"/>
      <c r="AA138" s="389"/>
    </row>
    <row r="139" spans="2:27" s="17" customFormat="1" ht="19.5" x14ac:dyDescent="0.25">
      <c r="B139" s="84"/>
      <c r="C139" s="85"/>
      <c r="D139" s="86"/>
      <c r="E139" s="87"/>
      <c r="F139" s="87"/>
      <c r="G139" s="87"/>
      <c r="H139" s="87"/>
      <c r="I139" s="87"/>
      <c r="J139" s="87"/>
      <c r="K139" s="87"/>
      <c r="L139" s="87"/>
      <c r="M139" s="87"/>
      <c r="N139" s="87"/>
      <c r="O139" s="87"/>
      <c r="P139" s="87"/>
      <c r="Q139" s="87"/>
      <c r="R139" s="87"/>
      <c r="S139" s="87"/>
      <c r="T139" s="87"/>
      <c r="U139" s="87"/>
      <c r="V139" s="87"/>
      <c r="W139" s="41"/>
      <c r="X139" s="41"/>
      <c r="Y139" s="88"/>
      <c r="Z139" s="88"/>
      <c r="AA139" s="224"/>
    </row>
    <row r="140" spans="2:27" s="8" customFormat="1" ht="2.1" customHeight="1" thickBot="1" x14ac:dyDescent="0.3">
      <c r="B140" s="19"/>
      <c r="C140" s="20"/>
      <c r="D140" s="19"/>
      <c r="E140" s="107"/>
      <c r="F140" s="107"/>
      <c r="G140" s="107"/>
      <c r="H140" s="107"/>
      <c r="I140" s="107"/>
      <c r="J140" s="107"/>
      <c r="K140" s="107"/>
      <c r="L140" s="107"/>
      <c r="M140" s="107"/>
      <c r="N140" s="108"/>
      <c r="O140" s="108"/>
      <c r="P140" s="108"/>
      <c r="Q140" s="108"/>
      <c r="R140" s="108"/>
      <c r="S140" s="108"/>
      <c r="T140" s="108"/>
      <c r="U140" s="108"/>
      <c r="V140" s="108"/>
      <c r="W140" s="109"/>
      <c r="X140" s="109"/>
      <c r="Y140" s="20"/>
      <c r="Z140" s="20"/>
      <c r="AA140" s="20"/>
    </row>
    <row r="141" spans="2:27" s="22" customFormat="1" ht="17.25" x14ac:dyDescent="0.25">
      <c r="B141" s="509" t="s">
        <v>17</v>
      </c>
      <c r="C141" s="509"/>
      <c r="D141" s="511" t="s">
        <v>1283</v>
      </c>
      <c r="E141" s="533">
        <f t="shared" ref="E141:V141" si="0">SUM(E13:E140)</f>
        <v>2</v>
      </c>
      <c r="F141" s="533">
        <f t="shared" si="0"/>
        <v>15</v>
      </c>
      <c r="G141" s="533">
        <f t="shared" si="0"/>
        <v>0</v>
      </c>
      <c r="H141" s="533">
        <f t="shared" si="0"/>
        <v>0</v>
      </c>
      <c r="I141" s="533">
        <f t="shared" si="0"/>
        <v>0</v>
      </c>
      <c r="J141" s="533">
        <f t="shared" si="0"/>
        <v>1</v>
      </c>
      <c r="K141" s="533">
        <f t="shared" si="0"/>
        <v>3</v>
      </c>
      <c r="L141" s="533">
        <f t="shared" si="0"/>
        <v>0</v>
      </c>
      <c r="M141" s="533">
        <f t="shared" si="0"/>
        <v>1</v>
      </c>
      <c r="N141" s="533">
        <f t="shared" si="0"/>
        <v>1</v>
      </c>
      <c r="O141" s="533">
        <f t="shared" si="0"/>
        <v>6</v>
      </c>
      <c r="P141" s="533">
        <f t="shared" si="0"/>
        <v>3</v>
      </c>
      <c r="Q141" s="533">
        <f t="shared" si="0"/>
        <v>0</v>
      </c>
      <c r="R141" s="533">
        <f t="shared" si="0"/>
        <v>0</v>
      </c>
      <c r="S141" s="533">
        <f t="shared" si="0"/>
        <v>1</v>
      </c>
      <c r="T141" s="533">
        <f t="shared" si="0"/>
        <v>0</v>
      </c>
      <c r="U141" s="533">
        <f t="shared" si="0"/>
        <v>2</v>
      </c>
      <c r="V141" s="533">
        <f t="shared" si="0"/>
        <v>0</v>
      </c>
      <c r="W141" s="533"/>
      <c r="X141" s="499">
        <f>SUM(X15:X139)</f>
        <v>63410000</v>
      </c>
      <c r="Y141" s="499">
        <f>SUM(Y15:Y139)</f>
        <v>3170500</v>
      </c>
      <c r="Z141" s="499">
        <f>SUM(Z15:Z139)</f>
        <v>66580500</v>
      </c>
      <c r="AA141" s="501"/>
    </row>
    <row r="142" spans="2:27" s="22" customFormat="1" ht="30.75" customHeight="1" thickBot="1" x14ac:dyDescent="0.3">
      <c r="B142" s="510"/>
      <c r="C142" s="510"/>
      <c r="D142" s="512"/>
      <c r="E142" s="534"/>
      <c r="F142" s="534"/>
      <c r="G142" s="534"/>
      <c r="H142" s="534"/>
      <c r="I142" s="534"/>
      <c r="J142" s="534"/>
      <c r="K142" s="534"/>
      <c r="L142" s="534"/>
      <c r="M142" s="534"/>
      <c r="N142" s="534"/>
      <c r="O142" s="534"/>
      <c r="P142" s="534"/>
      <c r="Q142" s="534"/>
      <c r="R142" s="534"/>
      <c r="S142" s="534"/>
      <c r="T142" s="534"/>
      <c r="U142" s="534"/>
      <c r="V142" s="534"/>
      <c r="W142" s="534"/>
      <c r="X142" s="500"/>
      <c r="Y142" s="500"/>
      <c r="Z142" s="500"/>
      <c r="AA142" s="502"/>
    </row>
    <row r="143" spans="2:27" s="21" customFormat="1" ht="17.25" x14ac:dyDescent="0.25">
      <c r="B143" s="503" t="s">
        <v>85</v>
      </c>
      <c r="C143" s="503"/>
      <c r="D143" s="503"/>
      <c r="E143" s="23"/>
      <c r="F143" s="23"/>
      <c r="G143" s="23"/>
      <c r="H143" s="23"/>
      <c r="I143" s="504" t="s">
        <v>86</v>
      </c>
      <c r="J143" s="504"/>
      <c r="K143" s="504"/>
      <c r="L143" s="504"/>
      <c r="M143" s="504"/>
    </row>
    <row r="144" spans="2:27" s="21" customFormat="1" ht="17.25" x14ac:dyDescent="0.25">
      <c r="B144" s="503"/>
      <c r="C144" s="503"/>
      <c r="D144" s="503"/>
      <c r="E144" s="23"/>
      <c r="F144" s="23"/>
      <c r="G144" s="23"/>
      <c r="H144" s="23"/>
      <c r="I144" s="504"/>
      <c r="J144" s="504"/>
      <c r="K144" s="504"/>
      <c r="L144" s="504"/>
      <c r="M144" s="504"/>
    </row>
    <row r="145" spans="1:28" s="21" customFormat="1" ht="17.25" x14ac:dyDescent="0.25">
      <c r="B145" s="503"/>
      <c r="C145" s="503"/>
      <c r="D145" s="503"/>
      <c r="E145" s="23"/>
      <c r="F145" s="23"/>
      <c r="G145" s="23"/>
      <c r="H145" s="23"/>
      <c r="I145" s="504"/>
      <c r="J145" s="504"/>
      <c r="K145" s="504"/>
      <c r="L145" s="504"/>
      <c r="M145" s="504"/>
    </row>
    <row r="146" spans="1:28" s="26" customFormat="1" ht="23.25" x14ac:dyDescent="0.25">
      <c r="A146" s="21"/>
      <c r="B146" s="51">
        <v>1</v>
      </c>
      <c r="C146" s="32" t="s">
        <v>40</v>
      </c>
      <c r="D146" s="91"/>
      <c r="E146" s="51" t="s">
        <v>25</v>
      </c>
      <c r="F146" s="92">
        <v>0</v>
      </c>
      <c r="G146" s="91" t="s">
        <v>26</v>
      </c>
      <c r="H146" s="91"/>
      <c r="I146" s="51">
        <v>1</v>
      </c>
      <c r="J146" s="32" t="s">
        <v>34</v>
      </c>
      <c r="K146" s="93"/>
      <c r="L146" s="93"/>
      <c r="M146" s="93"/>
      <c r="N146" s="94"/>
      <c r="O146" s="95" t="s">
        <v>93</v>
      </c>
      <c r="P146" s="94"/>
      <c r="Q146" s="50"/>
      <c r="R146" s="21"/>
      <c r="S146" s="21"/>
      <c r="T146" s="21"/>
      <c r="U146" s="21"/>
      <c r="V146" s="21"/>
      <c r="Y146" s="104" t="s">
        <v>932</v>
      </c>
      <c r="Z146" s="21"/>
      <c r="AA146" s="21"/>
      <c r="AB146" s="21"/>
    </row>
    <row r="147" spans="1:28" s="26" customFormat="1" ht="23.25" x14ac:dyDescent="0.25">
      <c r="A147" s="21"/>
      <c r="B147" s="51"/>
      <c r="C147" s="91" t="s">
        <v>126</v>
      </c>
      <c r="D147" s="91"/>
      <c r="E147" s="51"/>
      <c r="F147" s="92"/>
      <c r="G147" s="91"/>
      <c r="H147" s="91"/>
      <c r="I147" s="91"/>
      <c r="J147" s="91" t="s">
        <v>127</v>
      </c>
      <c r="K147" s="93"/>
      <c r="L147" s="93"/>
      <c r="M147" s="93"/>
      <c r="N147" s="94"/>
      <c r="O147" s="94" t="s">
        <v>1003</v>
      </c>
      <c r="P147" s="94"/>
      <c r="Q147" s="50"/>
      <c r="R147" s="21"/>
      <c r="S147" s="21"/>
      <c r="T147" s="21"/>
      <c r="U147" s="21"/>
      <c r="V147" s="21"/>
      <c r="Y147" s="104"/>
      <c r="Z147" s="21"/>
      <c r="AA147" s="21"/>
      <c r="AB147" s="21"/>
    </row>
    <row r="148" spans="1:28" s="26" customFormat="1" ht="23.25" x14ac:dyDescent="0.25">
      <c r="A148" s="21"/>
      <c r="B148" s="51"/>
      <c r="C148" s="91" t="s">
        <v>128</v>
      </c>
      <c r="D148" s="91"/>
      <c r="E148" s="51"/>
      <c r="F148" s="92"/>
      <c r="G148" s="91"/>
      <c r="H148" s="91"/>
      <c r="I148" s="91"/>
      <c r="J148" s="91" t="s">
        <v>103</v>
      </c>
      <c r="K148" s="93"/>
      <c r="L148" s="93"/>
      <c r="M148" s="93"/>
      <c r="N148" s="93"/>
      <c r="O148" s="94" t="s">
        <v>1238</v>
      </c>
      <c r="P148" s="94"/>
      <c r="Q148" s="50"/>
      <c r="R148" s="21"/>
      <c r="S148" s="21"/>
      <c r="T148" s="21"/>
      <c r="U148" s="21"/>
      <c r="V148" s="21"/>
      <c r="Y148" s="104" t="s">
        <v>30</v>
      </c>
      <c r="Z148" s="21"/>
      <c r="AA148" s="21"/>
      <c r="AB148" s="21"/>
    </row>
    <row r="149" spans="1:28" s="26" customFormat="1" ht="23.25" x14ac:dyDescent="0.25">
      <c r="A149" s="21"/>
      <c r="B149" s="51">
        <v>2</v>
      </c>
      <c r="C149" s="32" t="s">
        <v>34</v>
      </c>
      <c r="D149" s="91"/>
      <c r="E149" s="51" t="s">
        <v>25</v>
      </c>
      <c r="F149" s="92">
        <v>3</v>
      </c>
      <c r="G149" s="91" t="s">
        <v>26</v>
      </c>
      <c r="H149" s="91"/>
      <c r="I149" s="51"/>
      <c r="J149" s="95"/>
      <c r="K149" s="93"/>
      <c r="L149" s="93"/>
      <c r="M149" s="93"/>
      <c r="N149" s="93"/>
      <c r="O149" s="94"/>
      <c r="P149" s="94"/>
      <c r="Q149" s="50"/>
      <c r="R149" s="21"/>
      <c r="S149" s="21"/>
      <c r="T149" s="21"/>
      <c r="U149" s="21"/>
      <c r="V149" s="21"/>
      <c r="Y149" s="104" t="s">
        <v>31</v>
      </c>
      <c r="Z149" s="21"/>
      <c r="AA149" s="21"/>
      <c r="AB149" s="21"/>
    </row>
    <row r="150" spans="1:28" s="26" customFormat="1" ht="23.25" x14ac:dyDescent="0.35">
      <c r="A150" s="21"/>
      <c r="B150" s="51"/>
      <c r="C150" s="91" t="s">
        <v>129</v>
      </c>
      <c r="D150" s="91"/>
      <c r="E150" s="51"/>
      <c r="F150" s="92"/>
      <c r="G150" s="91"/>
      <c r="H150" s="91"/>
      <c r="I150" s="51">
        <v>2</v>
      </c>
      <c r="J150" s="32" t="s">
        <v>1059</v>
      </c>
      <c r="K150" s="97"/>
      <c r="L150" s="97"/>
      <c r="M150" s="97"/>
      <c r="N150" s="96"/>
      <c r="O150" s="95" t="s">
        <v>1284</v>
      </c>
      <c r="P150" s="98"/>
      <c r="Q150" s="52"/>
      <c r="R150" s="21"/>
      <c r="S150" s="21"/>
      <c r="T150" s="21"/>
      <c r="U150" s="21"/>
      <c r="V150" s="21"/>
      <c r="Y150" s="105"/>
      <c r="Z150"/>
      <c r="AA150" s="21"/>
      <c r="AB150" s="21"/>
    </row>
    <row r="151" spans="1:28" s="26" customFormat="1" ht="23.25" x14ac:dyDescent="0.25">
      <c r="A151" s="21"/>
      <c r="B151" s="51"/>
      <c r="C151" s="91" t="s">
        <v>132</v>
      </c>
      <c r="D151" s="91"/>
      <c r="E151" s="51"/>
      <c r="F151" s="92"/>
      <c r="G151" s="91"/>
      <c r="H151" s="91"/>
      <c r="I151" s="100"/>
      <c r="J151" s="334" t="s">
        <v>82</v>
      </c>
      <c r="K151" s="335"/>
      <c r="L151" s="335"/>
      <c r="M151" s="335"/>
      <c r="N151" s="274"/>
      <c r="O151" s="334" t="s">
        <v>1239</v>
      </c>
      <c r="P151" s="334"/>
      <c r="Q151" s="336"/>
      <c r="R151" s="21"/>
      <c r="S151" s="21"/>
      <c r="T151" s="21"/>
      <c r="U151" s="21"/>
      <c r="V151" s="21"/>
      <c r="Y151" s="104"/>
      <c r="Z151" s="21"/>
      <c r="AA151" s="21"/>
      <c r="AB151" s="21"/>
    </row>
    <row r="152" spans="1:28" s="26" customFormat="1" ht="23.25" x14ac:dyDescent="0.25">
      <c r="A152" s="21"/>
      <c r="B152" s="51"/>
      <c r="C152" s="91" t="s">
        <v>153</v>
      </c>
      <c r="D152" s="91"/>
      <c r="E152" s="51"/>
      <c r="F152" s="92"/>
      <c r="G152" s="91"/>
      <c r="H152" s="91"/>
      <c r="I152" s="96"/>
      <c r="J152" s="334" t="s">
        <v>83</v>
      </c>
      <c r="K152" s="99"/>
      <c r="L152" s="99"/>
      <c r="M152" s="99"/>
      <c r="N152" s="99"/>
      <c r="O152" s="94" t="s">
        <v>1240</v>
      </c>
      <c r="P152" s="98"/>
      <c r="Q152" s="52"/>
      <c r="R152" s="21"/>
      <c r="S152" s="21"/>
      <c r="T152" s="21"/>
      <c r="U152" s="21"/>
      <c r="V152" s="21"/>
      <c r="Y152" s="104"/>
      <c r="Z152" s="21"/>
      <c r="AA152" s="21"/>
      <c r="AB152" s="21"/>
    </row>
    <row r="153" spans="1:28" s="26" customFormat="1" ht="23.25" x14ac:dyDescent="0.25">
      <c r="A153" s="21"/>
      <c r="B153" s="51"/>
      <c r="C153" s="91" t="s">
        <v>1210</v>
      </c>
      <c r="D153" s="91"/>
      <c r="E153" s="51"/>
      <c r="F153" s="92"/>
      <c r="G153" s="91"/>
      <c r="H153" s="91"/>
      <c r="I153" s="96"/>
      <c r="J153" s="96"/>
      <c r="K153" s="97"/>
      <c r="L153" s="97"/>
      <c r="M153" s="97"/>
      <c r="N153" s="96"/>
      <c r="O153" s="100"/>
      <c r="P153" s="101"/>
      <c r="Q153" s="53"/>
      <c r="R153" s="21"/>
      <c r="S153" s="21"/>
      <c r="T153" s="21"/>
      <c r="U153" s="21"/>
      <c r="V153" s="21"/>
      <c r="Y153" s="106" t="s">
        <v>32</v>
      </c>
      <c r="Z153" s="30"/>
      <c r="AA153" s="21"/>
      <c r="AB153" s="21"/>
    </row>
    <row r="154" spans="1:28" s="26" customFormat="1" ht="23.25" x14ac:dyDescent="0.25">
      <c r="A154" s="21"/>
      <c r="B154" s="51">
        <v>3</v>
      </c>
      <c r="C154" s="32" t="s">
        <v>79</v>
      </c>
      <c r="D154" s="91"/>
      <c r="E154" s="51" t="s">
        <v>25</v>
      </c>
      <c r="F154" s="92">
        <v>14</v>
      </c>
      <c r="G154" s="91" t="s">
        <v>26</v>
      </c>
      <c r="H154" s="32"/>
      <c r="I154" s="51">
        <v>3</v>
      </c>
      <c r="J154" s="32" t="s">
        <v>59</v>
      </c>
      <c r="K154" s="97"/>
      <c r="L154" s="97"/>
      <c r="M154" s="97"/>
      <c r="N154" s="96"/>
      <c r="O154" s="94" t="s">
        <v>90</v>
      </c>
      <c r="P154" s="98"/>
      <c r="Q154" s="52"/>
      <c r="R154" s="21"/>
      <c r="S154" s="21"/>
      <c r="T154" s="21"/>
      <c r="U154" s="21"/>
      <c r="V154" s="21"/>
      <c r="Y154" s="104" t="s">
        <v>14</v>
      </c>
      <c r="Z154" s="21"/>
      <c r="AA154" s="21"/>
      <c r="AB154" s="21"/>
    </row>
    <row r="155" spans="1:28" s="26" customFormat="1" ht="19.5" x14ac:dyDescent="0.25">
      <c r="A155" s="21"/>
      <c r="B155" s="51"/>
      <c r="C155" s="91" t="s">
        <v>1237</v>
      </c>
      <c r="D155" s="91"/>
      <c r="E155" s="51"/>
      <c r="F155" s="92"/>
      <c r="G155" s="91"/>
      <c r="H155" s="91"/>
      <c r="I155" s="96"/>
      <c r="J155" s="96"/>
      <c r="K155" s="97"/>
      <c r="L155" s="97"/>
      <c r="M155" s="97"/>
      <c r="N155" s="96"/>
      <c r="O155" s="96"/>
      <c r="P155" s="96"/>
      <c r="Q155" s="5"/>
      <c r="R155" s="27"/>
      <c r="S155" s="21"/>
      <c r="T155" s="27"/>
      <c r="U155" s="21"/>
      <c r="V155" s="21"/>
      <c r="AA155" s="21"/>
      <c r="AB155" s="21"/>
    </row>
    <row r="156" spans="1:28" s="26" customFormat="1" ht="23.25" x14ac:dyDescent="0.25">
      <c r="A156" s="21"/>
      <c r="B156" s="51"/>
      <c r="C156" s="91" t="s">
        <v>1338</v>
      </c>
      <c r="D156" s="91"/>
      <c r="E156" s="51"/>
      <c r="F156" s="92"/>
      <c r="G156" s="91"/>
      <c r="H156" s="116"/>
      <c r="I156" s="51">
        <v>4</v>
      </c>
      <c r="J156" s="32" t="s">
        <v>63</v>
      </c>
      <c r="K156" s="97"/>
      <c r="L156" s="97"/>
      <c r="M156" s="97"/>
      <c r="N156" s="96"/>
      <c r="O156" s="94" t="s">
        <v>94</v>
      </c>
      <c r="P156" s="96"/>
      <c r="Q156" s="5"/>
      <c r="R156" s="30"/>
      <c r="S156" s="21"/>
      <c r="T156" s="30"/>
      <c r="U156" s="27"/>
      <c r="V156" s="21"/>
      <c r="AA156" s="21"/>
      <c r="AB156" s="21"/>
    </row>
    <row r="157" spans="1:28" s="26" customFormat="1" ht="23.25" x14ac:dyDescent="0.25">
      <c r="A157" s="21"/>
      <c r="B157" s="51">
        <v>4</v>
      </c>
      <c r="C157" s="32" t="s">
        <v>35</v>
      </c>
      <c r="D157" s="91"/>
      <c r="E157" s="51" t="s">
        <v>25</v>
      </c>
      <c r="F157" s="92">
        <v>0</v>
      </c>
      <c r="G157" s="91" t="s">
        <v>26</v>
      </c>
      <c r="H157" s="116"/>
      <c r="I157" s="96"/>
      <c r="J157" s="96"/>
      <c r="K157" s="97"/>
      <c r="L157" s="97"/>
      <c r="M157" s="97"/>
      <c r="N157" s="96"/>
      <c r="O157" s="96"/>
      <c r="P157" s="96"/>
      <c r="Q157" s="5"/>
      <c r="R157" s="21"/>
      <c r="S157" s="27"/>
      <c r="T157" s="21"/>
      <c r="U157" s="30"/>
      <c r="V157" s="21"/>
      <c r="AA157" s="21"/>
      <c r="AB157" s="21"/>
    </row>
    <row r="158" spans="1:28" s="26" customFormat="1" ht="23.25" x14ac:dyDescent="0.25">
      <c r="A158" s="21"/>
      <c r="B158" s="51">
        <v>5</v>
      </c>
      <c r="C158" s="32" t="s">
        <v>119</v>
      </c>
      <c r="D158" s="91"/>
      <c r="E158" s="51" t="s">
        <v>25</v>
      </c>
      <c r="F158" s="92">
        <v>1</v>
      </c>
      <c r="G158" s="91" t="s">
        <v>26</v>
      </c>
      <c r="H158" s="116"/>
      <c r="I158" s="51">
        <v>5</v>
      </c>
      <c r="J158" s="32" t="s">
        <v>88</v>
      </c>
      <c r="K158" s="97"/>
      <c r="L158" s="97"/>
      <c r="M158" s="97"/>
      <c r="N158" s="96"/>
      <c r="O158" s="94" t="s">
        <v>90</v>
      </c>
      <c r="P158" s="96"/>
      <c r="Q158" s="5"/>
      <c r="R158" s="21"/>
      <c r="S158" s="30"/>
      <c r="T158" s="21"/>
      <c r="U158" s="21"/>
      <c r="V158" s="21"/>
      <c r="Y158" s="21"/>
      <c r="Z158" s="21"/>
      <c r="AA158" s="21"/>
      <c r="AB158" s="21"/>
    </row>
    <row r="159" spans="1:28" s="26" customFormat="1" ht="23.25" x14ac:dyDescent="0.25">
      <c r="A159" s="21"/>
      <c r="B159" s="51">
        <v>6</v>
      </c>
      <c r="C159" s="32" t="s">
        <v>36</v>
      </c>
      <c r="D159" s="103"/>
      <c r="E159" s="51" t="s">
        <v>25</v>
      </c>
      <c r="F159" s="92">
        <v>2</v>
      </c>
      <c r="G159" s="91" t="s">
        <v>26</v>
      </c>
      <c r="H159" s="116"/>
      <c r="I159" s="96"/>
      <c r="J159" s="96"/>
      <c r="K159" s="97"/>
      <c r="L159" s="97"/>
      <c r="M159" s="97"/>
      <c r="N159" s="96"/>
      <c r="O159" s="96"/>
      <c r="P159" s="96"/>
      <c r="Q159" s="5"/>
      <c r="R159" s="5"/>
      <c r="S159" s="21"/>
      <c r="T159" s="5"/>
      <c r="U159" s="21"/>
      <c r="V159" s="21"/>
      <c r="AA159" s="21"/>
      <c r="AB159" s="21"/>
    </row>
    <row r="160" spans="1:28" s="29" customFormat="1" ht="19.5" x14ac:dyDescent="0.2">
      <c r="A160" s="27"/>
      <c r="B160" s="2"/>
      <c r="C160" s="10"/>
      <c r="D160" s="5"/>
      <c r="E160" s="5"/>
      <c r="F160" s="5"/>
      <c r="G160" s="5"/>
      <c r="H160" s="5"/>
      <c r="I160" s="96"/>
      <c r="J160" s="96"/>
      <c r="K160" s="97"/>
      <c r="L160" s="97"/>
      <c r="M160" s="97"/>
      <c r="N160" s="96"/>
      <c r="O160" s="96"/>
      <c r="P160" s="96"/>
      <c r="Q160" s="5"/>
      <c r="R160" s="5"/>
      <c r="S160" s="21"/>
      <c r="T160" s="34"/>
      <c r="U160" s="5"/>
      <c r="V160" s="27"/>
      <c r="AA160" s="27"/>
      <c r="AB160" s="27"/>
    </row>
    <row r="161" spans="1:28" s="29" customFormat="1" ht="23.25" x14ac:dyDescent="0.25">
      <c r="A161" s="27"/>
      <c r="B161" s="111" t="s">
        <v>1236</v>
      </c>
      <c r="C161" s="112"/>
      <c r="D161" s="113"/>
      <c r="E161" s="114" t="s">
        <v>25</v>
      </c>
      <c r="F161" s="115">
        <f>SUM(F146:F160)</f>
        <v>20</v>
      </c>
      <c r="G161" s="111" t="s">
        <v>27</v>
      </c>
      <c r="H161" s="91"/>
      <c r="I161" s="96"/>
      <c r="J161" s="96"/>
      <c r="K161" s="97"/>
      <c r="L161" s="97"/>
      <c r="M161" s="97"/>
      <c r="N161" s="96"/>
      <c r="O161" s="96"/>
      <c r="P161" s="96"/>
      <c r="Q161" s="5"/>
      <c r="R161" s="5"/>
      <c r="S161" s="21"/>
      <c r="T161" s="34"/>
      <c r="U161" s="5"/>
      <c r="V161" s="27"/>
      <c r="AA161" s="27"/>
      <c r="AB161" s="27"/>
    </row>
    <row r="162" spans="1:28" s="29" customFormat="1" ht="19.5" x14ac:dyDescent="0.2">
      <c r="A162" s="27"/>
      <c r="B162" s="2"/>
      <c r="C162" s="10"/>
      <c r="D162" s="5"/>
      <c r="E162" s="5"/>
      <c r="F162" s="5"/>
      <c r="G162" s="5"/>
      <c r="H162" s="5"/>
      <c r="I162" s="96"/>
      <c r="J162" s="96"/>
      <c r="K162" s="97"/>
      <c r="L162" s="97"/>
      <c r="M162" s="97"/>
      <c r="N162" s="96"/>
      <c r="O162" s="96"/>
      <c r="P162" s="96"/>
      <c r="Q162" s="5"/>
      <c r="R162" s="5"/>
      <c r="S162" s="21"/>
      <c r="T162" s="34"/>
      <c r="U162" s="5"/>
      <c r="V162" s="27"/>
      <c r="AA162" s="27"/>
      <c r="AB162" s="27"/>
    </row>
    <row r="163" spans="1:28" s="29" customFormat="1" ht="19.5" x14ac:dyDescent="0.2">
      <c r="A163" s="27"/>
      <c r="B163" s="2"/>
      <c r="C163" s="10"/>
      <c r="D163" s="5"/>
      <c r="E163" s="5"/>
      <c r="F163" s="5"/>
      <c r="G163" s="5"/>
      <c r="H163" s="5"/>
      <c r="I163" s="96"/>
      <c r="J163" s="96"/>
      <c r="K163" s="97"/>
      <c r="L163" s="97"/>
      <c r="M163" s="97"/>
      <c r="N163" s="96"/>
      <c r="O163" s="96"/>
      <c r="P163" s="96"/>
      <c r="Q163" s="5"/>
      <c r="R163" s="5"/>
      <c r="S163" s="21"/>
      <c r="T163" s="34"/>
      <c r="U163" s="5"/>
      <c r="V163" s="27"/>
      <c r="AA163" s="27"/>
      <c r="AB163" s="27"/>
    </row>
    <row r="164" spans="1:28" s="31" customFormat="1" ht="19.5" x14ac:dyDescent="0.2">
      <c r="A164" s="30"/>
      <c r="B164" s="2"/>
      <c r="C164" s="10"/>
      <c r="D164" s="5"/>
      <c r="E164" s="5"/>
      <c r="F164" s="5"/>
      <c r="G164" s="5"/>
      <c r="H164" s="5"/>
      <c r="I164" s="96"/>
      <c r="J164" s="96"/>
      <c r="K164" s="97"/>
      <c r="L164" s="97"/>
      <c r="M164" s="97"/>
      <c r="N164" s="96"/>
      <c r="O164" s="96"/>
      <c r="P164" s="96"/>
      <c r="Q164" s="5"/>
      <c r="R164" s="34"/>
      <c r="S164" s="5"/>
      <c r="T164" s="5"/>
      <c r="U164" s="34"/>
      <c r="V164" s="30"/>
      <c r="AA164" s="30"/>
      <c r="AB164" s="30"/>
    </row>
    <row r="165" spans="1:28" s="26" customFormat="1" ht="19.5" x14ac:dyDescent="0.2">
      <c r="A165" s="21"/>
      <c r="B165" s="2"/>
      <c r="C165" s="10"/>
      <c r="D165" s="5"/>
      <c r="E165" s="5"/>
      <c r="F165" s="5"/>
      <c r="G165" s="5"/>
      <c r="H165" s="5"/>
      <c r="I165" s="96"/>
      <c r="J165" s="96"/>
      <c r="K165" s="97"/>
      <c r="L165" s="97"/>
      <c r="M165" s="97"/>
      <c r="N165" s="96"/>
      <c r="O165" s="96"/>
      <c r="P165" s="96"/>
      <c r="Q165" s="5"/>
      <c r="R165" s="5"/>
      <c r="S165" s="34"/>
      <c r="T165" s="5"/>
      <c r="U165" s="5"/>
      <c r="V165" s="21"/>
      <c r="AA165" s="21"/>
      <c r="AB165" s="21"/>
    </row>
    <row r="166" spans="1:28" s="26" customFormat="1" ht="19.5" x14ac:dyDescent="0.2">
      <c r="A166" s="21"/>
      <c r="B166" s="2"/>
      <c r="C166" s="51"/>
      <c r="D166" s="32"/>
      <c r="E166" s="91"/>
      <c r="F166" s="51"/>
      <c r="G166" s="92"/>
      <c r="H166" s="91"/>
      <c r="I166" s="5"/>
      <c r="J166" s="96"/>
      <c r="K166" s="97"/>
      <c r="L166" s="97"/>
      <c r="M166" s="97"/>
      <c r="N166" s="96"/>
      <c r="O166" s="96"/>
      <c r="P166" s="96"/>
      <c r="Q166" s="5"/>
      <c r="R166" s="5"/>
      <c r="S166" s="5"/>
      <c r="T166" s="5"/>
      <c r="U166" s="5"/>
      <c r="V166" s="21"/>
      <c r="W166" s="21"/>
      <c r="X166" s="21"/>
      <c r="AA166" s="21"/>
      <c r="AB166" s="21"/>
    </row>
    <row r="167" spans="1:28" ht="19.5" x14ac:dyDescent="0.25">
      <c r="A167" s="7"/>
      <c r="C167" s="51"/>
      <c r="D167" s="91"/>
      <c r="E167" s="91"/>
      <c r="F167" s="51"/>
      <c r="G167" s="92"/>
      <c r="H167" s="91"/>
      <c r="J167" s="96"/>
      <c r="K167" s="97"/>
      <c r="L167" s="97"/>
      <c r="M167" s="97"/>
      <c r="N167" s="96"/>
      <c r="O167" s="96"/>
      <c r="P167" s="96"/>
      <c r="AB167" s="7"/>
    </row>
    <row r="168" spans="1:28" s="38" customFormat="1" ht="19.5" x14ac:dyDescent="0.2">
      <c r="B168" s="2"/>
      <c r="C168" s="51"/>
      <c r="D168" s="91"/>
      <c r="E168" s="91"/>
      <c r="F168" s="51"/>
      <c r="G168" s="92"/>
      <c r="H168" s="91"/>
      <c r="I168" s="5"/>
      <c r="J168" s="5"/>
      <c r="K168" s="11"/>
      <c r="L168" s="11"/>
      <c r="M168" s="11"/>
      <c r="N168" s="5"/>
      <c r="O168" s="5"/>
      <c r="P168" s="5"/>
      <c r="Q168" s="5"/>
      <c r="R168" s="5"/>
      <c r="S168" s="5"/>
      <c r="T168" s="5"/>
      <c r="U168" s="5"/>
      <c r="V168" s="34"/>
      <c r="W168" s="34"/>
      <c r="X168" s="34"/>
      <c r="Y168" s="34"/>
      <c r="Z168" s="34"/>
      <c r="AA168" s="34"/>
    </row>
    <row r="169" spans="1:28" ht="19.5" x14ac:dyDescent="0.25">
      <c r="A169" s="7"/>
      <c r="C169" s="51"/>
      <c r="D169" s="32"/>
      <c r="E169" s="91"/>
      <c r="F169" s="51"/>
      <c r="G169" s="92"/>
      <c r="H169" s="91"/>
      <c r="AB169" s="7"/>
    </row>
    <row r="170" spans="1:28" s="5" customFormat="1" ht="19.5" x14ac:dyDescent="0.25">
      <c r="A170" s="4"/>
      <c r="B170" s="2"/>
      <c r="C170" s="51"/>
      <c r="D170" s="91"/>
      <c r="E170" s="91"/>
      <c r="F170" s="51"/>
      <c r="G170" s="92"/>
      <c r="H170" s="91"/>
      <c r="K170" s="11"/>
      <c r="L170" s="11"/>
      <c r="M170" s="11"/>
      <c r="O170" s="51"/>
      <c r="P170" s="32"/>
      <c r="Q170" s="91"/>
      <c r="R170" s="51"/>
      <c r="S170" s="92"/>
      <c r="T170" s="91"/>
      <c r="AB170" s="4"/>
    </row>
    <row r="171" spans="1:28" s="5" customFormat="1" ht="19.5" x14ac:dyDescent="0.25">
      <c r="A171" s="4"/>
      <c r="B171" s="2"/>
      <c r="C171" s="51"/>
      <c r="D171" s="91"/>
      <c r="E171" s="91"/>
      <c r="F171" s="51"/>
      <c r="G171" s="92"/>
      <c r="H171" s="91"/>
      <c r="K171" s="11"/>
      <c r="L171" s="11"/>
      <c r="M171" s="11"/>
      <c r="O171" s="51"/>
      <c r="P171" s="91"/>
      <c r="Q171" s="91"/>
      <c r="R171" s="51"/>
      <c r="S171" s="92"/>
      <c r="T171" s="91"/>
      <c r="AB171" s="4"/>
    </row>
    <row r="172" spans="1:28" s="5" customFormat="1" ht="19.5" x14ac:dyDescent="0.25">
      <c r="A172" s="4"/>
      <c r="B172" s="2"/>
      <c r="C172" s="51"/>
      <c r="D172" s="32"/>
      <c r="E172" s="91"/>
      <c r="F172" s="51"/>
      <c r="G172" s="92"/>
      <c r="H172" s="91"/>
      <c r="K172" s="11"/>
      <c r="L172" s="11"/>
      <c r="M172" s="11"/>
      <c r="O172" s="51"/>
      <c r="P172" s="91"/>
      <c r="Q172" s="91"/>
      <c r="R172" s="51"/>
      <c r="S172" s="92"/>
      <c r="T172" s="91"/>
      <c r="AB172" s="4"/>
    </row>
    <row r="173" spans="1:28" ht="19.5" x14ac:dyDescent="0.25">
      <c r="C173" s="51"/>
      <c r="D173" s="32"/>
      <c r="E173" s="103"/>
      <c r="F173" s="51"/>
      <c r="G173" s="92"/>
      <c r="H173" s="91"/>
      <c r="O173" s="51"/>
      <c r="P173" s="32"/>
      <c r="Q173" s="91"/>
      <c r="R173" s="51"/>
      <c r="S173" s="92"/>
      <c r="T173" s="91"/>
    </row>
    <row r="174" spans="1:28" ht="19.5" x14ac:dyDescent="0.25">
      <c r="C174" s="51"/>
      <c r="D174" s="32"/>
      <c r="E174" s="103"/>
      <c r="F174" s="51"/>
      <c r="G174" s="32"/>
      <c r="H174" s="91"/>
      <c r="O174" s="51"/>
      <c r="P174" s="91"/>
      <c r="Q174" s="91"/>
      <c r="R174" s="51"/>
      <c r="S174" s="92"/>
      <c r="T174" s="91"/>
    </row>
    <row r="175" spans="1:28" ht="19.5" x14ac:dyDescent="0.25">
      <c r="O175" s="51"/>
      <c r="P175" s="91"/>
      <c r="Q175" s="91"/>
      <c r="R175" s="51"/>
      <c r="S175" s="92"/>
      <c r="T175" s="91"/>
    </row>
    <row r="176" spans="1:28" ht="19.5" x14ac:dyDescent="0.25">
      <c r="O176" s="51"/>
      <c r="P176" s="91"/>
      <c r="Q176" s="91"/>
      <c r="R176" s="51"/>
      <c r="S176" s="92"/>
      <c r="T176" s="91"/>
    </row>
    <row r="177" spans="15:20" ht="19.5" x14ac:dyDescent="0.25">
      <c r="O177" s="51"/>
      <c r="P177" s="91"/>
      <c r="Q177" s="91"/>
      <c r="R177" s="51"/>
      <c r="S177" s="92"/>
      <c r="T177" s="91"/>
    </row>
    <row r="178" spans="15:20" ht="19.5" x14ac:dyDescent="0.25">
      <c r="O178" s="51"/>
      <c r="P178" s="91"/>
      <c r="Q178" s="91"/>
      <c r="R178" s="51"/>
      <c r="S178" s="92"/>
      <c r="T178" s="91"/>
    </row>
    <row r="179" spans="15:20" ht="19.5" x14ac:dyDescent="0.25">
      <c r="O179" s="51"/>
      <c r="P179" s="91"/>
      <c r="Q179" s="91"/>
      <c r="R179" s="102"/>
      <c r="S179" s="102"/>
      <c r="T179" s="102"/>
    </row>
    <row r="180" spans="15:20" ht="19.5" x14ac:dyDescent="0.25">
      <c r="O180" s="51"/>
      <c r="P180" s="91"/>
      <c r="Q180" s="91"/>
      <c r="R180" s="102"/>
      <c r="S180" s="102"/>
      <c r="T180" s="102"/>
    </row>
    <row r="181" spans="15:20" ht="19.5" x14ac:dyDescent="0.25">
      <c r="O181" s="51"/>
      <c r="P181" s="91"/>
      <c r="Q181" s="91"/>
      <c r="R181" s="102"/>
      <c r="S181" s="102"/>
      <c r="T181" s="102"/>
    </row>
    <row r="182" spans="15:20" ht="19.5" x14ac:dyDescent="0.25">
      <c r="O182" s="51"/>
      <c r="P182" s="32"/>
      <c r="Q182" s="91"/>
      <c r="R182" s="51"/>
      <c r="S182" s="92"/>
      <c r="T182" s="91"/>
    </row>
    <row r="183" spans="15:20" ht="19.5" x14ac:dyDescent="0.25">
      <c r="O183" s="51"/>
      <c r="P183" s="91"/>
      <c r="Q183" s="91"/>
      <c r="R183" s="51"/>
      <c r="S183" s="92"/>
      <c r="T183" s="91"/>
    </row>
    <row r="184" spans="15:20" ht="19.5" x14ac:dyDescent="0.25">
      <c r="O184" s="51"/>
      <c r="P184" s="91"/>
      <c r="Q184" s="91"/>
      <c r="R184" s="51"/>
      <c r="S184" s="92"/>
      <c r="T184" s="91"/>
    </row>
    <row r="185" spans="15:20" ht="19.5" x14ac:dyDescent="0.25">
      <c r="O185" s="51"/>
      <c r="P185" s="32"/>
      <c r="Q185" s="91"/>
      <c r="R185" s="51"/>
      <c r="S185" s="92"/>
      <c r="T185" s="91"/>
    </row>
    <row r="186" spans="15:20" ht="19.5" x14ac:dyDescent="0.25">
      <c r="O186" s="51"/>
      <c r="P186" s="32"/>
      <c r="Q186" s="91"/>
      <c r="R186" s="51"/>
      <c r="S186" s="92"/>
      <c r="T186" s="91"/>
    </row>
    <row r="187" spans="15:20" ht="19.5" x14ac:dyDescent="0.25">
      <c r="O187" s="51"/>
      <c r="P187" s="32"/>
      <c r="Q187" s="103"/>
      <c r="R187" s="51"/>
      <c r="S187" s="92"/>
      <c r="T187" s="91"/>
    </row>
  </sheetData>
  <mergeCells count="95">
    <mergeCell ref="D48:D50"/>
    <mergeCell ref="AA47:AA48"/>
    <mergeCell ref="AA54:AA57"/>
    <mergeCell ref="AA60:AA64"/>
    <mergeCell ref="AA67:AA71"/>
    <mergeCell ref="B2:AA2"/>
    <mergeCell ref="B3:AA3"/>
    <mergeCell ref="B4:AA4"/>
    <mergeCell ref="B5:AA5"/>
    <mergeCell ref="B6:D7"/>
    <mergeCell ref="B8:B11"/>
    <mergeCell ref="C8:C11"/>
    <mergeCell ref="E8:J8"/>
    <mergeCell ref="K8:M9"/>
    <mergeCell ref="N8:V9"/>
    <mergeCell ref="D10:D11"/>
    <mergeCell ref="K10:K11"/>
    <mergeCell ref="L10:L11"/>
    <mergeCell ref="M10:M11"/>
    <mergeCell ref="N10:N11"/>
    <mergeCell ref="O10:O11"/>
    <mergeCell ref="W8:X9"/>
    <mergeCell ref="Y8:Z9"/>
    <mergeCell ref="AA8:AA11"/>
    <mergeCell ref="E9:F10"/>
    <mergeCell ref="G9:H10"/>
    <mergeCell ref="I9:J10"/>
    <mergeCell ref="P10:P11"/>
    <mergeCell ref="Q10:Q11"/>
    <mergeCell ref="R10:R11"/>
    <mergeCell ref="S10:S11"/>
    <mergeCell ref="Z10:Z11"/>
    <mergeCell ref="T10:T11"/>
    <mergeCell ref="U10:U11"/>
    <mergeCell ref="V10:V11"/>
    <mergeCell ref="W10:W11"/>
    <mergeCell ref="X10:X11"/>
    <mergeCell ref="Y15:Y16"/>
    <mergeCell ref="Z15:Z16"/>
    <mergeCell ref="X17:X19"/>
    <mergeCell ref="Y17:Y19"/>
    <mergeCell ref="Z17:Z19"/>
    <mergeCell ref="Y10:Y11"/>
    <mergeCell ref="AA123:AA124"/>
    <mergeCell ref="W32:W33"/>
    <mergeCell ref="AA41:AA44"/>
    <mergeCell ref="W20:W23"/>
    <mergeCell ref="X20:X23"/>
    <mergeCell ref="Y20:Y23"/>
    <mergeCell ref="Z20:Z23"/>
    <mergeCell ref="W26:W31"/>
    <mergeCell ref="X26:X31"/>
    <mergeCell ref="Y26:Y31"/>
    <mergeCell ref="Z26:Z31"/>
    <mergeCell ref="AA87:AA91"/>
    <mergeCell ref="AA99:AA100"/>
    <mergeCell ref="AA102:AA103"/>
    <mergeCell ref="X15:X16"/>
    <mergeCell ref="AA135:AA136"/>
    <mergeCell ref="AA125:AA126"/>
    <mergeCell ref="AA16:AA18"/>
    <mergeCell ref="AA21:AA24"/>
    <mergeCell ref="AA29:AA30"/>
    <mergeCell ref="AA74:AA78"/>
    <mergeCell ref="AA81:AA83"/>
    <mergeCell ref="D34:D35"/>
    <mergeCell ref="AA33:AA34"/>
    <mergeCell ref="AA39:AA40"/>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Z141:Z142"/>
    <mergeCell ref="AA141:AA142"/>
    <mergeCell ref="B143:D145"/>
    <mergeCell ref="I143:M145"/>
    <mergeCell ref="B141:C142"/>
    <mergeCell ref="D141:D142"/>
    <mergeCell ref="E141:E142"/>
    <mergeCell ref="F141:F142"/>
    <mergeCell ref="G141:G142"/>
    <mergeCell ref="I141:I142"/>
    <mergeCell ref="J141:J142"/>
    <mergeCell ref="K141:K142"/>
    <mergeCell ref="L141:L142"/>
    <mergeCell ref="M141:M142"/>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4" min="1" max="26" man="1"/>
    <brk id="118" min="1"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34"/>
  <sheetViews>
    <sheetView showGridLines="0" view="pageBreakPreview" topLeftCell="A5" zoomScale="71" zoomScaleNormal="40" zoomScaleSheetLayoutView="71" zoomScalePageLayoutView="96" workbookViewId="0">
      <selection activeCell="D106" sqref="D106:D107"/>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81"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39"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39"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39"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39" customFormat="1" ht="18.75" x14ac:dyDescent="0.25">
      <c r="B6" s="530" t="s">
        <v>789</v>
      </c>
      <c r="C6" s="531"/>
      <c r="D6" s="531"/>
      <c r="E6" s="240"/>
      <c r="F6" s="240"/>
      <c r="G6" s="240"/>
      <c r="H6" s="240"/>
      <c r="I6" s="240"/>
      <c r="J6" s="240"/>
      <c r="K6" s="240"/>
      <c r="L6" s="240"/>
      <c r="M6" s="240"/>
      <c r="N6" s="240"/>
      <c r="O6" s="240"/>
      <c r="P6" s="240"/>
      <c r="Q6" s="240"/>
      <c r="R6" s="240"/>
      <c r="S6" s="240"/>
      <c r="T6" s="240"/>
      <c r="U6" s="240"/>
      <c r="V6" s="240"/>
      <c r="W6" s="240"/>
      <c r="X6" s="240"/>
      <c r="Y6" s="240"/>
      <c r="Z6" s="240"/>
      <c r="AA6" s="240"/>
    </row>
    <row r="7" spans="1:28" s="239"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36"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82"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80" t="s">
        <v>7</v>
      </c>
      <c r="F11" s="280" t="s">
        <v>8</v>
      </c>
      <c r="G11" s="280" t="s">
        <v>7</v>
      </c>
      <c r="H11" s="280" t="s">
        <v>8</v>
      </c>
      <c r="I11" s="280" t="s">
        <v>7</v>
      </c>
      <c r="J11" s="280"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84">
        <v>1</v>
      </c>
      <c r="C15" s="266" t="s">
        <v>38</v>
      </c>
      <c r="D15" s="72" t="s">
        <v>1340</v>
      </c>
      <c r="E15" s="230" t="s">
        <v>55</v>
      </c>
      <c r="F15" s="230">
        <v>0</v>
      </c>
      <c r="G15" s="230" t="s">
        <v>55</v>
      </c>
      <c r="H15" s="230" t="s">
        <v>55</v>
      </c>
      <c r="I15" s="230">
        <v>1</v>
      </c>
      <c r="J15" s="230" t="s">
        <v>55</v>
      </c>
      <c r="K15" s="230" t="s">
        <v>55</v>
      </c>
      <c r="L15" s="230" t="s">
        <v>55</v>
      </c>
      <c r="M15" s="230" t="s">
        <v>55</v>
      </c>
      <c r="N15" s="230">
        <v>0</v>
      </c>
      <c r="O15" s="230">
        <v>0</v>
      </c>
      <c r="P15" s="230">
        <v>0</v>
      </c>
      <c r="Q15" s="230">
        <v>0</v>
      </c>
      <c r="R15" s="230">
        <v>0</v>
      </c>
      <c r="S15" s="230">
        <v>0</v>
      </c>
      <c r="T15" s="230">
        <v>0</v>
      </c>
      <c r="U15" s="230">
        <v>0</v>
      </c>
      <c r="V15" s="230">
        <v>0</v>
      </c>
      <c r="W15" s="278" t="s">
        <v>68</v>
      </c>
      <c r="X15" s="507">
        <v>1000000000</v>
      </c>
      <c r="Y15" s="507">
        <f>5%*X15</f>
        <v>50000000</v>
      </c>
      <c r="Z15" s="507">
        <f>X15+Y15</f>
        <v>1050000000</v>
      </c>
      <c r="AA15" s="73" t="s">
        <v>793</v>
      </c>
    </row>
    <row r="16" spans="1:28" s="17" customFormat="1" ht="19.5" customHeight="1" x14ac:dyDescent="0.25">
      <c r="B16" s="284"/>
      <c r="C16" s="74">
        <v>43375</v>
      </c>
      <c r="D16" s="75" t="s">
        <v>791</v>
      </c>
      <c r="E16" s="47"/>
      <c r="F16" s="47"/>
      <c r="G16" s="47"/>
      <c r="H16" s="47"/>
      <c r="I16" s="47"/>
      <c r="J16" s="47"/>
      <c r="K16" s="47"/>
      <c r="L16" s="47"/>
      <c r="M16" s="47"/>
      <c r="N16" s="47"/>
      <c r="O16" s="47"/>
      <c r="P16" s="47"/>
      <c r="Q16" s="47"/>
      <c r="R16" s="47"/>
      <c r="S16" s="47"/>
      <c r="T16" s="47"/>
      <c r="U16" s="47"/>
      <c r="V16" s="47"/>
      <c r="W16" s="45"/>
      <c r="X16" s="507"/>
      <c r="Y16" s="507"/>
      <c r="Z16" s="507"/>
      <c r="AA16" s="77"/>
    </row>
    <row r="17" spans="2:27" s="17" customFormat="1" ht="19.5" customHeight="1" x14ac:dyDescent="0.25">
      <c r="B17" s="284"/>
      <c r="C17" s="90" t="s">
        <v>790</v>
      </c>
      <c r="D17" s="75" t="s">
        <v>792</v>
      </c>
      <c r="E17" s="47"/>
      <c r="F17" s="47"/>
      <c r="G17" s="47"/>
      <c r="H17" s="47"/>
      <c r="I17" s="47"/>
      <c r="J17" s="47"/>
      <c r="K17" s="47"/>
      <c r="L17" s="47"/>
      <c r="M17" s="47"/>
      <c r="N17" s="47"/>
      <c r="O17" s="47"/>
      <c r="P17" s="47"/>
      <c r="Q17" s="47"/>
      <c r="R17" s="47"/>
      <c r="S17" s="47"/>
      <c r="T17" s="47"/>
      <c r="U17" s="47"/>
      <c r="V17" s="47"/>
      <c r="W17" s="45"/>
      <c r="X17" s="507"/>
      <c r="Y17" s="507"/>
      <c r="Z17" s="507"/>
      <c r="AA17" s="77"/>
    </row>
    <row r="18" spans="2:27" s="17" customFormat="1" ht="19.5" customHeight="1" x14ac:dyDescent="0.25">
      <c r="B18" s="284"/>
      <c r="C18" s="90"/>
      <c r="D18" s="75" t="s">
        <v>54</v>
      </c>
      <c r="E18" s="47"/>
      <c r="F18" s="47"/>
      <c r="G18" s="47"/>
      <c r="H18" s="47"/>
      <c r="I18" s="47"/>
      <c r="J18" s="47"/>
      <c r="K18" s="47"/>
      <c r="L18" s="47"/>
      <c r="M18" s="47"/>
      <c r="N18" s="47"/>
      <c r="O18" s="47"/>
      <c r="P18" s="47"/>
      <c r="Q18" s="47"/>
      <c r="R18" s="47"/>
      <c r="S18" s="47"/>
      <c r="T18" s="47"/>
      <c r="U18" s="47"/>
      <c r="V18" s="47"/>
      <c r="W18" s="45"/>
      <c r="X18" s="507"/>
      <c r="Y18" s="507"/>
      <c r="Z18" s="507"/>
      <c r="AA18" s="275"/>
    </row>
    <row r="19" spans="2:27" s="17" customFormat="1" ht="19.5" customHeight="1" x14ac:dyDescent="0.25">
      <c r="B19" s="284"/>
      <c r="C19" s="90"/>
      <c r="D19" s="75"/>
      <c r="E19" s="47"/>
      <c r="F19" s="47"/>
      <c r="G19" s="47"/>
      <c r="H19" s="47"/>
      <c r="I19" s="47"/>
      <c r="J19" s="47"/>
      <c r="K19" s="47"/>
      <c r="L19" s="47"/>
      <c r="M19" s="47"/>
      <c r="N19" s="47"/>
      <c r="O19" s="47"/>
      <c r="P19" s="47"/>
      <c r="Q19" s="47"/>
      <c r="R19" s="47"/>
      <c r="S19" s="47"/>
      <c r="T19" s="47"/>
      <c r="U19" s="47"/>
      <c r="V19" s="47"/>
      <c r="W19" s="45"/>
      <c r="X19" s="507"/>
      <c r="Y19" s="507"/>
      <c r="Z19" s="507"/>
      <c r="AA19" s="275"/>
    </row>
    <row r="20" spans="2:27" s="17" customFormat="1" ht="19.5" x14ac:dyDescent="0.25">
      <c r="B20" s="284">
        <v>2</v>
      </c>
      <c r="C20" s="266" t="s">
        <v>42</v>
      </c>
      <c r="D20" s="90" t="s">
        <v>45</v>
      </c>
      <c r="E20" s="230">
        <v>0</v>
      </c>
      <c r="F20" s="230">
        <v>7</v>
      </c>
      <c r="G20" s="230" t="s">
        <v>55</v>
      </c>
      <c r="H20" s="230" t="s">
        <v>55</v>
      </c>
      <c r="I20" s="230" t="s">
        <v>55</v>
      </c>
      <c r="J20" s="230" t="s">
        <v>55</v>
      </c>
      <c r="K20" s="230" t="s">
        <v>55</v>
      </c>
      <c r="L20" s="230" t="s">
        <v>55</v>
      </c>
      <c r="M20" s="230">
        <v>1</v>
      </c>
      <c r="N20" s="230"/>
      <c r="O20" s="230"/>
      <c r="P20" s="230"/>
      <c r="Q20" s="230"/>
      <c r="R20" s="230"/>
      <c r="S20" s="230"/>
      <c r="T20" s="230"/>
      <c r="U20" s="230"/>
      <c r="V20" s="230"/>
      <c r="W20" s="507" t="s">
        <v>138</v>
      </c>
      <c r="X20" s="507">
        <v>35000000</v>
      </c>
      <c r="Y20" s="507">
        <f>5%*X20</f>
        <v>1750000</v>
      </c>
      <c r="Z20" s="513">
        <f>X20+Y20</f>
        <v>36750000</v>
      </c>
      <c r="AA20" s="73" t="s">
        <v>796</v>
      </c>
    </row>
    <row r="21" spans="2:27" s="17" customFormat="1" ht="19.5" customHeight="1" x14ac:dyDescent="0.25">
      <c r="B21" s="284"/>
      <c r="C21" s="74">
        <v>43380</v>
      </c>
      <c r="D21" s="90" t="s">
        <v>142</v>
      </c>
      <c r="E21" s="47"/>
      <c r="F21" s="47"/>
      <c r="G21" s="47"/>
      <c r="H21" s="47"/>
      <c r="I21" s="47"/>
      <c r="J21" s="47"/>
      <c r="K21" s="47"/>
      <c r="L21" s="47"/>
      <c r="M21" s="47"/>
      <c r="N21" s="47"/>
      <c r="O21" s="47"/>
      <c r="P21" s="47"/>
      <c r="Q21" s="47"/>
      <c r="R21" s="47"/>
      <c r="S21" s="47"/>
      <c r="T21" s="47"/>
      <c r="U21" s="47"/>
      <c r="V21" s="47"/>
      <c r="W21" s="507"/>
      <c r="X21" s="507"/>
      <c r="Y21" s="507"/>
      <c r="Z21" s="513"/>
      <c r="AA21" s="508" t="s">
        <v>797</v>
      </c>
    </row>
    <row r="22" spans="2:27" s="17" customFormat="1" ht="19.5" customHeight="1" x14ac:dyDescent="0.25">
      <c r="B22" s="284"/>
      <c r="C22" s="90" t="s">
        <v>794</v>
      </c>
      <c r="D22" s="75" t="s">
        <v>795</v>
      </c>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x14ac:dyDescent="0.25">
      <c r="B23" s="284"/>
      <c r="C23" s="266"/>
      <c r="D23" s="75" t="s">
        <v>54</v>
      </c>
      <c r="E23" s="47"/>
      <c r="F23" s="47"/>
      <c r="G23" s="47"/>
      <c r="H23" s="47"/>
      <c r="I23" s="47"/>
      <c r="J23" s="47"/>
      <c r="K23" s="47"/>
      <c r="L23" s="47"/>
      <c r="M23" s="47"/>
      <c r="N23" s="47"/>
      <c r="O23" s="47"/>
      <c r="P23" s="47"/>
      <c r="Q23" s="47"/>
      <c r="R23" s="47"/>
      <c r="S23" s="47"/>
      <c r="T23" s="47"/>
      <c r="U23" s="47"/>
      <c r="V23" s="47"/>
      <c r="W23" s="507"/>
      <c r="X23" s="507"/>
      <c r="Y23" s="507"/>
      <c r="Z23" s="513"/>
      <c r="AA23" s="508"/>
    </row>
    <row r="24" spans="2:27" s="17" customFormat="1" ht="19.5" x14ac:dyDescent="0.25">
      <c r="B24" s="284"/>
      <c r="C24" s="266"/>
      <c r="D24" s="260"/>
      <c r="E24" s="47"/>
      <c r="F24" s="47"/>
      <c r="G24" s="47"/>
      <c r="H24" s="47"/>
      <c r="I24" s="47"/>
      <c r="J24" s="47"/>
      <c r="K24" s="47"/>
      <c r="L24" s="47"/>
      <c r="M24" s="47"/>
      <c r="N24" s="47"/>
      <c r="O24" s="47"/>
      <c r="P24" s="47"/>
      <c r="Q24" s="47"/>
      <c r="R24" s="47"/>
      <c r="S24" s="47"/>
      <c r="T24" s="47"/>
      <c r="U24" s="47"/>
      <c r="V24" s="47"/>
      <c r="W24" s="278"/>
      <c r="X24" s="278"/>
      <c r="Y24" s="278"/>
      <c r="Z24" s="279"/>
      <c r="AA24" s="275"/>
    </row>
    <row r="25" spans="2:27" s="17" customFormat="1" ht="19.5" customHeight="1" x14ac:dyDescent="0.25">
      <c r="B25" s="284">
        <v>3</v>
      </c>
      <c r="C25" s="266" t="s">
        <v>279</v>
      </c>
      <c r="D25" s="72" t="s">
        <v>58</v>
      </c>
      <c r="E25" s="230">
        <v>1</v>
      </c>
      <c r="F25" s="230" t="s">
        <v>55</v>
      </c>
      <c r="G25" s="230" t="s">
        <v>55</v>
      </c>
      <c r="H25" s="230" t="s">
        <v>55</v>
      </c>
      <c r="I25" s="230">
        <v>0</v>
      </c>
      <c r="J25" s="230">
        <v>0</v>
      </c>
      <c r="K25" s="230" t="s">
        <v>55</v>
      </c>
      <c r="L25" s="230" t="s">
        <v>55</v>
      </c>
      <c r="M25" s="230" t="s">
        <v>55</v>
      </c>
      <c r="N25" s="230"/>
      <c r="O25" s="230"/>
      <c r="P25" s="230"/>
      <c r="Q25" s="230"/>
      <c r="R25" s="230"/>
      <c r="S25" s="230"/>
      <c r="T25" s="230"/>
      <c r="U25" s="230"/>
      <c r="V25" s="230"/>
      <c r="W25" s="507" t="s">
        <v>68</v>
      </c>
      <c r="X25" s="507">
        <v>40000000</v>
      </c>
      <c r="Y25" s="507">
        <f>5%*X25</f>
        <v>2000000</v>
      </c>
      <c r="Z25" s="507">
        <f>X25+Y25</f>
        <v>42000000</v>
      </c>
      <c r="AA25" s="119" t="s">
        <v>102</v>
      </c>
    </row>
    <row r="26" spans="2:27" s="17" customFormat="1" ht="19.5" customHeight="1" x14ac:dyDescent="0.25">
      <c r="B26" s="284"/>
      <c r="C26" s="74">
        <v>43381</v>
      </c>
      <c r="D26" s="75" t="s">
        <v>1200</v>
      </c>
      <c r="E26" s="47"/>
      <c r="F26" s="47"/>
      <c r="G26" s="47"/>
      <c r="H26" s="47"/>
      <c r="I26" s="47"/>
      <c r="J26" s="47"/>
      <c r="K26" s="47"/>
      <c r="L26" s="47"/>
      <c r="M26" s="47"/>
      <c r="N26" s="47"/>
      <c r="O26" s="47"/>
      <c r="P26" s="47"/>
      <c r="Q26" s="47"/>
      <c r="R26" s="47"/>
      <c r="S26" s="47"/>
      <c r="T26" s="47"/>
      <c r="U26" s="47"/>
      <c r="V26" s="47"/>
      <c r="W26" s="507"/>
      <c r="X26" s="507"/>
      <c r="Y26" s="507"/>
      <c r="Z26" s="507"/>
      <c r="AA26" s="77" t="s">
        <v>799</v>
      </c>
    </row>
    <row r="27" spans="2:27" s="17" customFormat="1" ht="19.5" customHeight="1" x14ac:dyDescent="0.25">
      <c r="B27" s="284"/>
      <c r="C27" s="90" t="s">
        <v>798</v>
      </c>
      <c r="D27" s="75" t="s">
        <v>1201</v>
      </c>
      <c r="E27" s="47"/>
      <c r="F27" s="47"/>
      <c r="G27" s="47"/>
      <c r="H27" s="47"/>
      <c r="I27" s="47"/>
      <c r="J27" s="47"/>
      <c r="K27" s="47"/>
      <c r="L27" s="47"/>
      <c r="M27" s="47"/>
      <c r="N27" s="47"/>
      <c r="O27" s="47"/>
      <c r="P27" s="47"/>
      <c r="Q27" s="47"/>
      <c r="R27" s="47"/>
      <c r="S27" s="47"/>
      <c r="T27" s="47"/>
      <c r="U27" s="47"/>
      <c r="V27" s="47"/>
      <c r="W27" s="507"/>
      <c r="X27" s="507"/>
      <c r="Y27" s="507"/>
      <c r="Z27" s="507"/>
      <c r="AA27" s="77" t="s">
        <v>800</v>
      </c>
    </row>
    <row r="28" spans="2:27" s="17" customFormat="1" ht="19.5" customHeight="1" x14ac:dyDescent="0.25">
      <c r="B28" s="284"/>
      <c r="C28" s="81"/>
      <c r="D28" s="75" t="s">
        <v>54</v>
      </c>
      <c r="E28" s="47"/>
      <c r="F28" s="47"/>
      <c r="G28" s="47"/>
      <c r="H28" s="47"/>
      <c r="I28" s="47"/>
      <c r="J28" s="47"/>
      <c r="K28" s="47"/>
      <c r="L28" s="47"/>
      <c r="M28" s="47"/>
      <c r="N28" s="47"/>
      <c r="O28" s="47"/>
      <c r="P28" s="47"/>
      <c r="Q28" s="47"/>
      <c r="R28" s="47"/>
      <c r="S28" s="47"/>
      <c r="T28" s="47"/>
      <c r="U28" s="47"/>
      <c r="V28" s="47"/>
      <c r="W28" s="507"/>
      <c r="X28" s="507"/>
      <c r="Y28" s="507"/>
      <c r="Z28" s="507"/>
      <c r="AA28" s="76" t="s">
        <v>801</v>
      </c>
    </row>
    <row r="29" spans="2:27" s="17" customFormat="1" ht="19.5" customHeight="1" x14ac:dyDescent="0.25">
      <c r="B29" s="284"/>
      <c r="C29" s="82"/>
      <c r="D29" s="75"/>
      <c r="E29" s="47"/>
      <c r="F29" s="47"/>
      <c r="G29" s="47"/>
      <c r="H29" s="47"/>
      <c r="I29" s="47"/>
      <c r="J29" s="47"/>
      <c r="K29" s="47"/>
      <c r="L29" s="47"/>
      <c r="M29" s="47"/>
      <c r="N29" s="47"/>
      <c r="O29" s="47"/>
      <c r="P29" s="47"/>
      <c r="Q29" s="47"/>
      <c r="R29" s="47"/>
      <c r="S29" s="47"/>
      <c r="T29" s="47"/>
      <c r="U29" s="47"/>
      <c r="V29" s="47"/>
      <c r="W29" s="507"/>
      <c r="X29" s="507"/>
      <c r="Y29" s="507"/>
      <c r="Z29" s="507"/>
      <c r="AA29" s="76"/>
    </row>
    <row r="30" spans="2:27" s="17" customFormat="1" ht="19.5" x14ac:dyDescent="0.25">
      <c r="B30" s="284">
        <v>4</v>
      </c>
      <c r="C30" s="266" t="s">
        <v>38</v>
      </c>
      <c r="D30" s="72" t="s">
        <v>58</v>
      </c>
      <c r="E30" s="230">
        <v>2</v>
      </c>
      <c r="F30" s="230" t="s">
        <v>55</v>
      </c>
      <c r="G30" s="230" t="s">
        <v>55</v>
      </c>
      <c r="H30" s="230" t="s">
        <v>55</v>
      </c>
      <c r="I30" s="230" t="s">
        <v>55</v>
      </c>
      <c r="J30" s="230" t="s">
        <v>55</v>
      </c>
      <c r="K30" s="230">
        <v>0</v>
      </c>
      <c r="L30" s="230" t="s">
        <v>55</v>
      </c>
      <c r="M30" s="230" t="s">
        <v>55</v>
      </c>
      <c r="N30" s="230"/>
      <c r="O30" s="230"/>
      <c r="P30" s="230"/>
      <c r="Q30" s="230"/>
      <c r="R30" s="230"/>
      <c r="S30" s="230"/>
      <c r="T30" s="230"/>
      <c r="U30" s="230"/>
      <c r="V30" s="230"/>
      <c r="W30" s="507" t="s">
        <v>70</v>
      </c>
      <c r="X30" s="278">
        <v>50000000</v>
      </c>
      <c r="Y30" s="278">
        <f>5%*X30</f>
        <v>2500000</v>
      </c>
      <c r="Z30" s="278">
        <f>X30+Y30</f>
        <v>52500000</v>
      </c>
      <c r="AA30" s="73" t="s">
        <v>101</v>
      </c>
    </row>
    <row r="31" spans="2:27" s="17" customFormat="1" ht="19.5" x14ac:dyDescent="0.25">
      <c r="B31" s="284"/>
      <c r="C31" s="74">
        <v>43382</v>
      </c>
      <c r="D31" s="277" t="s">
        <v>803</v>
      </c>
      <c r="E31" s="47"/>
      <c r="F31" s="47"/>
      <c r="G31" s="47"/>
      <c r="H31" s="47"/>
      <c r="I31" s="47"/>
      <c r="J31" s="47"/>
      <c r="K31" s="47"/>
      <c r="L31" s="47"/>
      <c r="M31" s="47"/>
      <c r="N31" s="47"/>
      <c r="O31" s="47"/>
      <c r="P31" s="47"/>
      <c r="Q31" s="47"/>
      <c r="R31" s="47"/>
      <c r="S31" s="47"/>
      <c r="T31" s="47"/>
      <c r="U31" s="47"/>
      <c r="V31" s="47"/>
      <c r="W31" s="507"/>
      <c r="X31" s="278"/>
      <c r="Y31" s="278"/>
      <c r="Z31" s="278"/>
      <c r="AA31" s="77" t="s">
        <v>114</v>
      </c>
    </row>
    <row r="32" spans="2:27" s="17" customFormat="1" ht="19.5" x14ac:dyDescent="0.25">
      <c r="B32" s="284"/>
      <c r="C32" s="90" t="s">
        <v>802</v>
      </c>
      <c r="D32" s="75" t="s">
        <v>804</v>
      </c>
      <c r="E32" s="47"/>
      <c r="F32" s="47"/>
      <c r="G32" s="47"/>
      <c r="H32" s="47"/>
      <c r="I32" s="47"/>
      <c r="J32" s="47"/>
      <c r="K32" s="47"/>
      <c r="L32" s="47"/>
      <c r="M32" s="47"/>
      <c r="N32" s="47"/>
      <c r="O32" s="47"/>
      <c r="P32" s="47"/>
      <c r="Q32" s="47"/>
      <c r="R32" s="47"/>
      <c r="S32" s="47"/>
      <c r="T32" s="47"/>
      <c r="U32" s="47"/>
      <c r="V32" s="47"/>
      <c r="W32" s="278"/>
      <c r="X32" s="278"/>
      <c r="Y32" s="278"/>
      <c r="Z32" s="278"/>
      <c r="AA32" s="508" t="s">
        <v>805</v>
      </c>
    </row>
    <row r="33" spans="2:27" s="17" customFormat="1" ht="19.5" x14ac:dyDescent="0.25">
      <c r="B33" s="284"/>
      <c r="C33" s="90"/>
      <c r="D33" s="75"/>
      <c r="E33" s="47"/>
      <c r="F33" s="47"/>
      <c r="G33" s="47"/>
      <c r="H33" s="47"/>
      <c r="I33" s="47"/>
      <c r="J33" s="47"/>
      <c r="K33" s="47"/>
      <c r="L33" s="47"/>
      <c r="M33" s="47"/>
      <c r="N33" s="47"/>
      <c r="O33" s="47"/>
      <c r="P33" s="47"/>
      <c r="Q33" s="47"/>
      <c r="R33" s="47"/>
      <c r="S33" s="47"/>
      <c r="T33" s="47"/>
      <c r="U33" s="47"/>
      <c r="V33" s="47"/>
      <c r="W33" s="278"/>
      <c r="X33" s="278"/>
      <c r="Y33" s="278"/>
      <c r="Z33" s="278"/>
      <c r="AA33" s="508"/>
    </row>
    <row r="34" spans="2:27" s="17" customFormat="1" ht="19.5" x14ac:dyDescent="0.25">
      <c r="B34" s="284"/>
      <c r="C34" s="90"/>
      <c r="D34" s="75"/>
      <c r="E34" s="47"/>
      <c r="F34" s="47"/>
      <c r="G34" s="47"/>
      <c r="H34" s="47"/>
      <c r="I34" s="47"/>
      <c r="J34" s="47"/>
      <c r="K34" s="47"/>
      <c r="L34" s="47"/>
      <c r="M34" s="47"/>
      <c r="N34" s="47"/>
      <c r="O34" s="47"/>
      <c r="P34" s="47"/>
      <c r="Q34" s="47"/>
      <c r="R34" s="47"/>
      <c r="S34" s="47"/>
      <c r="T34" s="47"/>
      <c r="U34" s="47"/>
      <c r="V34" s="47"/>
      <c r="W34" s="278"/>
      <c r="X34" s="278"/>
      <c r="Y34" s="278"/>
      <c r="Z34" s="278"/>
      <c r="AA34" s="77" t="s">
        <v>806</v>
      </c>
    </row>
    <row r="35" spans="2:27" s="17" customFormat="1" ht="19.5" customHeight="1" x14ac:dyDescent="0.25">
      <c r="B35" s="284"/>
      <c r="C35" s="90"/>
      <c r="D35" s="75"/>
      <c r="E35" s="47"/>
      <c r="F35" s="47"/>
      <c r="G35" s="47"/>
      <c r="H35" s="47"/>
      <c r="I35" s="47"/>
      <c r="J35" s="47"/>
      <c r="K35" s="47"/>
      <c r="L35" s="47"/>
      <c r="M35" s="47"/>
      <c r="N35" s="47"/>
      <c r="O35" s="47"/>
      <c r="P35" s="47"/>
      <c r="Q35" s="47"/>
      <c r="R35" s="47"/>
      <c r="S35" s="47"/>
      <c r="T35" s="47"/>
      <c r="U35" s="47"/>
      <c r="V35" s="47"/>
      <c r="W35" s="278"/>
      <c r="X35" s="278"/>
      <c r="Y35" s="278"/>
      <c r="Z35" s="278"/>
      <c r="AA35" s="508" t="s">
        <v>807</v>
      </c>
    </row>
    <row r="36" spans="2:27" s="17" customFormat="1" ht="19.5" x14ac:dyDescent="0.25">
      <c r="B36" s="284"/>
      <c r="C36" s="90"/>
      <c r="D36" s="75"/>
      <c r="E36" s="47"/>
      <c r="F36" s="47"/>
      <c r="G36" s="47"/>
      <c r="H36" s="47"/>
      <c r="I36" s="47"/>
      <c r="J36" s="47"/>
      <c r="K36" s="47"/>
      <c r="L36" s="47"/>
      <c r="M36" s="47"/>
      <c r="N36" s="47"/>
      <c r="O36" s="47"/>
      <c r="P36" s="47"/>
      <c r="Q36" s="47"/>
      <c r="R36" s="47"/>
      <c r="S36" s="47"/>
      <c r="T36" s="47"/>
      <c r="U36" s="47"/>
      <c r="V36" s="47"/>
      <c r="W36" s="278"/>
      <c r="X36" s="278"/>
      <c r="Y36" s="278"/>
      <c r="Z36" s="278"/>
      <c r="AA36" s="508"/>
    </row>
    <row r="37" spans="2:27" s="17" customFormat="1" ht="19.5" x14ac:dyDescent="0.25">
      <c r="B37" s="284"/>
      <c r="C37" s="90"/>
      <c r="D37" s="75"/>
      <c r="E37" s="47"/>
      <c r="F37" s="47"/>
      <c r="G37" s="47"/>
      <c r="H37" s="47"/>
      <c r="I37" s="47"/>
      <c r="J37" s="47"/>
      <c r="K37" s="47"/>
      <c r="L37" s="47"/>
      <c r="M37" s="47"/>
      <c r="N37" s="47"/>
      <c r="O37" s="47"/>
      <c r="P37" s="47"/>
      <c r="Q37" s="47"/>
      <c r="R37" s="47"/>
      <c r="S37" s="47"/>
      <c r="T37" s="47"/>
      <c r="U37" s="47"/>
      <c r="V37" s="47"/>
      <c r="W37" s="278"/>
      <c r="X37" s="278"/>
      <c r="Y37" s="278"/>
      <c r="Z37" s="278"/>
      <c r="AA37" s="508"/>
    </row>
    <row r="38" spans="2:27" s="17" customFormat="1" ht="19.5" customHeight="1" x14ac:dyDescent="0.25">
      <c r="B38" s="284"/>
      <c r="C38" s="81"/>
      <c r="D38" s="260"/>
      <c r="E38" s="47"/>
      <c r="F38" s="47"/>
      <c r="G38" s="47"/>
      <c r="H38" s="47"/>
      <c r="I38" s="47"/>
      <c r="J38" s="47"/>
      <c r="K38" s="47"/>
      <c r="L38" s="47"/>
      <c r="M38" s="47"/>
      <c r="N38" s="47"/>
      <c r="O38" s="47"/>
      <c r="P38" s="47"/>
      <c r="Q38" s="47"/>
      <c r="R38" s="47"/>
      <c r="S38" s="47"/>
      <c r="T38" s="47"/>
      <c r="U38" s="47"/>
      <c r="V38" s="47"/>
      <c r="W38" s="278"/>
      <c r="X38" s="278"/>
      <c r="Y38" s="278"/>
      <c r="Z38" s="278"/>
      <c r="AA38" s="77"/>
    </row>
    <row r="39" spans="2:27" s="17" customFormat="1" ht="19.5" customHeight="1" x14ac:dyDescent="0.25">
      <c r="B39" s="284">
        <v>5</v>
      </c>
      <c r="C39" s="266" t="s">
        <v>38</v>
      </c>
      <c r="D39" s="72" t="s">
        <v>746</v>
      </c>
      <c r="E39" s="47">
        <v>0</v>
      </c>
      <c r="F39" s="47">
        <v>0</v>
      </c>
      <c r="G39" s="47">
        <v>0</v>
      </c>
      <c r="H39" s="47">
        <v>0</v>
      </c>
      <c r="I39" s="47">
        <v>0</v>
      </c>
      <c r="J39" s="47">
        <v>0</v>
      </c>
      <c r="K39" s="47">
        <v>0</v>
      </c>
      <c r="L39" s="47">
        <v>0</v>
      </c>
      <c r="M39" s="47">
        <v>0</v>
      </c>
      <c r="N39" s="47"/>
      <c r="O39" s="47"/>
      <c r="P39" s="47"/>
      <c r="Q39" s="47"/>
      <c r="R39" s="47"/>
      <c r="S39" s="47"/>
      <c r="T39" s="47"/>
      <c r="U39" s="47"/>
      <c r="V39" s="47"/>
      <c r="W39" s="278" t="s">
        <v>812</v>
      </c>
      <c r="X39" s="278">
        <v>0</v>
      </c>
      <c r="Y39" s="278">
        <f>5%*X39</f>
        <v>0</v>
      </c>
      <c r="Z39" s="278">
        <f>X39+Y39</f>
        <v>0</v>
      </c>
      <c r="AA39" s="73" t="s">
        <v>811</v>
      </c>
    </row>
    <row r="40" spans="2:27" s="17" customFormat="1" ht="19.5" x14ac:dyDescent="0.25">
      <c r="B40" s="284"/>
      <c r="C40" s="74">
        <v>43382</v>
      </c>
      <c r="D40" s="75" t="s">
        <v>809</v>
      </c>
      <c r="E40" s="47"/>
      <c r="F40" s="47"/>
      <c r="G40" s="47"/>
      <c r="H40" s="47"/>
      <c r="I40" s="47"/>
      <c r="J40" s="47"/>
      <c r="K40" s="47"/>
      <c r="L40" s="47"/>
      <c r="M40" s="47"/>
      <c r="N40" s="47"/>
      <c r="O40" s="47"/>
      <c r="P40" s="47"/>
      <c r="Q40" s="47"/>
      <c r="R40" s="47"/>
      <c r="S40" s="47"/>
      <c r="T40" s="47"/>
      <c r="U40" s="47"/>
      <c r="V40" s="47"/>
      <c r="W40" s="278"/>
      <c r="X40" s="278"/>
      <c r="Y40" s="278"/>
      <c r="Z40" s="278"/>
      <c r="AA40" s="77"/>
    </row>
    <row r="41" spans="2:27" s="17" customFormat="1" ht="19.5" customHeight="1" x14ac:dyDescent="0.25">
      <c r="B41" s="284"/>
      <c r="C41" s="74" t="s">
        <v>808</v>
      </c>
      <c r="D41" s="75" t="s">
        <v>810</v>
      </c>
      <c r="E41" s="47"/>
      <c r="F41" s="47"/>
      <c r="G41" s="47"/>
      <c r="H41" s="47"/>
      <c r="I41" s="47"/>
      <c r="J41" s="47"/>
      <c r="K41" s="47"/>
      <c r="L41" s="47"/>
      <c r="M41" s="47"/>
      <c r="N41" s="47"/>
      <c r="O41" s="47"/>
      <c r="P41" s="47"/>
      <c r="Q41" s="47"/>
      <c r="R41" s="47"/>
      <c r="S41" s="47"/>
      <c r="T41" s="47"/>
      <c r="U41" s="47"/>
      <c r="V41" s="47"/>
      <c r="W41" s="278"/>
      <c r="X41" s="278"/>
      <c r="Y41" s="278"/>
      <c r="Z41" s="278"/>
      <c r="AA41" s="77"/>
    </row>
    <row r="42" spans="2:27" s="17" customFormat="1" ht="19.5" customHeight="1" x14ac:dyDescent="0.25">
      <c r="B42" s="284"/>
      <c r="C42" s="82"/>
      <c r="D42" s="75" t="s">
        <v>293</v>
      </c>
      <c r="E42" s="47"/>
      <c r="F42" s="47"/>
      <c r="G42" s="47"/>
      <c r="H42" s="47"/>
      <c r="I42" s="47"/>
      <c r="J42" s="47"/>
      <c r="K42" s="47"/>
      <c r="L42" s="47"/>
      <c r="M42" s="47"/>
      <c r="N42" s="47"/>
      <c r="O42" s="47"/>
      <c r="P42" s="47"/>
      <c r="Q42" s="47"/>
      <c r="R42" s="47"/>
      <c r="S42" s="47"/>
      <c r="T42" s="47"/>
      <c r="U42" s="47"/>
      <c r="V42" s="47"/>
      <c r="W42" s="278"/>
      <c r="X42" s="278"/>
      <c r="Y42" s="278"/>
      <c r="Z42" s="278"/>
      <c r="AA42" s="77"/>
    </row>
    <row r="43" spans="2:27" s="17" customFormat="1" ht="19.5" customHeight="1" x14ac:dyDescent="0.25">
      <c r="B43" s="284"/>
      <c r="C43" s="82"/>
      <c r="D43" s="75"/>
      <c r="E43" s="47"/>
      <c r="F43" s="47"/>
      <c r="G43" s="47"/>
      <c r="H43" s="47"/>
      <c r="I43" s="47"/>
      <c r="J43" s="47"/>
      <c r="K43" s="47"/>
      <c r="L43" s="47"/>
      <c r="M43" s="47"/>
      <c r="N43" s="47"/>
      <c r="O43" s="47"/>
      <c r="P43" s="47"/>
      <c r="Q43" s="47"/>
      <c r="R43" s="47"/>
      <c r="S43" s="47"/>
      <c r="T43" s="47"/>
      <c r="U43" s="47"/>
      <c r="V43" s="47"/>
      <c r="W43" s="278"/>
      <c r="X43" s="278"/>
      <c r="Y43" s="278"/>
      <c r="Z43" s="278"/>
      <c r="AA43" s="77"/>
    </row>
    <row r="44" spans="2:27" s="17" customFormat="1" ht="19.5" x14ac:dyDescent="0.25">
      <c r="B44" s="284">
        <v>6</v>
      </c>
      <c r="C44" s="74" t="s">
        <v>38</v>
      </c>
      <c r="D44" s="72" t="s">
        <v>165</v>
      </c>
      <c r="E44" s="47">
        <v>0</v>
      </c>
      <c r="F44" s="47">
        <v>0</v>
      </c>
      <c r="G44" s="47">
        <v>0</v>
      </c>
      <c r="H44" s="47">
        <v>0</v>
      </c>
      <c r="I44" s="47">
        <v>0</v>
      </c>
      <c r="J44" s="47">
        <v>0</v>
      </c>
      <c r="K44" s="47">
        <v>0</v>
      </c>
      <c r="L44" s="47">
        <v>0</v>
      </c>
      <c r="M44" s="47">
        <v>0</v>
      </c>
      <c r="N44" s="47"/>
      <c r="O44" s="47"/>
      <c r="P44" s="47"/>
      <c r="Q44" s="47"/>
      <c r="R44" s="47"/>
      <c r="S44" s="47"/>
      <c r="T44" s="47"/>
      <c r="U44" s="47"/>
      <c r="V44" s="47"/>
      <c r="W44" s="278" t="s">
        <v>815</v>
      </c>
      <c r="X44" s="278">
        <v>0</v>
      </c>
      <c r="Y44" s="278">
        <f>5%*X44</f>
        <v>0</v>
      </c>
      <c r="Z44" s="278">
        <f>X44+Y44</f>
        <v>0</v>
      </c>
      <c r="AA44" s="119" t="s">
        <v>626</v>
      </c>
    </row>
    <row r="45" spans="2:27" s="17" customFormat="1" ht="19.5" x14ac:dyDescent="0.25">
      <c r="B45" s="284"/>
      <c r="C45" s="74">
        <v>43388</v>
      </c>
      <c r="D45" s="75" t="s">
        <v>814</v>
      </c>
      <c r="E45" s="47"/>
      <c r="F45" s="47"/>
      <c r="G45" s="47"/>
      <c r="H45" s="47"/>
      <c r="I45" s="47"/>
      <c r="J45" s="47"/>
      <c r="K45" s="47"/>
      <c r="L45" s="47"/>
      <c r="M45" s="47"/>
      <c r="N45" s="47"/>
      <c r="O45" s="47"/>
      <c r="P45" s="47"/>
      <c r="Q45" s="47"/>
      <c r="R45" s="47"/>
      <c r="S45" s="47"/>
      <c r="T45" s="47"/>
      <c r="U45" s="47"/>
      <c r="V45" s="47"/>
      <c r="W45" s="278"/>
      <c r="X45" s="278"/>
      <c r="Y45" s="278"/>
      <c r="Z45" s="278"/>
      <c r="AA45" s="77" t="s">
        <v>816</v>
      </c>
    </row>
    <row r="46" spans="2:27" s="17" customFormat="1" ht="19.5" customHeight="1" x14ac:dyDescent="0.25">
      <c r="B46" s="284"/>
      <c r="C46" s="74" t="s">
        <v>813</v>
      </c>
      <c r="D46" s="75" t="s">
        <v>54</v>
      </c>
      <c r="E46" s="47"/>
      <c r="F46" s="47"/>
      <c r="G46" s="47"/>
      <c r="H46" s="47"/>
      <c r="I46" s="47"/>
      <c r="J46" s="47"/>
      <c r="K46" s="47"/>
      <c r="L46" s="47"/>
      <c r="M46" s="47"/>
      <c r="N46" s="47"/>
      <c r="O46" s="47"/>
      <c r="P46" s="47"/>
      <c r="Q46" s="47"/>
      <c r="R46" s="47"/>
      <c r="S46" s="47"/>
      <c r="T46" s="47"/>
      <c r="U46" s="47"/>
      <c r="V46" s="47"/>
      <c r="W46" s="278"/>
      <c r="X46" s="278"/>
      <c r="Y46" s="278"/>
      <c r="Z46" s="278"/>
      <c r="AA46" s="76"/>
    </row>
    <row r="47" spans="2:27" s="17" customFormat="1" ht="19.5" customHeight="1" x14ac:dyDescent="0.25">
      <c r="B47" s="284"/>
      <c r="C47" s="82"/>
      <c r="D47" s="75"/>
      <c r="E47" s="47"/>
      <c r="F47" s="47"/>
      <c r="G47" s="47"/>
      <c r="H47" s="47"/>
      <c r="I47" s="47"/>
      <c r="J47" s="47"/>
      <c r="K47" s="47"/>
      <c r="L47" s="47"/>
      <c r="M47" s="47"/>
      <c r="N47" s="47"/>
      <c r="O47" s="47"/>
      <c r="P47" s="47"/>
      <c r="Q47" s="47"/>
      <c r="R47" s="47"/>
      <c r="S47" s="47"/>
      <c r="T47" s="47"/>
      <c r="U47" s="47"/>
      <c r="V47" s="47"/>
      <c r="W47" s="278"/>
      <c r="X47" s="278"/>
      <c r="Y47" s="278"/>
      <c r="Z47" s="278"/>
      <c r="AA47" s="76"/>
    </row>
    <row r="48" spans="2:27" s="17" customFormat="1" ht="19.5" customHeight="1" x14ac:dyDescent="0.25">
      <c r="B48" s="284">
        <v>7</v>
      </c>
      <c r="C48" s="266" t="s">
        <v>44</v>
      </c>
      <c r="D48" s="266" t="s">
        <v>37</v>
      </c>
      <c r="E48" s="230">
        <v>0</v>
      </c>
      <c r="F48" s="230">
        <v>0</v>
      </c>
      <c r="G48" s="230">
        <v>0</v>
      </c>
      <c r="H48" s="230">
        <v>0</v>
      </c>
      <c r="I48" s="230">
        <v>0</v>
      </c>
      <c r="J48" s="230">
        <v>0</v>
      </c>
      <c r="K48" s="230">
        <v>0</v>
      </c>
      <c r="L48" s="230">
        <v>0</v>
      </c>
      <c r="M48" s="230">
        <v>0</v>
      </c>
      <c r="N48" s="230">
        <v>0</v>
      </c>
      <c r="O48" s="230">
        <v>0</v>
      </c>
      <c r="P48" s="230">
        <v>0</v>
      </c>
      <c r="Q48" s="230">
        <v>0</v>
      </c>
      <c r="R48" s="230">
        <v>0</v>
      </c>
      <c r="S48" s="230">
        <v>0</v>
      </c>
      <c r="T48" s="230">
        <v>0</v>
      </c>
      <c r="U48" s="230">
        <v>0</v>
      </c>
      <c r="V48" s="230">
        <v>0</v>
      </c>
      <c r="W48" s="278" t="s">
        <v>238</v>
      </c>
      <c r="X48" s="278">
        <v>0</v>
      </c>
      <c r="Y48" s="278">
        <v>0</v>
      </c>
      <c r="Z48" s="278">
        <v>0</v>
      </c>
      <c r="AA48" s="73" t="s">
        <v>57</v>
      </c>
    </row>
    <row r="49" spans="2:27" s="17" customFormat="1" ht="19.5" customHeight="1" x14ac:dyDescent="0.25">
      <c r="B49" s="284"/>
      <c r="C49" s="74">
        <v>43391</v>
      </c>
      <c r="D49" s="90" t="s">
        <v>142</v>
      </c>
      <c r="E49" s="230"/>
      <c r="F49" s="230"/>
      <c r="G49" s="230"/>
      <c r="H49" s="230"/>
      <c r="I49" s="230"/>
      <c r="J49" s="230"/>
      <c r="K49" s="230"/>
      <c r="L49" s="230"/>
      <c r="M49" s="230"/>
      <c r="N49" s="230"/>
      <c r="O49" s="230"/>
      <c r="P49" s="230"/>
      <c r="Q49" s="230"/>
      <c r="R49" s="230"/>
      <c r="S49" s="230"/>
      <c r="T49" s="230"/>
      <c r="U49" s="230"/>
      <c r="V49" s="230"/>
      <c r="W49" s="278"/>
      <c r="X49" s="278"/>
      <c r="Y49" s="278"/>
      <c r="Z49" s="278"/>
      <c r="AA49" s="77" t="s">
        <v>819</v>
      </c>
    </row>
    <row r="50" spans="2:27" s="17" customFormat="1" ht="19.5" customHeight="1" x14ac:dyDescent="0.25">
      <c r="B50" s="284"/>
      <c r="C50" s="266" t="s">
        <v>817</v>
      </c>
      <c r="D50" s="75" t="s">
        <v>818</v>
      </c>
      <c r="E50" s="230"/>
      <c r="F50" s="230"/>
      <c r="G50" s="230"/>
      <c r="H50" s="230"/>
      <c r="I50" s="230"/>
      <c r="J50" s="230"/>
      <c r="K50" s="230"/>
      <c r="L50" s="230"/>
      <c r="M50" s="230"/>
      <c r="N50" s="230"/>
      <c r="O50" s="230"/>
      <c r="P50" s="230"/>
      <c r="Q50" s="230"/>
      <c r="R50" s="230"/>
      <c r="S50" s="230"/>
      <c r="T50" s="230"/>
      <c r="U50" s="230"/>
      <c r="V50" s="230"/>
      <c r="W50" s="278"/>
      <c r="X50" s="278"/>
      <c r="Y50" s="278"/>
      <c r="Z50" s="278"/>
      <c r="AA50" s="77"/>
    </row>
    <row r="51" spans="2:27" s="17" customFormat="1" ht="19.5" customHeight="1" x14ac:dyDescent="0.25">
      <c r="B51" s="284"/>
      <c r="C51" s="266"/>
      <c r="D51" s="75" t="s">
        <v>574</v>
      </c>
      <c r="E51" s="230"/>
      <c r="F51" s="230"/>
      <c r="G51" s="230"/>
      <c r="H51" s="230"/>
      <c r="I51" s="230"/>
      <c r="J51" s="230"/>
      <c r="K51" s="230"/>
      <c r="L51" s="230"/>
      <c r="M51" s="230"/>
      <c r="N51" s="230"/>
      <c r="O51" s="230"/>
      <c r="P51" s="230"/>
      <c r="Q51" s="230"/>
      <c r="R51" s="230"/>
      <c r="S51" s="230"/>
      <c r="T51" s="230"/>
      <c r="U51" s="230"/>
      <c r="V51" s="230"/>
      <c r="W51" s="278"/>
      <c r="X51" s="278"/>
      <c r="Y51" s="278"/>
      <c r="Z51" s="278"/>
      <c r="AA51" s="77"/>
    </row>
    <row r="52" spans="2:27" s="17" customFormat="1" ht="19.5" customHeight="1" x14ac:dyDescent="0.25">
      <c r="B52" s="284"/>
      <c r="C52" s="266"/>
      <c r="D52" s="72"/>
      <c r="E52" s="230"/>
      <c r="F52" s="230"/>
      <c r="G52" s="230"/>
      <c r="H52" s="230"/>
      <c r="I52" s="230"/>
      <c r="J52" s="230"/>
      <c r="K52" s="230"/>
      <c r="L52" s="230"/>
      <c r="M52" s="230"/>
      <c r="N52" s="230"/>
      <c r="O52" s="230"/>
      <c r="P52" s="230"/>
      <c r="Q52" s="230"/>
      <c r="R52" s="230"/>
      <c r="S52" s="230"/>
      <c r="T52" s="230"/>
      <c r="U52" s="230"/>
      <c r="V52" s="230"/>
      <c r="W52" s="278"/>
      <c r="X52" s="278"/>
      <c r="Y52" s="278"/>
      <c r="Z52" s="278"/>
      <c r="AA52" s="77"/>
    </row>
    <row r="53" spans="2:27" s="17" customFormat="1" ht="19.5" customHeight="1" x14ac:dyDescent="0.25">
      <c r="B53" s="284">
        <v>8</v>
      </c>
      <c r="C53" s="266" t="s">
        <v>44</v>
      </c>
      <c r="D53" s="72" t="s">
        <v>58</v>
      </c>
      <c r="E53" s="230">
        <v>2</v>
      </c>
      <c r="F53" s="230">
        <v>1</v>
      </c>
      <c r="G53" s="230" t="s">
        <v>55</v>
      </c>
      <c r="H53" s="230" t="s">
        <v>55</v>
      </c>
      <c r="I53" s="230">
        <v>0</v>
      </c>
      <c r="J53" s="230" t="s">
        <v>55</v>
      </c>
      <c r="K53" s="230" t="s">
        <v>55</v>
      </c>
      <c r="L53" s="230" t="s">
        <v>55</v>
      </c>
      <c r="M53" s="230" t="s">
        <v>55</v>
      </c>
      <c r="N53" s="230">
        <v>4</v>
      </c>
      <c r="O53" s="230">
        <v>14</v>
      </c>
      <c r="P53" s="230"/>
      <c r="Q53" s="230"/>
      <c r="R53" s="230"/>
      <c r="S53" s="230"/>
      <c r="T53" s="230"/>
      <c r="U53" s="230"/>
      <c r="V53" s="230"/>
      <c r="W53" s="278" t="s">
        <v>134</v>
      </c>
      <c r="X53" s="278">
        <v>118000000</v>
      </c>
      <c r="Y53" s="278">
        <f>5%*X53</f>
        <v>5900000</v>
      </c>
      <c r="Z53" s="278">
        <f>X53+Y53</f>
        <v>123900000</v>
      </c>
      <c r="AA53" s="276" t="s">
        <v>774</v>
      </c>
    </row>
    <row r="54" spans="2:27" s="17" customFormat="1" ht="19.5" customHeight="1" x14ac:dyDescent="0.25">
      <c r="B54" s="284"/>
      <c r="C54" s="74">
        <v>43391</v>
      </c>
      <c r="D54" s="75" t="s">
        <v>821</v>
      </c>
      <c r="E54" s="230"/>
      <c r="F54" s="230"/>
      <c r="G54" s="230"/>
      <c r="H54" s="230"/>
      <c r="I54" s="230"/>
      <c r="J54" s="230"/>
      <c r="K54" s="230"/>
      <c r="L54" s="230"/>
      <c r="M54" s="230"/>
      <c r="N54" s="230"/>
      <c r="O54" s="230"/>
      <c r="P54" s="230"/>
      <c r="Q54" s="230"/>
      <c r="R54" s="230"/>
      <c r="S54" s="230"/>
      <c r="T54" s="230"/>
      <c r="U54" s="230"/>
      <c r="V54" s="230"/>
      <c r="W54" s="278"/>
      <c r="X54" s="278"/>
      <c r="Y54" s="278"/>
      <c r="Z54" s="278"/>
      <c r="AA54" s="295" t="s">
        <v>114</v>
      </c>
    </row>
    <row r="55" spans="2:27" s="17" customFormat="1" ht="19.5" customHeight="1" x14ac:dyDescent="0.25">
      <c r="B55" s="284"/>
      <c r="C55" s="266" t="s">
        <v>820</v>
      </c>
      <c r="D55" s="75" t="s">
        <v>822</v>
      </c>
      <c r="E55" s="230"/>
      <c r="F55" s="230"/>
      <c r="G55" s="230"/>
      <c r="H55" s="230"/>
      <c r="I55" s="230"/>
      <c r="J55" s="230"/>
      <c r="K55" s="230"/>
      <c r="L55" s="230"/>
      <c r="M55" s="230"/>
      <c r="N55" s="230"/>
      <c r="O55" s="230"/>
      <c r="P55" s="230"/>
      <c r="Q55" s="230"/>
      <c r="R55" s="230"/>
      <c r="S55" s="230"/>
      <c r="T55" s="230"/>
      <c r="U55" s="230"/>
      <c r="V55" s="230"/>
      <c r="W55" s="278"/>
      <c r="X55" s="278"/>
      <c r="Y55" s="278"/>
      <c r="Z55" s="278"/>
      <c r="AA55" s="508" t="s">
        <v>823</v>
      </c>
    </row>
    <row r="56" spans="2:27" s="17" customFormat="1" ht="19.5" customHeight="1" x14ac:dyDescent="0.25">
      <c r="B56" s="284"/>
      <c r="C56" s="266"/>
      <c r="D56" s="75"/>
      <c r="E56" s="230"/>
      <c r="F56" s="230"/>
      <c r="G56" s="230"/>
      <c r="H56" s="230"/>
      <c r="I56" s="230"/>
      <c r="J56" s="230"/>
      <c r="K56" s="230"/>
      <c r="L56" s="230"/>
      <c r="M56" s="230"/>
      <c r="N56" s="230"/>
      <c r="O56" s="230"/>
      <c r="P56" s="230"/>
      <c r="Q56" s="230"/>
      <c r="R56" s="230"/>
      <c r="S56" s="230"/>
      <c r="T56" s="230"/>
      <c r="U56" s="230"/>
      <c r="V56" s="230"/>
      <c r="W56" s="278"/>
      <c r="X56" s="278"/>
      <c r="Y56" s="278"/>
      <c r="Z56" s="278"/>
      <c r="AA56" s="508"/>
    </row>
    <row r="57" spans="2:27" s="17" customFormat="1" ht="19.5" customHeight="1" x14ac:dyDescent="0.25">
      <c r="B57" s="284"/>
      <c r="C57" s="266"/>
      <c r="D57" s="75"/>
      <c r="E57" s="230"/>
      <c r="F57" s="230"/>
      <c r="G57" s="230"/>
      <c r="H57" s="230"/>
      <c r="I57" s="230"/>
      <c r="J57" s="230"/>
      <c r="K57" s="230"/>
      <c r="L57" s="230"/>
      <c r="M57" s="230"/>
      <c r="N57" s="230"/>
      <c r="O57" s="230"/>
      <c r="P57" s="230"/>
      <c r="Q57" s="230"/>
      <c r="R57" s="230"/>
      <c r="S57" s="230"/>
      <c r="T57" s="230"/>
      <c r="U57" s="230"/>
      <c r="V57" s="230"/>
      <c r="W57" s="278"/>
      <c r="X57" s="278"/>
      <c r="Y57" s="278"/>
      <c r="Z57" s="278"/>
      <c r="AA57" s="508"/>
    </row>
    <row r="58" spans="2:27" s="17" customFormat="1" ht="19.5" customHeight="1" x14ac:dyDescent="0.25">
      <c r="B58" s="284"/>
      <c r="C58" s="266"/>
      <c r="D58" s="75"/>
      <c r="E58" s="230"/>
      <c r="F58" s="230"/>
      <c r="G58" s="230"/>
      <c r="H58" s="230"/>
      <c r="I58" s="230"/>
      <c r="J58" s="230"/>
      <c r="K58" s="230"/>
      <c r="L58" s="230"/>
      <c r="M58" s="230"/>
      <c r="N58" s="230"/>
      <c r="O58" s="230"/>
      <c r="P58" s="230"/>
      <c r="Q58" s="230"/>
      <c r="R58" s="230"/>
      <c r="S58" s="230"/>
      <c r="T58" s="230"/>
      <c r="U58" s="230"/>
      <c r="V58" s="230"/>
      <c r="W58" s="278"/>
      <c r="X58" s="278"/>
      <c r="Y58" s="278"/>
      <c r="Z58" s="278"/>
      <c r="AA58" s="508" t="s">
        <v>824</v>
      </c>
    </row>
    <row r="59" spans="2:27" s="17" customFormat="1" ht="19.5" customHeight="1" x14ac:dyDescent="0.25">
      <c r="B59" s="284"/>
      <c r="C59" s="266"/>
      <c r="D59" s="75"/>
      <c r="E59" s="230"/>
      <c r="F59" s="230"/>
      <c r="G59" s="230"/>
      <c r="H59" s="230"/>
      <c r="I59" s="230"/>
      <c r="J59" s="230"/>
      <c r="K59" s="230"/>
      <c r="L59" s="230"/>
      <c r="M59" s="230"/>
      <c r="N59" s="230"/>
      <c r="O59" s="230"/>
      <c r="P59" s="230"/>
      <c r="Q59" s="230"/>
      <c r="R59" s="230"/>
      <c r="S59" s="230"/>
      <c r="T59" s="230"/>
      <c r="U59" s="230"/>
      <c r="V59" s="230"/>
      <c r="W59" s="278"/>
      <c r="X59" s="278"/>
      <c r="Y59" s="278"/>
      <c r="Z59" s="278"/>
      <c r="AA59" s="508"/>
    </row>
    <row r="60" spans="2:27" s="17" customFormat="1" ht="19.5" customHeight="1" x14ac:dyDescent="0.25">
      <c r="B60" s="284"/>
      <c r="C60" s="266"/>
      <c r="D60" s="75"/>
      <c r="E60" s="230"/>
      <c r="F60" s="230"/>
      <c r="G60" s="230"/>
      <c r="H60" s="230"/>
      <c r="I60" s="230"/>
      <c r="J60" s="230"/>
      <c r="K60" s="230"/>
      <c r="L60" s="230"/>
      <c r="M60" s="230"/>
      <c r="N60" s="230"/>
      <c r="O60" s="230"/>
      <c r="P60" s="230"/>
      <c r="Q60" s="230"/>
      <c r="R60" s="230"/>
      <c r="S60" s="230"/>
      <c r="T60" s="230"/>
      <c r="U60" s="230"/>
      <c r="V60" s="230"/>
      <c r="W60" s="278"/>
      <c r="X60" s="278"/>
      <c r="Y60" s="278"/>
      <c r="Z60" s="278"/>
      <c r="AA60" s="508" t="s">
        <v>825</v>
      </c>
    </row>
    <row r="61" spans="2:27" s="17" customFormat="1" ht="19.5" customHeight="1" x14ac:dyDescent="0.25">
      <c r="B61" s="284"/>
      <c r="C61" s="266"/>
      <c r="D61" s="75"/>
      <c r="E61" s="230"/>
      <c r="F61" s="230"/>
      <c r="G61" s="230"/>
      <c r="H61" s="230"/>
      <c r="I61" s="230"/>
      <c r="J61" s="230"/>
      <c r="K61" s="230"/>
      <c r="L61" s="230"/>
      <c r="M61" s="230"/>
      <c r="N61" s="230"/>
      <c r="O61" s="230"/>
      <c r="P61" s="230"/>
      <c r="Q61" s="230"/>
      <c r="R61" s="230"/>
      <c r="S61" s="230"/>
      <c r="T61" s="230"/>
      <c r="U61" s="230"/>
      <c r="V61" s="230"/>
      <c r="W61" s="278"/>
      <c r="X61" s="278"/>
      <c r="Y61" s="278"/>
      <c r="Z61" s="278"/>
      <c r="AA61" s="508"/>
    </row>
    <row r="62" spans="2:27" s="17" customFormat="1" ht="19.5" customHeight="1" x14ac:dyDescent="0.25">
      <c r="B62" s="284"/>
      <c r="C62" s="266"/>
      <c r="D62" s="75"/>
      <c r="E62" s="230"/>
      <c r="F62" s="230"/>
      <c r="G62" s="230"/>
      <c r="H62" s="230"/>
      <c r="I62" s="230"/>
      <c r="J62" s="230"/>
      <c r="K62" s="230"/>
      <c r="L62" s="230"/>
      <c r="M62" s="230"/>
      <c r="N62" s="230"/>
      <c r="O62" s="230"/>
      <c r="P62" s="230"/>
      <c r="Q62" s="230"/>
      <c r="R62" s="230"/>
      <c r="S62" s="230"/>
      <c r="T62" s="230"/>
      <c r="U62" s="230"/>
      <c r="V62" s="230"/>
      <c r="W62" s="278"/>
      <c r="X62" s="278"/>
      <c r="Y62" s="278"/>
      <c r="Z62" s="278"/>
      <c r="AA62" s="508" t="s">
        <v>826</v>
      </c>
    </row>
    <row r="63" spans="2:27" s="17" customFormat="1" ht="19.5" customHeight="1" x14ac:dyDescent="0.25">
      <c r="B63" s="284"/>
      <c r="C63" s="266"/>
      <c r="D63" s="75"/>
      <c r="E63" s="230"/>
      <c r="F63" s="230"/>
      <c r="G63" s="230"/>
      <c r="H63" s="230"/>
      <c r="I63" s="230"/>
      <c r="J63" s="230"/>
      <c r="K63" s="230"/>
      <c r="L63" s="230"/>
      <c r="M63" s="230"/>
      <c r="N63" s="230"/>
      <c r="O63" s="230"/>
      <c r="P63" s="230"/>
      <c r="Q63" s="230"/>
      <c r="R63" s="230"/>
      <c r="S63" s="230"/>
      <c r="T63" s="230"/>
      <c r="U63" s="230"/>
      <c r="V63" s="230"/>
      <c r="W63" s="278"/>
      <c r="X63" s="278"/>
      <c r="Y63" s="278"/>
      <c r="Z63" s="278"/>
      <c r="AA63" s="508"/>
    </row>
    <row r="64" spans="2:27" s="17" customFormat="1" ht="19.5" customHeight="1" x14ac:dyDescent="0.25">
      <c r="B64" s="284"/>
      <c r="C64" s="266"/>
      <c r="D64" s="75"/>
      <c r="E64" s="230"/>
      <c r="F64" s="230"/>
      <c r="G64" s="230"/>
      <c r="H64" s="230"/>
      <c r="I64" s="230"/>
      <c r="J64" s="230"/>
      <c r="K64" s="230"/>
      <c r="L64" s="230"/>
      <c r="M64" s="230"/>
      <c r="N64" s="230"/>
      <c r="O64" s="230"/>
      <c r="P64" s="230"/>
      <c r="Q64" s="230"/>
      <c r="R64" s="230"/>
      <c r="S64" s="230"/>
      <c r="T64" s="230"/>
      <c r="U64" s="230"/>
      <c r="V64" s="230"/>
      <c r="W64" s="278"/>
      <c r="X64" s="278"/>
      <c r="Y64" s="278"/>
      <c r="Z64" s="278"/>
      <c r="AA64" s="508"/>
    </row>
    <row r="65" spans="2:27" s="17" customFormat="1" ht="19.5" customHeight="1" x14ac:dyDescent="0.25">
      <c r="B65" s="284"/>
      <c r="C65" s="266"/>
      <c r="D65" s="75"/>
      <c r="E65" s="230"/>
      <c r="F65" s="230"/>
      <c r="G65" s="230"/>
      <c r="H65" s="230"/>
      <c r="I65" s="230"/>
      <c r="J65" s="230"/>
      <c r="K65" s="230"/>
      <c r="L65" s="230"/>
      <c r="M65" s="230"/>
      <c r="N65" s="230"/>
      <c r="O65" s="230"/>
      <c r="P65" s="230"/>
      <c r="Q65" s="230"/>
      <c r="R65" s="230"/>
      <c r="S65" s="230"/>
      <c r="T65" s="230"/>
      <c r="U65" s="230"/>
      <c r="V65" s="230"/>
      <c r="W65" s="278"/>
      <c r="X65" s="278"/>
      <c r="Y65" s="278"/>
      <c r="Z65" s="278"/>
      <c r="AA65" s="508"/>
    </row>
    <row r="66" spans="2:27" s="17" customFormat="1" ht="19.5" customHeight="1" x14ac:dyDescent="0.25">
      <c r="B66" s="284"/>
      <c r="C66" s="266"/>
      <c r="D66" s="75"/>
      <c r="E66" s="230"/>
      <c r="F66" s="230"/>
      <c r="G66" s="230"/>
      <c r="H66" s="230"/>
      <c r="I66" s="230"/>
      <c r="J66" s="230"/>
      <c r="K66" s="230"/>
      <c r="L66" s="230"/>
      <c r="M66" s="230"/>
      <c r="N66" s="230"/>
      <c r="O66" s="230"/>
      <c r="P66" s="230"/>
      <c r="Q66" s="230"/>
      <c r="R66" s="230"/>
      <c r="S66" s="230"/>
      <c r="T66" s="230"/>
      <c r="U66" s="230"/>
      <c r="V66" s="230"/>
      <c r="W66" s="278"/>
      <c r="X66" s="278"/>
      <c r="Y66" s="278"/>
      <c r="Z66" s="278"/>
      <c r="AA66" s="295"/>
    </row>
    <row r="67" spans="2:27" s="17" customFormat="1" ht="19.5" customHeight="1" x14ac:dyDescent="0.25">
      <c r="B67" s="284">
        <v>9</v>
      </c>
      <c r="C67" s="266" t="s">
        <v>39</v>
      </c>
      <c r="D67" s="72" t="s">
        <v>58</v>
      </c>
      <c r="E67" s="230">
        <v>2</v>
      </c>
      <c r="F67" s="230">
        <v>0</v>
      </c>
      <c r="G67" s="230">
        <v>0</v>
      </c>
      <c r="H67" s="230">
        <v>0</v>
      </c>
      <c r="I67" s="230">
        <v>0</v>
      </c>
      <c r="J67" s="230">
        <v>0</v>
      </c>
      <c r="K67" s="230">
        <v>0</v>
      </c>
      <c r="L67" s="230">
        <v>0</v>
      </c>
      <c r="M67" s="230">
        <v>0</v>
      </c>
      <c r="N67" s="230"/>
      <c r="O67" s="230"/>
      <c r="P67" s="230"/>
      <c r="Q67" s="230"/>
      <c r="R67" s="230"/>
      <c r="S67" s="230"/>
      <c r="T67" s="230"/>
      <c r="U67" s="230"/>
      <c r="V67" s="230"/>
      <c r="W67" s="278" t="s">
        <v>70</v>
      </c>
      <c r="X67" s="278">
        <v>250000000</v>
      </c>
      <c r="Y67" s="278">
        <f>5%*X67</f>
        <v>12500000</v>
      </c>
      <c r="Z67" s="278">
        <f>X67+Y67</f>
        <v>262500000</v>
      </c>
      <c r="AA67" s="296" t="s">
        <v>575</v>
      </c>
    </row>
    <row r="68" spans="2:27" s="17" customFormat="1" ht="19.5" customHeight="1" x14ac:dyDescent="0.25">
      <c r="B68" s="284"/>
      <c r="C68" s="74">
        <v>43392</v>
      </c>
      <c r="D68" s="75" t="s">
        <v>828</v>
      </c>
      <c r="E68" s="230"/>
      <c r="F68" s="230"/>
      <c r="G68" s="230"/>
      <c r="H68" s="230"/>
      <c r="I68" s="230"/>
      <c r="J68" s="230"/>
      <c r="K68" s="230"/>
      <c r="L68" s="230"/>
      <c r="M68" s="230"/>
      <c r="N68" s="230"/>
      <c r="O68" s="230"/>
      <c r="P68" s="230"/>
      <c r="Q68" s="230"/>
      <c r="R68" s="230"/>
      <c r="S68" s="230"/>
      <c r="T68" s="230"/>
      <c r="U68" s="230"/>
      <c r="V68" s="230"/>
      <c r="W68" s="278"/>
      <c r="X68" s="278"/>
      <c r="Y68" s="278"/>
      <c r="Z68" s="278"/>
      <c r="AA68" s="77" t="s">
        <v>830</v>
      </c>
    </row>
    <row r="69" spans="2:27" s="17" customFormat="1" ht="19.5" customHeight="1" x14ac:dyDescent="0.25">
      <c r="B69" s="284"/>
      <c r="C69" s="266" t="s">
        <v>827</v>
      </c>
      <c r="D69" s="75" t="s">
        <v>829</v>
      </c>
      <c r="E69" s="230"/>
      <c r="F69" s="230"/>
      <c r="G69" s="230"/>
      <c r="H69" s="230"/>
      <c r="I69" s="230"/>
      <c r="J69" s="230"/>
      <c r="K69" s="230"/>
      <c r="L69" s="230"/>
      <c r="M69" s="230"/>
      <c r="N69" s="230"/>
      <c r="O69" s="230"/>
      <c r="P69" s="230"/>
      <c r="Q69" s="230"/>
      <c r="R69" s="230"/>
      <c r="S69" s="230"/>
      <c r="T69" s="230"/>
      <c r="U69" s="230"/>
      <c r="V69" s="230"/>
      <c r="W69" s="278"/>
      <c r="X69" s="278"/>
      <c r="Y69" s="278"/>
      <c r="Z69" s="278"/>
      <c r="AA69" s="77" t="s">
        <v>831</v>
      </c>
    </row>
    <row r="70" spans="2:27" s="17" customFormat="1" ht="19.5" customHeight="1" x14ac:dyDescent="0.25">
      <c r="B70" s="284"/>
      <c r="C70" s="266"/>
      <c r="D70" s="75" t="s">
        <v>54</v>
      </c>
      <c r="E70" s="230"/>
      <c r="F70" s="230"/>
      <c r="G70" s="230"/>
      <c r="H70" s="230"/>
      <c r="I70" s="230"/>
      <c r="J70" s="230"/>
      <c r="K70" s="230"/>
      <c r="L70" s="230"/>
      <c r="M70" s="230"/>
      <c r="N70" s="230"/>
      <c r="O70" s="230"/>
      <c r="P70" s="230"/>
      <c r="Q70" s="230"/>
      <c r="R70" s="230"/>
      <c r="S70" s="230"/>
      <c r="T70" s="230"/>
      <c r="U70" s="230"/>
      <c r="V70" s="230"/>
      <c r="W70" s="278"/>
      <c r="X70" s="278"/>
      <c r="Y70" s="278"/>
      <c r="Z70" s="278"/>
      <c r="AA70" s="508" t="s">
        <v>832</v>
      </c>
    </row>
    <row r="71" spans="2:27" s="17" customFormat="1" ht="19.5" customHeight="1" x14ac:dyDescent="0.25">
      <c r="B71" s="284"/>
      <c r="C71" s="266"/>
      <c r="D71" s="75"/>
      <c r="E71" s="230"/>
      <c r="F71" s="230"/>
      <c r="G71" s="230"/>
      <c r="H71" s="230"/>
      <c r="I71" s="230"/>
      <c r="J71" s="230"/>
      <c r="K71" s="230"/>
      <c r="L71" s="230"/>
      <c r="M71" s="230"/>
      <c r="N71" s="230"/>
      <c r="O71" s="230"/>
      <c r="P71" s="230"/>
      <c r="Q71" s="230"/>
      <c r="R71" s="230"/>
      <c r="S71" s="230"/>
      <c r="T71" s="230"/>
      <c r="U71" s="230"/>
      <c r="V71" s="230"/>
      <c r="W71" s="278"/>
      <c r="X71" s="278"/>
      <c r="Y71" s="278"/>
      <c r="Z71" s="278"/>
      <c r="AA71" s="508"/>
    </row>
    <row r="72" spans="2:27" s="17" customFormat="1" ht="19.5" customHeight="1" x14ac:dyDescent="0.25">
      <c r="B72" s="284"/>
      <c r="C72" s="266"/>
      <c r="D72" s="75"/>
      <c r="E72" s="230"/>
      <c r="F72" s="230"/>
      <c r="G72" s="230"/>
      <c r="H72" s="230"/>
      <c r="I72" s="230"/>
      <c r="J72" s="230"/>
      <c r="K72" s="230"/>
      <c r="L72" s="230"/>
      <c r="M72" s="230"/>
      <c r="N72" s="230"/>
      <c r="O72" s="230"/>
      <c r="P72" s="230"/>
      <c r="Q72" s="230"/>
      <c r="R72" s="230"/>
      <c r="S72" s="230"/>
      <c r="T72" s="230"/>
      <c r="U72" s="230"/>
      <c r="V72" s="230"/>
      <c r="W72" s="278"/>
      <c r="X72" s="278"/>
      <c r="Y72" s="278"/>
      <c r="Z72" s="278"/>
      <c r="AA72" s="508" t="s">
        <v>836</v>
      </c>
    </row>
    <row r="73" spans="2:27" s="17" customFormat="1" ht="19.5" customHeight="1" x14ac:dyDescent="0.25">
      <c r="B73" s="284"/>
      <c r="C73" s="266"/>
      <c r="D73" s="75"/>
      <c r="E73" s="230"/>
      <c r="F73" s="230"/>
      <c r="G73" s="230"/>
      <c r="H73" s="230"/>
      <c r="I73" s="230"/>
      <c r="J73" s="230"/>
      <c r="K73" s="230"/>
      <c r="L73" s="230"/>
      <c r="M73" s="230"/>
      <c r="N73" s="230"/>
      <c r="O73" s="230"/>
      <c r="P73" s="230"/>
      <c r="Q73" s="230"/>
      <c r="R73" s="230"/>
      <c r="S73" s="230"/>
      <c r="T73" s="230"/>
      <c r="U73" s="230"/>
      <c r="V73" s="230"/>
      <c r="W73" s="278"/>
      <c r="X73" s="278"/>
      <c r="Y73" s="278"/>
      <c r="Z73" s="278"/>
      <c r="AA73" s="508"/>
    </row>
    <row r="74" spans="2:27" s="17" customFormat="1" ht="19.5" customHeight="1" x14ac:dyDescent="0.25">
      <c r="B74" s="284"/>
      <c r="C74" s="266"/>
      <c r="D74" s="75"/>
      <c r="E74" s="230"/>
      <c r="F74" s="230"/>
      <c r="G74" s="230"/>
      <c r="H74" s="230"/>
      <c r="I74" s="230"/>
      <c r="J74" s="230"/>
      <c r="K74" s="230"/>
      <c r="L74" s="230"/>
      <c r="M74" s="230"/>
      <c r="N74" s="230"/>
      <c r="O74" s="230"/>
      <c r="P74" s="230"/>
      <c r="Q74" s="230"/>
      <c r="R74" s="230"/>
      <c r="S74" s="230"/>
      <c r="T74" s="230"/>
      <c r="U74" s="230"/>
      <c r="V74" s="230"/>
      <c r="W74" s="278"/>
      <c r="X74" s="278"/>
      <c r="Y74" s="278"/>
      <c r="Z74" s="278"/>
      <c r="AA74" s="275" t="s">
        <v>833</v>
      </c>
    </row>
    <row r="75" spans="2:27" s="17" customFormat="1" ht="19.5" customHeight="1" x14ac:dyDescent="0.25">
      <c r="B75" s="284"/>
      <c r="C75" s="266"/>
      <c r="D75" s="75"/>
      <c r="E75" s="230"/>
      <c r="F75" s="230"/>
      <c r="G75" s="230"/>
      <c r="H75" s="230"/>
      <c r="I75" s="230"/>
      <c r="J75" s="230"/>
      <c r="K75" s="230"/>
      <c r="L75" s="230"/>
      <c r="M75" s="230"/>
      <c r="N75" s="230"/>
      <c r="O75" s="230"/>
      <c r="P75" s="230"/>
      <c r="Q75" s="230"/>
      <c r="R75" s="230"/>
      <c r="S75" s="230"/>
      <c r="T75" s="230"/>
      <c r="U75" s="230"/>
      <c r="V75" s="230"/>
      <c r="W75" s="278"/>
      <c r="X75" s="278"/>
      <c r="Y75" s="278"/>
      <c r="Z75" s="278"/>
      <c r="AA75" s="508" t="s">
        <v>834</v>
      </c>
    </row>
    <row r="76" spans="2:27" s="17" customFormat="1" ht="19.5" customHeight="1" x14ac:dyDescent="0.25">
      <c r="B76" s="284"/>
      <c r="C76" s="266"/>
      <c r="D76" s="75"/>
      <c r="E76" s="230"/>
      <c r="F76" s="230"/>
      <c r="G76" s="230"/>
      <c r="H76" s="230"/>
      <c r="I76" s="230"/>
      <c r="J76" s="230"/>
      <c r="K76" s="230"/>
      <c r="L76" s="230"/>
      <c r="M76" s="230"/>
      <c r="N76" s="230"/>
      <c r="O76" s="230"/>
      <c r="P76" s="230"/>
      <c r="Q76" s="230"/>
      <c r="R76" s="230"/>
      <c r="S76" s="230"/>
      <c r="T76" s="230"/>
      <c r="U76" s="230"/>
      <c r="V76" s="230"/>
      <c r="W76" s="278"/>
      <c r="X76" s="278"/>
      <c r="Y76" s="278"/>
      <c r="Z76" s="278"/>
      <c r="AA76" s="508"/>
    </row>
    <row r="77" spans="2:27" s="17" customFormat="1" ht="19.5" customHeight="1" x14ac:dyDescent="0.25">
      <c r="B77" s="284"/>
      <c r="C77" s="266"/>
      <c r="D77" s="75"/>
      <c r="E77" s="230"/>
      <c r="F77" s="230"/>
      <c r="G77" s="230"/>
      <c r="H77" s="230"/>
      <c r="I77" s="230"/>
      <c r="J77" s="230"/>
      <c r="K77" s="230"/>
      <c r="L77" s="230"/>
      <c r="M77" s="230"/>
      <c r="N77" s="230"/>
      <c r="O77" s="230"/>
      <c r="P77" s="230"/>
      <c r="Q77" s="230"/>
      <c r="R77" s="230"/>
      <c r="S77" s="230"/>
      <c r="T77" s="230"/>
      <c r="U77" s="230"/>
      <c r="V77" s="230"/>
      <c r="W77" s="278"/>
      <c r="X77" s="278"/>
      <c r="Y77" s="278"/>
      <c r="Z77" s="278"/>
      <c r="AA77" s="275" t="s">
        <v>835</v>
      </c>
    </row>
    <row r="78" spans="2:27" s="17" customFormat="1" ht="19.5" customHeight="1" x14ac:dyDescent="0.25">
      <c r="B78" s="284"/>
      <c r="C78" s="266"/>
      <c r="D78" s="75"/>
      <c r="E78" s="230"/>
      <c r="F78" s="230"/>
      <c r="G78" s="230"/>
      <c r="H78" s="230"/>
      <c r="I78" s="230"/>
      <c r="J78" s="230"/>
      <c r="K78" s="230"/>
      <c r="L78" s="230"/>
      <c r="M78" s="230"/>
      <c r="N78" s="230"/>
      <c r="O78" s="230"/>
      <c r="P78" s="230"/>
      <c r="Q78" s="230"/>
      <c r="R78" s="230"/>
      <c r="S78" s="230"/>
      <c r="T78" s="230"/>
      <c r="U78" s="230"/>
      <c r="V78" s="230"/>
      <c r="W78" s="278"/>
      <c r="X78" s="278"/>
      <c r="Y78" s="278"/>
      <c r="Z78" s="278"/>
      <c r="AA78" s="275" t="s">
        <v>837</v>
      </c>
    </row>
    <row r="79" spans="2:27" s="17" customFormat="1" ht="19.5" customHeight="1" x14ac:dyDescent="0.25">
      <c r="B79" s="284"/>
      <c r="C79" s="266"/>
      <c r="D79" s="75"/>
      <c r="E79" s="230"/>
      <c r="F79" s="230"/>
      <c r="G79" s="230"/>
      <c r="H79" s="230"/>
      <c r="I79" s="230"/>
      <c r="J79" s="230"/>
      <c r="K79" s="230"/>
      <c r="L79" s="230"/>
      <c r="M79" s="230"/>
      <c r="N79" s="230"/>
      <c r="O79" s="230"/>
      <c r="P79" s="230"/>
      <c r="Q79" s="230"/>
      <c r="R79" s="230"/>
      <c r="S79" s="230"/>
      <c r="T79" s="230"/>
      <c r="U79" s="230"/>
      <c r="V79" s="230"/>
      <c r="W79" s="278"/>
      <c r="X79" s="278"/>
      <c r="Y79" s="278"/>
      <c r="Z79" s="278"/>
      <c r="AA79" s="275"/>
    </row>
    <row r="80" spans="2:27" s="17" customFormat="1" ht="19.5" customHeight="1" x14ac:dyDescent="0.25">
      <c r="B80" s="284">
        <v>10</v>
      </c>
      <c r="C80" s="266" t="s">
        <v>42</v>
      </c>
      <c r="D80" s="72" t="s">
        <v>58</v>
      </c>
      <c r="E80" s="230">
        <v>1</v>
      </c>
      <c r="F80" s="230">
        <v>0</v>
      </c>
      <c r="G80" s="230">
        <v>0</v>
      </c>
      <c r="H80" s="230">
        <v>0</v>
      </c>
      <c r="I80" s="230">
        <v>0</v>
      </c>
      <c r="J80" s="230">
        <v>0</v>
      </c>
      <c r="K80" s="230">
        <v>0</v>
      </c>
      <c r="L80" s="230">
        <v>0</v>
      </c>
      <c r="M80" s="230">
        <v>0</v>
      </c>
      <c r="N80" s="230">
        <v>1</v>
      </c>
      <c r="O80" s="230">
        <v>3</v>
      </c>
      <c r="P80" s="230">
        <v>2</v>
      </c>
      <c r="Q80" s="230">
        <v>1</v>
      </c>
      <c r="R80" s="230">
        <v>0</v>
      </c>
      <c r="S80" s="230">
        <v>0</v>
      </c>
      <c r="T80" s="230">
        <v>0</v>
      </c>
      <c r="U80" s="230">
        <v>3</v>
      </c>
      <c r="V80" s="230">
        <v>0</v>
      </c>
      <c r="W80" s="278" t="s">
        <v>68</v>
      </c>
      <c r="X80" s="278">
        <v>10000000</v>
      </c>
      <c r="Y80" s="278">
        <f>5%*X80</f>
        <v>500000</v>
      </c>
      <c r="Z80" s="278">
        <f>X80+Y80</f>
        <v>10500000</v>
      </c>
      <c r="AA80" s="536" t="s">
        <v>841</v>
      </c>
    </row>
    <row r="81" spans="2:27" s="17" customFormat="1" ht="19.5" customHeight="1" x14ac:dyDescent="0.25">
      <c r="B81" s="284"/>
      <c r="C81" s="74">
        <v>43393</v>
      </c>
      <c r="D81" s="75" t="s">
        <v>839</v>
      </c>
      <c r="E81" s="230"/>
      <c r="F81" s="230"/>
      <c r="G81" s="230"/>
      <c r="H81" s="230"/>
      <c r="I81" s="230"/>
      <c r="J81" s="230"/>
      <c r="K81" s="230"/>
      <c r="L81" s="230"/>
      <c r="M81" s="230"/>
      <c r="N81" s="230"/>
      <c r="O81" s="230"/>
      <c r="P81" s="230"/>
      <c r="Q81" s="230"/>
      <c r="R81" s="230"/>
      <c r="S81" s="230"/>
      <c r="T81" s="230"/>
      <c r="U81" s="230"/>
      <c r="V81" s="230"/>
      <c r="W81" s="278"/>
      <c r="X81" s="278"/>
      <c r="Y81" s="278"/>
      <c r="Z81" s="278"/>
      <c r="AA81" s="536"/>
    </row>
    <row r="82" spans="2:27" s="17" customFormat="1" ht="19.5" customHeight="1" x14ac:dyDescent="0.25">
      <c r="B82" s="284"/>
      <c r="C82" s="266" t="s">
        <v>838</v>
      </c>
      <c r="D82" s="75" t="s">
        <v>840</v>
      </c>
      <c r="E82" s="230"/>
      <c r="F82" s="230"/>
      <c r="G82" s="230"/>
      <c r="H82" s="230"/>
      <c r="I82" s="230"/>
      <c r="J82" s="230"/>
      <c r="K82" s="230"/>
      <c r="L82" s="230"/>
      <c r="M82" s="230"/>
      <c r="N82" s="230"/>
      <c r="O82" s="230"/>
      <c r="P82" s="230"/>
      <c r="Q82" s="230"/>
      <c r="R82" s="230"/>
      <c r="S82" s="230"/>
      <c r="T82" s="230"/>
      <c r="U82" s="230"/>
      <c r="V82" s="230"/>
      <c r="W82" s="278"/>
      <c r="X82" s="278"/>
      <c r="Y82" s="278"/>
      <c r="Z82" s="278"/>
      <c r="AA82" s="508" t="s">
        <v>842</v>
      </c>
    </row>
    <row r="83" spans="2:27" s="17" customFormat="1" ht="19.5" customHeight="1" x14ac:dyDescent="0.25">
      <c r="B83" s="284"/>
      <c r="C83" s="266"/>
      <c r="D83" s="75"/>
      <c r="E83" s="230"/>
      <c r="F83" s="230"/>
      <c r="G83" s="230"/>
      <c r="H83" s="230"/>
      <c r="I83" s="230"/>
      <c r="J83" s="230"/>
      <c r="K83" s="230"/>
      <c r="L83" s="230"/>
      <c r="M83" s="230"/>
      <c r="N83" s="230"/>
      <c r="O83" s="230"/>
      <c r="P83" s="230"/>
      <c r="Q83" s="230"/>
      <c r="R83" s="230"/>
      <c r="S83" s="230"/>
      <c r="T83" s="230"/>
      <c r="U83" s="230"/>
      <c r="V83" s="230"/>
      <c r="W83" s="278"/>
      <c r="X83" s="278"/>
      <c r="Y83" s="278"/>
      <c r="Z83" s="278"/>
      <c r="AA83" s="508"/>
    </row>
    <row r="84" spans="2:27" s="17" customFormat="1" ht="19.5" customHeight="1" x14ac:dyDescent="0.25">
      <c r="B84" s="284"/>
      <c r="C84" s="266"/>
      <c r="D84" s="72"/>
      <c r="E84" s="230"/>
      <c r="F84" s="230"/>
      <c r="G84" s="230"/>
      <c r="H84" s="230"/>
      <c r="I84" s="230"/>
      <c r="J84" s="230"/>
      <c r="K84" s="230"/>
      <c r="L84" s="230"/>
      <c r="M84" s="230"/>
      <c r="N84" s="230"/>
      <c r="O84" s="230"/>
      <c r="P84" s="230"/>
      <c r="Q84" s="230"/>
      <c r="R84" s="230"/>
      <c r="S84" s="230"/>
      <c r="T84" s="230"/>
      <c r="U84" s="230"/>
      <c r="V84" s="230"/>
      <c r="W84" s="278"/>
      <c r="X84" s="278"/>
      <c r="Y84" s="278"/>
      <c r="Z84" s="278"/>
      <c r="AA84" s="77" t="s">
        <v>843</v>
      </c>
    </row>
    <row r="85" spans="2:27" s="17" customFormat="1" ht="19.5" customHeight="1" x14ac:dyDescent="0.25">
      <c r="B85" s="284"/>
      <c r="C85" s="266"/>
      <c r="D85" s="72"/>
      <c r="E85" s="230"/>
      <c r="F85" s="230"/>
      <c r="G85" s="230"/>
      <c r="H85" s="230"/>
      <c r="I85" s="230"/>
      <c r="J85" s="230"/>
      <c r="K85" s="230"/>
      <c r="L85" s="230"/>
      <c r="M85" s="230"/>
      <c r="N85" s="230"/>
      <c r="O85" s="230"/>
      <c r="P85" s="230"/>
      <c r="Q85" s="230"/>
      <c r="R85" s="230"/>
      <c r="S85" s="230"/>
      <c r="T85" s="230"/>
      <c r="U85" s="230"/>
      <c r="V85" s="230"/>
      <c r="W85" s="278"/>
      <c r="X85" s="278"/>
      <c r="Y85" s="278"/>
      <c r="Z85" s="278"/>
      <c r="AA85" s="77" t="s">
        <v>844</v>
      </c>
    </row>
    <row r="86" spans="2:27" s="17" customFormat="1" ht="19.5" customHeight="1" x14ac:dyDescent="0.25">
      <c r="B86" s="284"/>
      <c r="C86" s="266"/>
      <c r="D86" s="72"/>
      <c r="E86" s="230"/>
      <c r="F86" s="230"/>
      <c r="G86" s="230"/>
      <c r="H86" s="230"/>
      <c r="I86" s="230"/>
      <c r="J86" s="230"/>
      <c r="K86" s="230"/>
      <c r="L86" s="230"/>
      <c r="M86" s="230"/>
      <c r="N86" s="230"/>
      <c r="O86" s="230"/>
      <c r="P86" s="230"/>
      <c r="Q86" s="230"/>
      <c r="R86" s="230"/>
      <c r="S86" s="230"/>
      <c r="T86" s="230"/>
      <c r="U86" s="230"/>
      <c r="V86" s="230"/>
      <c r="W86" s="278"/>
      <c r="X86" s="278"/>
      <c r="Y86" s="278"/>
      <c r="Z86" s="278"/>
      <c r="AA86" s="77"/>
    </row>
    <row r="87" spans="2:27" s="17" customFormat="1" ht="19.5" customHeight="1" x14ac:dyDescent="0.25">
      <c r="B87" s="284">
        <v>11</v>
      </c>
      <c r="C87" s="266" t="s">
        <v>38</v>
      </c>
      <c r="D87" s="72" t="s">
        <v>169</v>
      </c>
      <c r="E87" s="230">
        <v>0</v>
      </c>
      <c r="F87" s="230">
        <v>0</v>
      </c>
      <c r="G87" s="230">
        <v>0</v>
      </c>
      <c r="H87" s="230">
        <v>0</v>
      </c>
      <c r="I87" s="230">
        <v>1</v>
      </c>
      <c r="J87" s="230">
        <v>0</v>
      </c>
      <c r="K87" s="230">
        <v>0</v>
      </c>
      <c r="L87" s="230">
        <v>0</v>
      </c>
      <c r="M87" s="230">
        <v>0</v>
      </c>
      <c r="N87" s="230"/>
      <c r="O87" s="230"/>
      <c r="P87" s="230"/>
      <c r="Q87" s="230"/>
      <c r="R87" s="230"/>
      <c r="S87" s="230"/>
      <c r="T87" s="230"/>
      <c r="U87" s="230"/>
      <c r="V87" s="230"/>
      <c r="W87" s="278" t="s">
        <v>68</v>
      </c>
      <c r="X87" s="278">
        <v>300000000</v>
      </c>
      <c r="Y87" s="278">
        <f>5%*X87</f>
        <v>15000000</v>
      </c>
      <c r="Z87" s="278">
        <f>X87+Y87</f>
        <v>315000000</v>
      </c>
      <c r="AA87" s="119" t="s">
        <v>847</v>
      </c>
    </row>
    <row r="88" spans="2:27" s="17" customFormat="1" ht="19.5" customHeight="1" x14ac:dyDescent="0.25">
      <c r="B88" s="284"/>
      <c r="C88" s="74">
        <v>43395</v>
      </c>
      <c r="D88" s="72" t="s">
        <v>848</v>
      </c>
      <c r="E88" s="230"/>
      <c r="F88" s="230"/>
      <c r="G88" s="230"/>
      <c r="H88" s="230"/>
      <c r="I88" s="230"/>
      <c r="J88" s="230"/>
      <c r="K88" s="230"/>
      <c r="L88" s="230"/>
      <c r="M88" s="230"/>
      <c r="N88" s="230"/>
      <c r="O88" s="230"/>
      <c r="P88" s="230"/>
      <c r="Q88" s="230"/>
      <c r="R88" s="230"/>
      <c r="S88" s="230"/>
      <c r="T88" s="230"/>
      <c r="U88" s="230"/>
      <c r="V88" s="230"/>
      <c r="W88" s="278"/>
      <c r="X88" s="278"/>
      <c r="Y88" s="278"/>
      <c r="Z88" s="278"/>
      <c r="AA88" s="77" t="s">
        <v>849</v>
      </c>
    </row>
    <row r="89" spans="2:27" s="17" customFormat="1" ht="19.5" customHeight="1" x14ac:dyDescent="0.25">
      <c r="B89" s="284"/>
      <c r="C89" s="266" t="s">
        <v>845</v>
      </c>
      <c r="D89" s="75" t="s">
        <v>846</v>
      </c>
      <c r="E89" s="230"/>
      <c r="F89" s="230"/>
      <c r="G89" s="230"/>
      <c r="H89" s="230"/>
      <c r="I89" s="230"/>
      <c r="J89" s="230"/>
      <c r="K89" s="230"/>
      <c r="L89" s="230"/>
      <c r="M89" s="230"/>
      <c r="N89" s="230"/>
      <c r="O89" s="230"/>
      <c r="P89" s="230"/>
      <c r="Q89" s="230"/>
      <c r="R89" s="230"/>
      <c r="S89" s="230"/>
      <c r="T89" s="230"/>
      <c r="U89" s="230"/>
      <c r="V89" s="230"/>
      <c r="W89" s="278"/>
      <c r="X89" s="278"/>
      <c r="Y89" s="278"/>
      <c r="Z89" s="278"/>
      <c r="AA89" s="76" t="s">
        <v>850</v>
      </c>
    </row>
    <row r="90" spans="2:27" s="17" customFormat="1" ht="19.5" customHeight="1" x14ac:dyDescent="0.25">
      <c r="B90" s="284"/>
      <c r="C90" s="266"/>
      <c r="D90" s="75" t="s">
        <v>225</v>
      </c>
      <c r="E90" s="230"/>
      <c r="F90" s="230"/>
      <c r="G90" s="230"/>
      <c r="H90" s="230"/>
      <c r="I90" s="230"/>
      <c r="J90" s="230"/>
      <c r="K90" s="230"/>
      <c r="L90" s="230"/>
      <c r="M90" s="230"/>
      <c r="N90" s="230"/>
      <c r="O90" s="230"/>
      <c r="P90" s="230"/>
      <c r="Q90" s="230"/>
      <c r="R90" s="230"/>
      <c r="S90" s="230"/>
      <c r="T90" s="230"/>
      <c r="U90" s="230"/>
      <c r="V90" s="230"/>
      <c r="W90" s="278"/>
      <c r="X90" s="278"/>
      <c r="Y90" s="278"/>
      <c r="Z90" s="278"/>
      <c r="AA90" s="508" t="s">
        <v>851</v>
      </c>
    </row>
    <row r="91" spans="2:27" s="17" customFormat="1" ht="19.5" customHeight="1" x14ac:dyDescent="0.25">
      <c r="B91" s="284"/>
      <c r="C91" s="266"/>
      <c r="D91" s="72"/>
      <c r="E91" s="230"/>
      <c r="F91" s="230"/>
      <c r="G91" s="230"/>
      <c r="H91" s="230"/>
      <c r="I91" s="230"/>
      <c r="J91" s="230"/>
      <c r="K91" s="230"/>
      <c r="L91" s="230"/>
      <c r="M91" s="230"/>
      <c r="N91" s="230"/>
      <c r="O91" s="230"/>
      <c r="P91" s="230"/>
      <c r="Q91" s="230"/>
      <c r="R91" s="230"/>
      <c r="S91" s="230"/>
      <c r="T91" s="230"/>
      <c r="U91" s="230"/>
      <c r="V91" s="230"/>
      <c r="W91" s="278"/>
      <c r="X91" s="278"/>
      <c r="Y91" s="278"/>
      <c r="Z91" s="278"/>
      <c r="AA91" s="508"/>
    </row>
    <row r="92" spans="2:27" s="17" customFormat="1" ht="19.5" customHeight="1" x14ac:dyDescent="0.25">
      <c r="B92" s="284"/>
      <c r="C92" s="266"/>
      <c r="D92" s="72"/>
      <c r="E92" s="230"/>
      <c r="F92" s="230"/>
      <c r="G92" s="230"/>
      <c r="H92" s="230"/>
      <c r="I92" s="230"/>
      <c r="J92" s="230"/>
      <c r="K92" s="230"/>
      <c r="L92" s="230"/>
      <c r="M92" s="230"/>
      <c r="N92" s="230"/>
      <c r="O92" s="230"/>
      <c r="P92" s="230"/>
      <c r="Q92" s="230"/>
      <c r="R92" s="230"/>
      <c r="S92" s="230"/>
      <c r="T92" s="230"/>
      <c r="U92" s="230"/>
      <c r="V92" s="230"/>
      <c r="W92" s="278"/>
      <c r="X92" s="278"/>
      <c r="Y92" s="278"/>
      <c r="Z92" s="278"/>
      <c r="AA92" s="508"/>
    </row>
    <row r="93" spans="2:27" s="17" customFormat="1" ht="19.5" customHeight="1" x14ac:dyDescent="0.25">
      <c r="B93" s="284"/>
      <c r="C93" s="266"/>
      <c r="D93" s="72"/>
      <c r="E93" s="230"/>
      <c r="F93" s="230"/>
      <c r="G93" s="230"/>
      <c r="H93" s="230"/>
      <c r="I93" s="230"/>
      <c r="J93" s="230"/>
      <c r="K93" s="230"/>
      <c r="L93" s="230"/>
      <c r="M93" s="230"/>
      <c r="N93" s="230"/>
      <c r="O93" s="230"/>
      <c r="P93" s="230"/>
      <c r="Q93" s="230"/>
      <c r="R93" s="230"/>
      <c r="S93" s="230"/>
      <c r="T93" s="230"/>
      <c r="U93" s="230"/>
      <c r="V93" s="230"/>
      <c r="W93" s="278"/>
      <c r="X93" s="278"/>
      <c r="Y93" s="278"/>
      <c r="Z93" s="278"/>
      <c r="AA93" s="275"/>
    </row>
    <row r="94" spans="2:27" s="17" customFormat="1" ht="19.5" customHeight="1" x14ac:dyDescent="0.25">
      <c r="B94" s="284">
        <v>12</v>
      </c>
      <c r="C94" s="266" t="s">
        <v>16</v>
      </c>
      <c r="D94" s="72" t="s">
        <v>58</v>
      </c>
      <c r="E94" s="230">
        <v>1</v>
      </c>
      <c r="F94" s="230" t="s">
        <v>55</v>
      </c>
      <c r="G94" s="230" t="s">
        <v>55</v>
      </c>
      <c r="H94" s="230" t="s">
        <v>55</v>
      </c>
      <c r="I94" s="230" t="s">
        <v>55</v>
      </c>
      <c r="J94" s="230" t="s">
        <v>55</v>
      </c>
      <c r="K94" s="230" t="s">
        <v>55</v>
      </c>
      <c r="L94" s="230" t="s">
        <v>55</v>
      </c>
      <c r="M94" s="230" t="s">
        <v>55</v>
      </c>
      <c r="N94" s="230"/>
      <c r="O94" s="230"/>
      <c r="P94" s="230"/>
      <c r="Q94" s="230"/>
      <c r="R94" s="230"/>
      <c r="S94" s="230"/>
      <c r="T94" s="230"/>
      <c r="U94" s="230"/>
      <c r="V94" s="230"/>
      <c r="W94" s="278" t="s">
        <v>68</v>
      </c>
      <c r="X94" s="278">
        <v>1000000</v>
      </c>
      <c r="Y94" s="278">
        <f>5%*X94</f>
        <v>50000</v>
      </c>
      <c r="Z94" s="278">
        <f>X94+Y94</f>
        <v>1050000</v>
      </c>
      <c r="AA94" s="73" t="s">
        <v>854</v>
      </c>
    </row>
    <row r="95" spans="2:27" s="17" customFormat="1" ht="19.5" customHeight="1" x14ac:dyDescent="0.25">
      <c r="B95" s="284"/>
      <c r="C95" s="74">
        <v>43404</v>
      </c>
      <c r="D95" s="75" t="s">
        <v>853</v>
      </c>
      <c r="E95" s="230"/>
      <c r="F95" s="230"/>
      <c r="G95" s="230"/>
      <c r="H95" s="230"/>
      <c r="I95" s="230"/>
      <c r="J95" s="230"/>
      <c r="K95" s="230"/>
      <c r="L95" s="230"/>
      <c r="M95" s="230"/>
      <c r="N95" s="230"/>
      <c r="O95" s="230"/>
      <c r="P95" s="230"/>
      <c r="Q95" s="230"/>
      <c r="R95" s="230"/>
      <c r="S95" s="230"/>
      <c r="T95" s="230"/>
      <c r="U95" s="230"/>
      <c r="V95" s="230"/>
      <c r="W95" s="278"/>
      <c r="X95" s="278"/>
      <c r="Y95" s="278"/>
      <c r="Z95" s="278"/>
      <c r="AA95" s="77" t="s">
        <v>855</v>
      </c>
    </row>
    <row r="96" spans="2:27" s="17" customFormat="1" ht="19.5" customHeight="1" x14ac:dyDescent="0.25">
      <c r="B96" s="284"/>
      <c r="C96" s="266" t="s">
        <v>852</v>
      </c>
      <c r="D96" s="75" t="s">
        <v>225</v>
      </c>
      <c r="E96" s="230"/>
      <c r="F96" s="230"/>
      <c r="G96" s="230"/>
      <c r="H96" s="230"/>
      <c r="I96" s="230"/>
      <c r="J96" s="230"/>
      <c r="K96" s="230"/>
      <c r="L96" s="230"/>
      <c r="M96" s="230"/>
      <c r="N96" s="230"/>
      <c r="O96" s="230"/>
      <c r="P96" s="230"/>
      <c r="Q96" s="230"/>
      <c r="R96" s="230"/>
      <c r="S96" s="230"/>
      <c r="T96" s="230"/>
      <c r="U96" s="230"/>
      <c r="V96" s="230"/>
      <c r="W96" s="278"/>
      <c r="X96" s="278"/>
      <c r="Y96" s="278"/>
      <c r="Z96" s="278"/>
      <c r="AA96" s="76" t="s">
        <v>856</v>
      </c>
    </row>
    <row r="97" spans="1:28" s="17" customFormat="1" ht="19.5" customHeight="1" x14ac:dyDescent="0.25">
      <c r="B97" s="284"/>
      <c r="C97" s="266"/>
      <c r="D97" s="75"/>
      <c r="E97" s="230"/>
      <c r="F97" s="230"/>
      <c r="G97" s="230"/>
      <c r="H97" s="230"/>
      <c r="I97" s="230"/>
      <c r="J97" s="230"/>
      <c r="K97" s="230"/>
      <c r="L97" s="230"/>
      <c r="M97" s="230"/>
      <c r="N97" s="230"/>
      <c r="O97" s="230"/>
      <c r="P97" s="230"/>
      <c r="Q97" s="230"/>
      <c r="R97" s="230"/>
      <c r="S97" s="230"/>
      <c r="T97" s="230"/>
      <c r="U97" s="230"/>
      <c r="V97" s="230"/>
      <c r="W97" s="278"/>
      <c r="X97" s="278"/>
      <c r="Y97" s="278"/>
      <c r="Z97" s="278"/>
      <c r="AA97" s="508" t="s">
        <v>857</v>
      </c>
    </row>
    <row r="98" spans="1:28" s="17" customFormat="1" ht="19.5" customHeight="1" x14ac:dyDescent="0.25">
      <c r="B98" s="284"/>
      <c r="C98" s="266"/>
      <c r="D98" s="75"/>
      <c r="E98" s="230"/>
      <c r="F98" s="230"/>
      <c r="G98" s="230"/>
      <c r="H98" s="230"/>
      <c r="I98" s="230"/>
      <c r="J98" s="230"/>
      <c r="K98" s="230"/>
      <c r="L98" s="230"/>
      <c r="M98" s="230"/>
      <c r="N98" s="230"/>
      <c r="O98" s="230"/>
      <c r="P98" s="230"/>
      <c r="Q98" s="230"/>
      <c r="R98" s="230"/>
      <c r="S98" s="230"/>
      <c r="T98" s="230"/>
      <c r="U98" s="230"/>
      <c r="V98" s="230"/>
      <c r="W98" s="278"/>
      <c r="X98" s="278"/>
      <c r="Y98" s="278"/>
      <c r="Z98" s="278"/>
      <c r="AA98" s="508"/>
    </row>
    <row r="99" spans="1:28" s="17" customFormat="1" ht="19.5" customHeight="1" x14ac:dyDescent="0.25">
      <c r="B99" s="284"/>
      <c r="C99" s="266"/>
      <c r="D99" s="72"/>
      <c r="E99" s="230"/>
      <c r="F99" s="230"/>
      <c r="G99" s="230"/>
      <c r="H99" s="230"/>
      <c r="I99" s="230"/>
      <c r="J99" s="230"/>
      <c r="K99" s="230"/>
      <c r="L99" s="230"/>
      <c r="M99" s="230"/>
      <c r="N99" s="230"/>
      <c r="O99" s="230"/>
      <c r="P99" s="230"/>
      <c r="Q99" s="230"/>
      <c r="R99" s="230"/>
      <c r="S99" s="230"/>
      <c r="T99" s="230"/>
      <c r="U99" s="230"/>
      <c r="V99" s="230"/>
      <c r="W99" s="278"/>
      <c r="X99" s="278"/>
      <c r="Y99" s="278"/>
      <c r="Z99" s="278"/>
      <c r="AA99" s="76"/>
    </row>
    <row r="100" spans="1:28" s="17" customFormat="1" ht="19.5" customHeight="1" x14ac:dyDescent="0.25">
      <c r="B100" s="284">
        <v>13</v>
      </c>
      <c r="C100" s="266" t="s">
        <v>16</v>
      </c>
      <c r="D100" s="72" t="s">
        <v>165</v>
      </c>
      <c r="E100" s="230">
        <v>0</v>
      </c>
      <c r="F100" s="230">
        <v>0</v>
      </c>
      <c r="G100" s="230">
        <v>0</v>
      </c>
      <c r="H100" s="230">
        <v>0</v>
      </c>
      <c r="I100" s="230">
        <v>0</v>
      </c>
      <c r="J100" s="230">
        <v>0</v>
      </c>
      <c r="K100" s="230">
        <v>0</v>
      </c>
      <c r="L100" s="230">
        <v>0</v>
      </c>
      <c r="M100" s="230">
        <v>0</v>
      </c>
      <c r="N100" s="230">
        <v>0</v>
      </c>
      <c r="O100" s="230">
        <v>0</v>
      </c>
      <c r="P100" s="230">
        <v>0</v>
      </c>
      <c r="Q100" s="230">
        <v>0</v>
      </c>
      <c r="R100" s="230">
        <v>0</v>
      </c>
      <c r="S100" s="230">
        <v>0</v>
      </c>
      <c r="T100" s="230">
        <v>0</v>
      </c>
      <c r="U100" s="230">
        <v>0</v>
      </c>
      <c r="V100" s="230">
        <v>0</v>
      </c>
      <c r="W100" s="278" t="s">
        <v>600</v>
      </c>
      <c r="X100" s="278">
        <v>0</v>
      </c>
      <c r="Y100" s="278">
        <v>0</v>
      </c>
      <c r="Z100" s="278">
        <v>0</v>
      </c>
      <c r="AA100" s="119" t="s">
        <v>140</v>
      </c>
    </row>
    <row r="101" spans="1:28" s="17" customFormat="1" ht="19.5" customHeight="1" x14ac:dyDescent="0.25">
      <c r="B101" s="284"/>
      <c r="C101" s="74">
        <v>43404</v>
      </c>
      <c r="D101" s="75" t="s">
        <v>859</v>
      </c>
      <c r="E101" s="230"/>
      <c r="F101" s="230"/>
      <c r="G101" s="230"/>
      <c r="H101" s="230"/>
      <c r="I101" s="230"/>
      <c r="J101" s="230"/>
      <c r="K101" s="230"/>
      <c r="L101" s="230"/>
      <c r="M101" s="230"/>
      <c r="N101" s="230"/>
      <c r="O101" s="230"/>
      <c r="P101" s="230"/>
      <c r="Q101" s="230"/>
      <c r="R101" s="230"/>
      <c r="S101" s="230"/>
      <c r="T101" s="230"/>
      <c r="U101" s="230"/>
      <c r="V101" s="230"/>
      <c r="W101" s="278"/>
      <c r="X101" s="278"/>
      <c r="Y101" s="278"/>
      <c r="Z101" s="278"/>
      <c r="AA101" s="77" t="s">
        <v>861</v>
      </c>
    </row>
    <row r="102" spans="1:28" s="17" customFormat="1" ht="19.5" customHeight="1" x14ac:dyDescent="0.25">
      <c r="B102" s="284"/>
      <c r="C102" s="266" t="s">
        <v>858</v>
      </c>
      <c r="D102" s="75" t="s">
        <v>860</v>
      </c>
      <c r="E102" s="230"/>
      <c r="F102" s="230"/>
      <c r="G102" s="230"/>
      <c r="H102" s="230"/>
      <c r="I102" s="230"/>
      <c r="J102" s="230"/>
      <c r="K102" s="230"/>
      <c r="L102" s="230"/>
      <c r="M102" s="230"/>
      <c r="N102" s="230"/>
      <c r="O102" s="230"/>
      <c r="P102" s="230"/>
      <c r="Q102" s="230"/>
      <c r="R102" s="230"/>
      <c r="S102" s="230"/>
      <c r="T102" s="230"/>
      <c r="U102" s="230"/>
      <c r="V102" s="230"/>
      <c r="W102" s="278"/>
      <c r="X102" s="278"/>
      <c r="Y102" s="278"/>
      <c r="Z102" s="278"/>
      <c r="AA102" s="508" t="s">
        <v>862</v>
      </c>
    </row>
    <row r="103" spans="1:28" s="17" customFormat="1" ht="19.5" customHeight="1" x14ac:dyDescent="0.25">
      <c r="B103" s="284"/>
      <c r="C103" s="266"/>
      <c r="D103" s="75" t="s">
        <v>54</v>
      </c>
      <c r="E103" s="230"/>
      <c r="F103" s="230"/>
      <c r="G103" s="230"/>
      <c r="H103" s="230"/>
      <c r="I103" s="230"/>
      <c r="J103" s="230"/>
      <c r="K103" s="230"/>
      <c r="L103" s="230"/>
      <c r="M103" s="230"/>
      <c r="N103" s="230"/>
      <c r="O103" s="230"/>
      <c r="P103" s="230"/>
      <c r="Q103" s="230"/>
      <c r="R103" s="230"/>
      <c r="S103" s="230"/>
      <c r="T103" s="230"/>
      <c r="U103" s="230"/>
      <c r="V103" s="230"/>
      <c r="W103" s="278"/>
      <c r="X103" s="278"/>
      <c r="Y103" s="278"/>
      <c r="Z103" s="278"/>
      <c r="AA103" s="508"/>
    </row>
    <row r="104" spans="1:28" s="17" customFormat="1" ht="19.5" customHeight="1" x14ac:dyDescent="0.25">
      <c r="B104" s="284"/>
      <c r="C104" s="266"/>
      <c r="D104" s="72"/>
      <c r="E104" s="230"/>
      <c r="F104" s="230"/>
      <c r="G104" s="230"/>
      <c r="H104" s="230"/>
      <c r="I104" s="230"/>
      <c r="J104" s="230"/>
      <c r="K104" s="230"/>
      <c r="L104" s="230"/>
      <c r="M104" s="230"/>
      <c r="N104" s="230"/>
      <c r="O104" s="230"/>
      <c r="P104" s="230"/>
      <c r="Q104" s="230"/>
      <c r="R104" s="230"/>
      <c r="S104" s="230"/>
      <c r="T104" s="230"/>
      <c r="U104" s="230"/>
      <c r="V104" s="230"/>
      <c r="W104" s="278"/>
      <c r="X104" s="278"/>
      <c r="Y104" s="278"/>
      <c r="Z104" s="278"/>
      <c r="AA104" s="77"/>
    </row>
    <row r="105" spans="1:28" s="8" customFormat="1" ht="2.1" customHeight="1" thickBot="1" x14ac:dyDescent="0.3">
      <c r="B105" s="19"/>
      <c r="C105" s="20"/>
      <c r="D105" s="19"/>
      <c r="E105" s="107"/>
      <c r="F105" s="107"/>
      <c r="G105" s="107"/>
      <c r="H105" s="107"/>
      <c r="I105" s="107"/>
      <c r="J105" s="107"/>
      <c r="K105" s="107"/>
      <c r="L105" s="107"/>
      <c r="M105" s="107"/>
      <c r="N105" s="108"/>
      <c r="O105" s="108"/>
      <c r="P105" s="108"/>
      <c r="Q105" s="108"/>
      <c r="R105" s="108"/>
      <c r="S105" s="108"/>
      <c r="T105" s="108"/>
      <c r="U105" s="108"/>
      <c r="V105" s="108"/>
      <c r="W105" s="109"/>
      <c r="X105" s="109"/>
      <c r="Y105" s="20"/>
      <c r="Z105" s="20"/>
      <c r="AA105" s="20"/>
    </row>
    <row r="106" spans="1:28" s="22" customFormat="1" ht="17.25" x14ac:dyDescent="0.25">
      <c r="B106" s="509" t="s">
        <v>17</v>
      </c>
      <c r="C106" s="509"/>
      <c r="D106" s="511" t="s">
        <v>1278</v>
      </c>
      <c r="E106" s="505">
        <f t="shared" ref="E106:V106" si="0">SUM(E13:E105)</f>
        <v>9</v>
      </c>
      <c r="F106" s="505">
        <f t="shared" si="0"/>
        <v>8</v>
      </c>
      <c r="G106" s="505">
        <f t="shared" si="0"/>
        <v>0</v>
      </c>
      <c r="H106" s="505">
        <f t="shared" si="0"/>
        <v>0</v>
      </c>
      <c r="I106" s="505">
        <f t="shared" si="0"/>
        <v>2</v>
      </c>
      <c r="J106" s="505">
        <f t="shared" si="0"/>
        <v>0</v>
      </c>
      <c r="K106" s="505">
        <f t="shared" si="0"/>
        <v>0</v>
      </c>
      <c r="L106" s="505">
        <f t="shared" si="0"/>
        <v>0</v>
      </c>
      <c r="M106" s="505">
        <f t="shared" si="0"/>
        <v>1</v>
      </c>
      <c r="N106" s="505">
        <f t="shared" si="0"/>
        <v>5</v>
      </c>
      <c r="O106" s="505">
        <f t="shared" si="0"/>
        <v>17</v>
      </c>
      <c r="P106" s="505">
        <f t="shared" si="0"/>
        <v>2</v>
      </c>
      <c r="Q106" s="505">
        <f t="shared" si="0"/>
        <v>1</v>
      </c>
      <c r="R106" s="505">
        <f t="shared" si="0"/>
        <v>0</v>
      </c>
      <c r="S106" s="505">
        <f t="shared" si="0"/>
        <v>0</v>
      </c>
      <c r="T106" s="505">
        <f t="shared" si="0"/>
        <v>0</v>
      </c>
      <c r="U106" s="505">
        <f t="shared" si="0"/>
        <v>3</v>
      </c>
      <c r="V106" s="505">
        <f t="shared" si="0"/>
        <v>0</v>
      </c>
      <c r="W106" s="497"/>
      <c r="X106" s="499">
        <f>SUM(X15:X104)</f>
        <v>1804000000</v>
      </c>
      <c r="Y106" s="499">
        <f>SUM(Y15:Y104)</f>
        <v>90200000</v>
      </c>
      <c r="Z106" s="499">
        <f>SUM(Z15:Z104)</f>
        <v>1894200000</v>
      </c>
      <c r="AA106" s="501"/>
    </row>
    <row r="107" spans="1:28" s="22" customFormat="1" ht="20.25" customHeight="1" thickBot="1" x14ac:dyDescent="0.3">
      <c r="B107" s="510"/>
      <c r="C107" s="510"/>
      <c r="D107" s="512"/>
      <c r="E107" s="506"/>
      <c r="F107" s="506"/>
      <c r="G107" s="506"/>
      <c r="H107" s="506"/>
      <c r="I107" s="506"/>
      <c r="J107" s="506"/>
      <c r="K107" s="506"/>
      <c r="L107" s="506"/>
      <c r="M107" s="506"/>
      <c r="N107" s="506"/>
      <c r="O107" s="506"/>
      <c r="P107" s="506"/>
      <c r="Q107" s="506"/>
      <c r="R107" s="506"/>
      <c r="S107" s="506"/>
      <c r="T107" s="506"/>
      <c r="U107" s="506"/>
      <c r="V107" s="506"/>
      <c r="W107" s="498"/>
      <c r="X107" s="500"/>
      <c r="Y107" s="500"/>
      <c r="Z107" s="500"/>
      <c r="AA107" s="502"/>
    </row>
    <row r="108" spans="1:28" s="21" customFormat="1" ht="23.25" customHeight="1" x14ac:dyDescent="0.25">
      <c r="B108" s="503" t="s">
        <v>85</v>
      </c>
      <c r="C108" s="503"/>
      <c r="D108" s="503"/>
      <c r="E108" s="23"/>
      <c r="F108" s="23"/>
      <c r="G108" s="23"/>
      <c r="H108" s="23"/>
      <c r="I108" s="504" t="s">
        <v>86</v>
      </c>
      <c r="J108" s="504"/>
      <c r="K108" s="504"/>
      <c r="L108" s="504"/>
      <c r="M108" s="504"/>
    </row>
    <row r="109" spans="1:28" s="21" customFormat="1" ht="17.25" x14ac:dyDescent="0.25">
      <c r="B109" s="503"/>
      <c r="C109" s="503"/>
      <c r="D109" s="503"/>
      <c r="E109" s="23"/>
      <c r="F109" s="23"/>
      <c r="G109" s="23"/>
      <c r="H109" s="23"/>
      <c r="I109" s="504"/>
      <c r="J109" s="504"/>
      <c r="K109" s="504"/>
      <c r="L109" s="504"/>
      <c r="M109" s="504"/>
    </row>
    <row r="110" spans="1:28" s="21" customFormat="1" ht="8.25" customHeight="1" x14ac:dyDescent="0.25">
      <c r="B110" s="503"/>
      <c r="C110" s="503"/>
      <c r="D110" s="503"/>
      <c r="E110" s="23"/>
      <c r="F110" s="23"/>
      <c r="G110" s="23"/>
      <c r="H110" s="23"/>
      <c r="I110" s="504"/>
      <c r="J110" s="504"/>
      <c r="K110" s="504"/>
      <c r="L110" s="504"/>
      <c r="M110" s="504"/>
    </row>
    <row r="111" spans="1:28" s="26" customFormat="1" ht="23.25" x14ac:dyDescent="0.25">
      <c r="A111" s="21"/>
      <c r="B111" s="51">
        <v>1</v>
      </c>
      <c r="C111" s="32" t="s">
        <v>40</v>
      </c>
      <c r="D111" s="91"/>
      <c r="E111" s="51" t="s">
        <v>25</v>
      </c>
      <c r="F111" s="92">
        <v>0</v>
      </c>
      <c r="G111" s="91" t="s">
        <v>26</v>
      </c>
      <c r="H111" s="91"/>
      <c r="I111" s="51">
        <v>1</v>
      </c>
      <c r="J111" s="32" t="s">
        <v>34</v>
      </c>
      <c r="K111" s="93"/>
      <c r="L111" s="93"/>
      <c r="M111" s="93"/>
      <c r="N111" s="94"/>
      <c r="O111" s="95" t="s">
        <v>1276</v>
      </c>
      <c r="P111" s="94"/>
      <c r="Q111" s="50"/>
      <c r="R111" s="21"/>
      <c r="S111" s="21"/>
      <c r="T111" s="21"/>
      <c r="U111" s="21"/>
      <c r="V111" s="21"/>
      <c r="Y111" s="104" t="s">
        <v>788</v>
      </c>
      <c r="Z111" s="21"/>
      <c r="AA111" s="21"/>
      <c r="AB111" s="21"/>
    </row>
    <row r="112" spans="1:28" s="26" customFormat="1" ht="23.25" x14ac:dyDescent="0.25">
      <c r="A112" s="21"/>
      <c r="B112" s="51"/>
      <c r="C112" s="91" t="s">
        <v>126</v>
      </c>
      <c r="D112" s="91"/>
      <c r="E112" s="51"/>
      <c r="F112" s="92"/>
      <c r="G112" s="91"/>
      <c r="H112" s="91"/>
      <c r="I112" s="91"/>
      <c r="J112" s="91" t="s">
        <v>127</v>
      </c>
      <c r="K112" s="93"/>
      <c r="L112" s="93"/>
      <c r="M112" s="93"/>
      <c r="N112" s="94"/>
      <c r="O112" s="94" t="s">
        <v>1211</v>
      </c>
      <c r="P112" s="94"/>
      <c r="Q112" s="50"/>
      <c r="R112" s="21"/>
      <c r="S112" s="21"/>
      <c r="T112" s="21"/>
      <c r="U112" s="21"/>
      <c r="V112" s="21"/>
      <c r="Y112" s="104"/>
      <c r="Z112" s="21"/>
      <c r="AA112" s="21"/>
      <c r="AB112" s="21"/>
    </row>
    <row r="113" spans="1:28" s="26" customFormat="1" ht="23.25" x14ac:dyDescent="0.25">
      <c r="A113" s="21"/>
      <c r="B113" s="51"/>
      <c r="C113" s="91" t="s">
        <v>128</v>
      </c>
      <c r="D113" s="91"/>
      <c r="E113" s="51"/>
      <c r="F113" s="92"/>
      <c r="G113" s="91"/>
      <c r="H113" s="91"/>
      <c r="I113" s="91"/>
      <c r="J113" s="91" t="s">
        <v>103</v>
      </c>
      <c r="K113" s="93"/>
      <c r="L113" s="93"/>
      <c r="M113" s="93"/>
      <c r="N113" s="93"/>
      <c r="O113" s="94" t="s">
        <v>1212</v>
      </c>
      <c r="P113" s="94"/>
      <c r="Q113" s="50"/>
      <c r="R113" s="21"/>
      <c r="S113" s="21"/>
      <c r="T113" s="21"/>
      <c r="U113" s="21"/>
      <c r="V113" s="21"/>
      <c r="Y113" s="104" t="s">
        <v>30</v>
      </c>
      <c r="Z113" s="21"/>
      <c r="AA113" s="21"/>
      <c r="AB113" s="21"/>
    </row>
    <row r="114" spans="1:28" s="26" customFormat="1" ht="23.25" x14ac:dyDescent="0.25">
      <c r="A114" s="21"/>
      <c r="B114" s="51">
        <v>2</v>
      </c>
      <c r="C114" s="32" t="s">
        <v>34</v>
      </c>
      <c r="D114" s="91"/>
      <c r="E114" s="51" t="s">
        <v>25</v>
      </c>
      <c r="F114" s="92">
        <v>11</v>
      </c>
      <c r="G114" s="91" t="s">
        <v>26</v>
      </c>
      <c r="H114" s="91"/>
      <c r="I114" s="91"/>
      <c r="J114" s="91" t="s">
        <v>98</v>
      </c>
      <c r="K114" s="93"/>
      <c r="L114" s="93"/>
      <c r="M114" s="93"/>
      <c r="N114" s="93"/>
      <c r="O114" s="94" t="s">
        <v>173</v>
      </c>
      <c r="P114" s="94"/>
      <c r="Q114" s="50"/>
      <c r="R114" s="21"/>
      <c r="S114" s="21"/>
      <c r="T114" s="21"/>
      <c r="U114" s="21"/>
      <c r="V114" s="21"/>
      <c r="Y114" s="104" t="s">
        <v>31</v>
      </c>
      <c r="Z114" s="21"/>
      <c r="AA114" s="21"/>
      <c r="AB114" s="21"/>
    </row>
    <row r="115" spans="1:28" s="26" customFormat="1" ht="23.25" x14ac:dyDescent="0.35">
      <c r="A115" s="21"/>
      <c r="B115" s="51"/>
      <c r="C115" s="91" t="s">
        <v>164</v>
      </c>
      <c r="D115" s="91"/>
      <c r="E115" s="51"/>
      <c r="F115" s="92"/>
      <c r="G115" s="91"/>
      <c r="H115" s="91"/>
      <c r="I115" s="51"/>
      <c r="J115" s="91" t="s">
        <v>1213</v>
      </c>
      <c r="K115" s="93"/>
      <c r="L115" s="93"/>
      <c r="M115" s="93"/>
      <c r="N115" s="93"/>
      <c r="O115" s="94" t="s">
        <v>1277</v>
      </c>
      <c r="P115" s="94"/>
      <c r="Q115" s="50"/>
      <c r="R115" s="21"/>
      <c r="S115" s="21"/>
      <c r="T115" s="21"/>
      <c r="U115" s="21"/>
      <c r="V115" s="21"/>
      <c r="Y115" s="105"/>
      <c r="Z115"/>
      <c r="AA115" s="21"/>
      <c r="AB115" s="21"/>
    </row>
    <row r="116" spans="1:28" s="26" customFormat="1" ht="23.25" x14ac:dyDescent="0.25">
      <c r="A116" s="21"/>
      <c r="B116" s="51"/>
      <c r="C116" s="91" t="s">
        <v>132</v>
      </c>
      <c r="D116" s="91"/>
      <c r="E116" s="51"/>
      <c r="F116" s="92"/>
      <c r="G116" s="91"/>
      <c r="H116" s="91"/>
      <c r="I116" s="51"/>
      <c r="J116" s="95"/>
      <c r="K116" s="93"/>
      <c r="L116" s="93"/>
      <c r="M116" s="93"/>
      <c r="N116" s="93"/>
      <c r="O116" s="94"/>
      <c r="P116" s="94"/>
      <c r="Q116" s="50"/>
      <c r="R116" s="21"/>
      <c r="S116" s="21"/>
      <c r="T116" s="21"/>
      <c r="U116" s="21"/>
      <c r="V116" s="21"/>
      <c r="Y116" s="104"/>
      <c r="Z116" s="21"/>
      <c r="AA116" s="21"/>
      <c r="AB116" s="21"/>
    </row>
    <row r="117" spans="1:28" s="26" customFormat="1" ht="23.25" x14ac:dyDescent="0.25">
      <c r="A117" s="21"/>
      <c r="B117" s="51"/>
      <c r="C117" s="91" t="s">
        <v>153</v>
      </c>
      <c r="D117" s="91"/>
      <c r="E117" s="51"/>
      <c r="F117" s="92"/>
      <c r="G117" s="91"/>
      <c r="H117" s="91"/>
      <c r="I117" s="51">
        <v>2</v>
      </c>
      <c r="J117" s="32" t="s">
        <v>1059</v>
      </c>
      <c r="K117" s="97"/>
      <c r="L117" s="97"/>
      <c r="M117" s="97"/>
      <c r="N117" s="96"/>
      <c r="O117" s="95" t="s">
        <v>87</v>
      </c>
      <c r="P117" s="98"/>
      <c r="Q117" s="52"/>
      <c r="R117" s="21"/>
      <c r="S117" s="21"/>
      <c r="T117" s="21"/>
      <c r="U117" s="21"/>
      <c r="V117" s="21"/>
      <c r="Y117" s="104"/>
      <c r="Z117" s="21"/>
      <c r="AA117" s="21"/>
      <c r="AB117" s="21"/>
    </row>
    <row r="118" spans="1:28" s="26" customFormat="1" ht="23.25" x14ac:dyDescent="0.25">
      <c r="A118" s="21"/>
      <c r="B118" s="51"/>
      <c r="C118" s="91" t="s">
        <v>1146</v>
      </c>
      <c r="D118" s="91"/>
      <c r="E118" s="51"/>
      <c r="F118" s="92"/>
      <c r="G118" s="91"/>
      <c r="H118" s="91"/>
      <c r="I118" s="100"/>
      <c r="J118" s="334" t="s">
        <v>82</v>
      </c>
      <c r="K118" s="97"/>
      <c r="L118" s="97"/>
      <c r="M118" s="97"/>
      <c r="N118" s="96"/>
      <c r="O118" s="334" t="s">
        <v>1214</v>
      </c>
      <c r="P118" s="98"/>
      <c r="Q118" s="52"/>
      <c r="R118" s="21"/>
      <c r="S118" s="21"/>
      <c r="T118" s="21"/>
      <c r="U118" s="21"/>
      <c r="V118" s="21"/>
      <c r="Y118" s="106" t="s">
        <v>32</v>
      </c>
      <c r="Z118" s="30"/>
      <c r="AA118" s="21"/>
      <c r="AB118" s="21"/>
    </row>
    <row r="119" spans="1:28" s="26" customFormat="1" ht="23.25" x14ac:dyDescent="0.25">
      <c r="A119" s="21"/>
      <c r="B119" s="51">
        <v>3</v>
      </c>
      <c r="C119" s="32" t="s">
        <v>79</v>
      </c>
      <c r="D119" s="91"/>
      <c r="E119" s="51" t="s">
        <v>25</v>
      </c>
      <c r="F119" s="92">
        <v>2</v>
      </c>
      <c r="G119" s="91" t="s">
        <v>26</v>
      </c>
      <c r="H119" s="91"/>
      <c r="I119" s="96"/>
      <c r="J119" s="334" t="s">
        <v>83</v>
      </c>
      <c r="K119" s="99"/>
      <c r="L119" s="99"/>
      <c r="M119" s="99"/>
      <c r="N119" s="99"/>
      <c r="O119" s="94" t="s">
        <v>1061</v>
      </c>
      <c r="P119" s="98"/>
      <c r="Q119" s="52"/>
      <c r="R119" s="21"/>
      <c r="S119" s="21"/>
      <c r="T119" s="21"/>
      <c r="U119" s="21"/>
      <c r="V119" s="21"/>
      <c r="Y119" s="104" t="s">
        <v>14</v>
      </c>
      <c r="Z119" s="21"/>
      <c r="AA119" s="21"/>
      <c r="AB119" s="21"/>
    </row>
    <row r="120" spans="1:28" s="26" customFormat="1" ht="19.5" x14ac:dyDescent="0.25">
      <c r="A120" s="21"/>
      <c r="B120" s="51"/>
      <c r="C120" s="91" t="s">
        <v>146</v>
      </c>
      <c r="D120" s="91"/>
      <c r="E120" s="51"/>
      <c r="F120" s="92"/>
      <c r="G120" s="91"/>
      <c r="H120" s="91"/>
      <c r="I120" s="96"/>
      <c r="J120" s="96"/>
      <c r="K120" s="97"/>
      <c r="L120" s="97"/>
      <c r="M120" s="97"/>
      <c r="N120" s="96"/>
      <c r="O120" s="100"/>
      <c r="P120" s="101"/>
      <c r="Q120" s="53"/>
      <c r="R120" s="21"/>
      <c r="S120" s="21"/>
      <c r="T120" s="21"/>
      <c r="U120" s="21"/>
      <c r="V120" s="21"/>
      <c r="AA120" s="21"/>
      <c r="AB120" s="21"/>
    </row>
    <row r="121" spans="1:28" s="26" customFormat="1" ht="19.5" x14ac:dyDescent="0.25">
      <c r="A121" s="21"/>
      <c r="B121" s="51"/>
      <c r="C121" s="91" t="s">
        <v>1052</v>
      </c>
      <c r="D121" s="91"/>
      <c r="E121" s="51"/>
      <c r="F121" s="92"/>
      <c r="G121" s="91"/>
      <c r="H121" s="91"/>
      <c r="I121" s="51">
        <v>3</v>
      </c>
      <c r="J121" s="32" t="s">
        <v>88</v>
      </c>
      <c r="K121" s="97"/>
      <c r="L121" s="97"/>
      <c r="M121" s="97"/>
      <c r="N121" s="96"/>
      <c r="O121" s="94" t="s">
        <v>90</v>
      </c>
      <c r="P121" s="98"/>
      <c r="Q121" s="52"/>
      <c r="R121" s="21"/>
      <c r="S121" s="21"/>
      <c r="T121" s="21"/>
      <c r="U121" s="21"/>
      <c r="V121" s="21"/>
      <c r="AA121" s="21"/>
      <c r="AB121" s="21"/>
    </row>
    <row r="122" spans="1:28" s="26" customFormat="1" ht="19.5" x14ac:dyDescent="0.25">
      <c r="A122" s="21"/>
      <c r="B122" s="51">
        <v>4</v>
      </c>
      <c r="C122" s="32" t="s">
        <v>35</v>
      </c>
      <c r="D122" s="91"/>
      <c r="E122" s="51" t="s">
        <v>25</v>
      </c>
      <c r="F122" s="92">
        <v>0</v>
      </c>
      <c r="G122" s="91" t="s">
        <v>26</v>
      </c>
      <c r="H122" s="91"/>
      <c r="I122" s="96"/>
      <c r="J122" s="96"/>
      <c r="K122" s="97"/>
      <c r="L122" s="97"/>
      <c r="M122" s="97"/>
      <c r="N122" s="96"/>
      <c r="O122" s="96"/>
      <c r="P122" s="96"/>
      <c r="Q122" s="5"/>
      <c r="R122" s="27"/>
      <c r="S122" s="21"/>
      <c r="T122" s="27"/>
      <c r="U122" s="21"/>
      <c r="V122" s="21"/>
      <c r="AA122" s="21"/>
      <c r="AB122" s="21"/>
    </row>
    <row r="123" spans="1:28" s="26" customFormat="1" ht="19.5" x14ac:dyDescent="0.25">
      <c r="A123" s="21"/>
      <c r="B123" s="51">
        <v>5</v>
      </c>
      <c r="C123" s="32" t="s">
        <v>119</v>
      </c>
      <c r="D123" s="91"/>
      <c r="E123" s="51" t="s">
        <v>25</v>
      </c>
      <c r="F123" s="92">
        <v>0</v>
      </c>
      <c r="G123" s="91" t="s">
        <v>26</v>
      </c>
      <c r="H123" s="91"/>
      <c r="I123" s="96"/>
      <c r="J123" s="96"/>
      <c r="K123" s="97"/>
      <c r="L123" s="97"/>
      <c r="M123" s="97"/>
      <c r="N123" s="96"/>
      <c r="O123" s="96"/>
      <c r="P123" s="96"/>
      <c r="Q123" s="5"/>
      <c r="R123" s="30"/>
      <c r="S123" s="21"/>
      <c r="T123" s="30"/>
      <c r="U123" s="21"/>
      <c r="V123" s="21"/>
      <c r="Y123" s="21"/>
      <c r="Z123" s="21"/>
      <c r="AA123" s="21"/>
      <c r="AB123" s="21"/>
    </row>
    <row r="124" spans="1:28" s="26" customFormat="1" ht="19.5" x14ac:dyDescent="0.25">
      <c r="A124" s="21"/>
      <c r="B124" s="51">
        <v>6</v>
      </c>
      <c r="C124" s="32" t="s">
        <v>36</v>
      </c>
      <c r="D124" s="103"/>
      <c r="E124" s="51" t="s">
        <v>25</v>
      </c>
      <c r="F124" s="92">
        <v>0</v>
      </c>
      <c r="G124" s="91" t="s">
        <v>26</v>
      </c>
      <c r="H124" s="91"/>
      <c r="I124" s="96"/>
      <c r="J124" s="96"/>
      <c r="K124" s="97"/>
      <c r="L124" s="97"/>
      <c r="M124" s="97"/>
      <c r="N124" s="96"/>
      <c r="O124" s="96"/>
      <c r="P124" s="96"/>
      <c r="Q124" s="5"/>
      <c r="R124" s="21"/>
      <c r="S124" s="27"/>
      <c r="T124" s="21"/>
      <c r="U124" s="21"/>
      <c r="V124" s="21"/>
      <c r="AA124" s="21"/>
      <c r="AB124" s="21"/>
    </row>
    <row r="125" spans="1:28" s="29" customFormat="1" ht="19.5" x14ac:dyDescent="0.25">
      <c r="A125" s="27"/>
      <c r="B125" s="51"/>
      <c r="C125" s="32"/>
      <c r="D125" s="103"/>
      <c r="E125" s="51"/>
      <c r="F125" s="32"/>
      <c r="G125" s="91"/>
      <c r="H125" s="91"/>
      <c r="I125" s="96"/>
      <c r="J125" s="96"/>
      <c r="K125" s="97"/>
      <c r="L125" s="97"/>
      <c r="M125" s="97"/>
      <c r="N125" s="96"/>
      <c r="O125" s="96"/>
      <c r="P125" s="96"/>
      <c r="Q125" s="5"/>
      <c r="R125" s="21"/>
      <c r="S125" s="30"/>
      <c r="T125" s="21"/>
      <c r="U125" s="27"/>
      <c r="V125" s="27"/>
      <c r="AA125" s="27"/>
      <c r="AB125" s="27"/>
    </row>
    <row r="126" spans="1:28" s="31" customFormat="1" ht="23.25" x14ac:dyDescent="0.25">
      <c r="A126" s="30"/>
      <c r="B126" s="111" t="s">
        <v>1195</v>
      </c>
      <c r="C126" s="112"/>
      <c r="D126" s="113"/>
      <c r="E126" s="114" t="s">
        <v>25</v>
      </c>
      <c r="F126" s="115">
        <f>SUM(F111:F125)</f>
        <v>13</v>
      </c>
      <c r="G126" s="111" t="s">
        <v>27</v>
      </c>
      <c r="H126" s="32"/>
      <c r="I126" s="96"/>
      <c r="J126" s="96"/>
      <c r="K126" s="97"/>
      <c r="L126" s="97"/>
      <c r="M126" s="97"/>
      <c r="N126" s="96"/>
      <c r="O126" s="96"/>
      <c r="P126" s="96"/>
      <c r="Q126" s="5"/>
      <c r="R126" s="5"/>
      <c r="S126" s="21"/>
      <c r="T126" s="5"/>
      <c r="U126" s="30"/>
      <c r="V126" s="30"/>
      <c r="AA126" s="30"/>
      <c r="AB126" s="30"/>
    </row>
    <row r="127" spans="1:28" s="26" customFormat="1" ht="19.5" x14ac:dyDescent="0.2">
      <c r="A127" s="21"/>
      <c r="B127" s="38"/>
      <c r="C127" s="39"/>
      <c r="D127" s="34"/>
      <c r="E127" s="34"/>
      <c r="F127" s="34"/>
      <c r="G127" s="34"/>
      <c r="H127" s="32"/>
      <c r="I127" s="96"/>
      <c r="J127" s="96"/>
      <c r="K127" s="97"/>
      <c r="L127" s="97"/>
      <c r="M127" s="97"/>
      <c r="N127" s="96"/>
      <c r="O127" s="96"/>
      <c r="P127" s="96"/>
      <c r="Q127" s="5"/>
      <c r="R127" s="5"/>
      <c r="S127" s="21"/>
      <c r="T127" s="34"/>
      <c r="U127" s="21"/>
      <c r="V127" s="21"/>
      <c r="AA127" s="21"/>
      <c r="AB127" s="21"/>
    </row>
    <row r="128" spans="1:28" s="26" customFormat="1" ht="19.5" x14ac:dyDescent="0.2">
      <c r="A128" s="21"/>
      <c r="B128" s="2"/>
      <c r="C128" s="10"/>
      <c r="D128" s="5"/>
      <c r="E128" s="5"/>
      <c r="F128" s="5"/>
      <c r="G128" s="5"/>
      <c r="H128" s="51"/>
      <c r="I128" s="96"/>
      <c r="J128" s="96"/>
      <c r="K128" s="97"/>
      <c r="L128" s="97"/>
      <c r="M128" s="97"/>
      <c r="N128" s="96"/>
      <c r="O128" s="96"/>
      <c r="P128" s="96"/>
      <c r="Q128" s="5"/>
      <c r="R128" s="34"/>
      <c r="S128" s="5"/>
      <c r="T128" s="5"/>
      <c r="U128" s="21"/>
      <c r="V128" s="21"/>
      <c r="W128" s="21"/>
      <c r="X128" s="21"/>
      <c r="AA128" s="21"/>
      <c r="AB128" s="21"/>
    </row>
    <row r="129" spans="1:28" ht="23.25" x14ac:dyDescent="0.25">
      <c r="A129" s="7"/>
      <c r="H129" s="116"/>
      <c r="I129" s="96"/>
      <c r="J129" s="96"/>
      <c r="K129" s="97"/>
      <c r="L129" s="97"/>
      <c r="M129" s="97"/>
      <c r="N129" s="96"/>
      <c r="O129" s="96"/>
      <c r="P129" s="96"/>
      <c r="S129" s="34"/>
      <c r="AB129" s="7"/>
    </row>
    <row r="130" spans="1:28" s="38" customFormat="1" ht="19.5" x14ac:dyDescent="0.2">
      <c r="B130" s="2"/>
      <c r="C130" s="10"/>
      <c r="D130" s="5"/>
      <c r="E130" s="5"/>
      <c r="F130" s="5"/>
      <c r="G130" s="5"/>
      <c r="H130" s="5"/>
      <c r="I130" s="5"/>
      <c r="J130" s="96"/>
      <c r="K130" s="97"/>
      <c r="L130" s="97"/>
      <c r="M130" s="97"/>
      <c r="N130" s="96"/>
      <c r="O130" s="96"/>
      <c r="P130" s="96"/>
      <c r="Q130" s="5"/>
      <c r="R130" s="5"/>
      <c r="S130" s="5"/>
      <c r="T130" s="5"/>
      <c r="U130" s="34"/>
      <c r="V130" s="34"/>
      <c r="W130" s="34"/>
      <c r="X130" s="34"/>
      <c r="Y130" s="34"/>
      <c r="Z130" s="34"/>
      <c r="AA130" s="34"/>
    </row>
    <row r="131" spans="1:28" ht="19.5" x14ac:dyDescent="0.25">
      <c r="A131" s="7"/>
      <c r="J131" s="96"/>
      <c r="K131" s="97"/>
      <c r="L131" s="97"/>
      <c r="M131" s="97"/>
      <c r="N131" s="96"/>
      <c r="O131" s="96"/>
      <c r="P131" s="96"/>
      <c r="AB131" s="7"/>
    </row>
    <row r="132" spans="1:28" s="5" customFormat="1" x14ac:dyDescent="0.25">
      <c r="A132" s="4"/>
      <c r="B132" s="2"/>
      <c r="C132" s="10"/>
      <c r="K132" s="11"/>
      <c r="L132" s="11"/>
      <c r="M132" s="11"/>
      <c r="AB132" s="4"/>
    </row>
    <row r="133" spans="1:28" s="5" customFormat="1" x14ac:dyDescent="0.25">
      <c r="A133" s="4"/>
      <c r="B133" s="2"/>
      <c r="C133" s="10"/>
      <c r="K133" s="11"/>
      <c r="L133" s="11"/>
      <c r="M133" s="11"/>
      <c r="AB133" s="4"/>
    </row>
    <row r="134" spans="1:28" s="5" customFormat="1" x14ac:dyDescent="0.25">
      <c r="A134" s="4"/>
      <c r="B134" s="2"/>
      <c r="C134" s="10"/>
      <c r="K134" s="11"/>
      <c r="L134" s="11"/>
      <c r="M134" s="11"/>
      <c r="AB134" s="4"/>
    </row>
  </sheetData>
  <mergeCells count="90">
    <mergeCell ref="AA21:AA23"/>
    <mergeCell ref="AA32:AA33"/>
    <mergeCell ref="AA35:AA37"/>
    <mergeCell ref="AA55:AA57"/>
    <mergeCell ref="U106:U107"/>
    <mergeCell ref="V106:V107"/>
    <mergeCell ref="W106:W107"/>
    <mergeCell ref="X106:X107"/>
    <mergeCell ref="Y106:Y107"/>
    <mergeCell ref="Z106:Z107"/>
    <mergeCell ref="AA72:AA73"/>
    <mergeCell ref="AA75:AA76"/>
    <mergeCell ref="AA80:AA81"/>
    <mergeCell ref="AA82:AA83"/>
    <mergeCell ref="AA90:AA92"/>
    <mergeCell ref="AA102:AA103"/>
    <mergeCell ref="AA106:AA107"/>
    <mergeCell ref="B108:D110"/>
    <mergeCell ref="I108:M110"/>
    <mergeCell ref="O106:O107"/>
    <mergeCell ref="P106:P107"/>
    <mergeCell ref="Q106:Q107"/>
    <mergeCell ref="H106:H107"/>
    <mergeCell ref="R106:R107"/>
    <mergeCell ref="S106:S107"/>
    <mergeCell ref="T106:T107"/>
    <mergeCell ref="I106:I107"/>
    <mergeCell ref="J106:J107"/>
    <mergeCell ref="K106:K107"/>
    <mergeCell ref="L106:L107"/>
    <mergeCell ref="M106:M107"/>
    <mergeCell ref="N106:N107"/>
    <mergeCell ref="B106:C107"/>
    <mergeCell ref="D106:D107"/>
    <mergeCell ref="E106:E107"/>
    <mergeCell ref="F106:F107"/>
    <mergeCell ref="G106:G107"/>
    <mergeCell ref="AA60:AA61"/>
    <mergeCell ref="AA62:AA65"/>
    <mergeCell ref="AA70:AA71"/>
    <mergeCell ref="W30:W31"/>
    <mergeCell ref="AA97:AA98"/>
    <mergeCell ref="W25:W29"/>
    <mergeCell ref="X25:X29"/>
    <mergeCell ref="Y25:Y29"/>
    <mergeCell ref="Z25:Z29"/>
    <mergeCell ref="AA58:AA59"/>
    <mergeCell ref="X17:X19"/>
    <mergeCell ref="Y17:Y19"/>
    <mergeCell ref="Z17:Z19"/>
    <mergeCell ref="Y10:Y11"/>
    <mergeCell ref="W20:W23"/>
    <mergeCell ref="X20:X23"/>
    <mergeCell ref="Y20:Y23"/>
    <mergeCell ref="Z20:Z23"/>
    <mergeCell ref="W10:W11"/>
    <mergeCell ref="X10:X11"/>
    <mergeCell ref="Z10:Z11"/>
    <mergeCell ref="X15:X16"/>
    <mergeCell ref="Y15:Y16"/>
    <mergeCell ref="Z15:Z16"/>
    <mergeCell ref="W8:X9"/>
    <mergeCell ref="Y8:Z9"/>
    <mergeCell ref="AA8:AA11"/>
    <mergeCell ref="E9:F10"/>
    <mergeCell ref="G9:H10"/>
    <mergeCell ref="I9:J10"/>
    <mergeCell ref="P10:P11"/>
    <mergeCell ref="Q10:Q11"/>
    <mergeCell ref="R10:R11"/>
    <mergeCell ref="S10:S11"/>
    <mergeCell ref="K10:K11"/>
    <mergeCell ref="L10:L11"/>
    <mergeCell ref="M10:M11"/>
    <mergeCell ref="N10:N11"/>
    <mergeCell ref="T10:T11"/>
    <mergeCell ref="U10:U11"/>
    <mergeCell ref="B2:AA2"/>
    <mergeCell ref="B3:AA3"/>
    <mergeCell ref="B4:AA4"/>
    <mergeCell ref="B5:AA5"/>
    <mergeCell ref="B6:D7"/>
    <mergeCell ref="B8:B11"/>
    <mergeCell ref="C8:C11"/>
    <mergeCell ref="E8:J8"/>
    <mergeCell ref="K8:M9"/>
    <mergeCell ref="N8:V9"/>
    <mergeCell ref="O10:O11"/>
    <mergeCell ref="D10:D11"/>
    <mergeCell ref="V10:V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2" manualBreakCount="2">
    <brk id="65" min="1" max="26" man="1"/>
    <brk id="126" min="1"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129"/>
  <sheetViews>
    <sheetView showGridLines="0" view="pageBreakPreview" topLeftCell="A5" zoomScale="71" zoomScaleNormal="40" zoomScaleSheetLayoutView="71" zoomScalePageLayoutView="96" workbookViewId="0">
      <selection activeCell="F111" sqref="F111"/>
    </sheetView>
  </sheetViews>
  <sheetFormatPr defaultColWidth="9.140625" defaultRowHeight="15" x14ac:dyDescent="0.25"/>
  <cols>
    <col min="1" max="1" width="0.140625" style="4" customWidth="1"/>
    <col min="2" max="2" width="5.7109375" style="2" customWidth="1"/>
    <col min="3" max="3" width="21"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206"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211"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211"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211"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211" customFormat="1" ht="18.75" x14ac:dyDescent="0.25">
      <c r="B6" s="530" t="s">
        <v>713</v>
      </c>
      <c r="C6" s="531"/>
      <c r="D6" s="531"/>
      <c r="E6" s="212"/>
      <c r="F6" s="212"/>
      <c r="G6" s="212"/>
      <c r="H6" s="212"/>
      <c r="I6" s="212"/>
      <c r="J6" s="212"/>
      <c r="K6" s="212"/>
      <c r="L6" s="212"/>
      <c r="M6" s="212"/>
      <c r="N6" s="212"/>
      <c r="O6" s="212"/>
      <c r="P6" s="212"/>
      <c r="Q6" s="212"/>
      <c r="R6" s="212"/>
      <c r="S6" s="212"/>
      <c r="T6" s="212"/>
      <c r="U6" s="212"/>
      <c r="V6" s="212"/>
      <c r="W6" s="212"/>
      <c r="X6" s="212"/>
      <c r="Y6" s="212"/>
      <c r="Z6" s="212"/>
      <c r="AA6" s="212"/>
    </row>
    <row r="7" spans="1:28" s="211"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207"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205"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204" t="s">
        <v>7</v>
      </c>
      <c r="F11" s="204" t="s">
        <v>8</v>
      </c>
      <c r="G11" s="204" t="s">
        <v>7</v>
      </c>
      <c r="H11" s="204" t="s">
        <v>8</v>
      </c>
      <c r="I11" s="204" t="s">
        <v>7</v>
      </c>
      <c r="J11" s="204"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210">
        <v>1</v>
      </c>
      <c r="C15" s="213" t="s">
        <v>38</v>
      </c>
      <c r="D15" s="72" t="s">
        <v>165</v>
      </c>
      <c r="E15" s="214" t="s">
        <v>55</v>
      </c>
      <c r="F15" s="214">
        <v>0</v>
      </c>
      <c r="G15" s="214" t="s">
        <v>55</v>
      </c>
      <c r="H15" s="214" t="s">
        <v>55</v>
      </c>
      <c r="I15" s="214" t="s">
        <v>55</v>
      </c>
      <c r="J15" s="214" t="s">
        <v>55</v>
      </c>
      <c r="K15" s="214" t="s">
        <v>55</v>
      </c>
      <c r="L15" s="214" t="s">
        <v>55</v>
      </c>
      <c r="M15" s="214" t="s">
        <v>55</v>
      </c>
      <c r="N15" s="214">
        <v>0</v>
      </c>
      <c r="O15" s="214">
        <v>0</v>
      </c>
      <c r="P15" s="214">
        <v>0</v>
      </c>
      <c r="Q15" s="214">
        <v>0</v>
      </c>
      <c r="R15" s="214">
        <v>0</v>
      </c>
      <c r="S15" s="214">
        <v>0</v>
      </c>
      <c r="T15" s="214">
        <v>0</v>
      </c>
      <c r="U15" s="214">
        <v>0</v>
      </c>
      <c r="V15" s="214">
        <v>0</v>
      </c>
      <c r="W15" s="278" t="s">
        <v>600</v>
      </c>
      <c r="X15" s="507">
        <v>0</v>
      </c>
      <c r="Y15" s="507">
        <f>5%*X15</f>
        <v>0</v>
      </c>
      <c r="Z15" s="507">
        <f>X15+Y15</f>
        <v>0</v>
      </c>
      <c r="AA15" s="73" t="s">
        <v>140</v>
      </c>
    </row>
    <row r="16" spans="1:28" s="17" customFormat="1" ht="19.5" x14ac:dyDescent="0.25">
      <c r="B16" s="210"/>
      <c r="C16" s="74">
        <v>43344</v>
      </c>
      <c r="D16" s="75" t="s">
        <v>715</v>
      </c>
      <c r="E16" s="47"/>
      <c r="F16" s="47"/>
      <c r="G16" s="47"/>
      <c r="H16" s="47"/>
      <c r="I16" s="47"/>
      <c r="J16" s="47"/>
      <c r="K16" s="47"/>
      <c r="L16" s="47"/>
      <c r="M16" s="47"/>
      <c r="N16" s="47"/>
      <c r="O16" s="47"/>
      <c r="P16" s="47"/>
      <c r="Q16" s="47"/>
      <c r="R16" s="47"/>
      <c r="S16" s="47"/>
      <c r="T16" s="47"/>
      <c r="U16" s="47"/>
      <c r="V16" s="47"/>
      <c r="W16" s="45"/>
      <c r="X16" s="507"/>
      <c r="Y16" s="507"/>
      <c r="Z16" s="507"/>
      <c r="AA16" s="508" t="s">
        <v>716</v>
      </c>
    </row>
    <row r="17" spans="2:27" s="17" customFormat="1" ht="19.5" customHeight="1" x14ac:dyDescent="0.25">
      <c r="B17" s="210"/>
      <c r="C17" s="90" t="s">
        <v>714</v>
      </c>
      <c r="D17" s="75" t="s">
        <v>396</v>
      </c>
      <c r="E17" s="47"/>
      <c r="F17" s="47"/>
      <c r="G17" s="47"/>
      <c r="H17" s="47"/>
      <c r="I17" s="47"/>
      <c r="J17" s="47"/>
      <c r="K17" s="47"/>
      <c r="L17" s="47"/>
      <c r="M17" s="47"/>
      <c r="N17" s="47"/>
      <c r="O17" s="47"/>
      <c r="P17" s="47"/>
      <c r="Q17" s="47"/>
      <c r="R17" s="47"/>
      <c r="S17" s="47"/>
      <c r="T17" s="47"/>
      <c r="U17" s="47"/>
      <c r="V17" s="47"/>
      <c r="W17" s="45"/>
      <c r="X17" s="507"/>
      <c r="Y17" s="507"/>
      <c r="Z17" s="507"/>
      <c r="AA17" s="508"/>
    </row>
    <row r="18" spans="2:27" s="17" customFormat="1" ht="19.5" customHeight="1" x14ac:dyDescent="0.25">
      <c r="B18" s="210"/>
      <c r="C18" s="213"/>
      <c r="D18" s="260"/>
      <c r="E18" s="47"/>
      <c r="F18" s="47"/>
      <c r="G18" s="47"/>
      <c r="H18" s="47"/>
      <c r="I18" s="47"/>
      <c r="J18" s="47"/>
      <c r="K18" s="47"/>
      <c r="L18" s="47"/>
      <c r="M18" s="47"/>
      <c r="N18" s="47"/>
      <c r="O18" s="47"/>
      <c r="P18" s="47"/>
      <c r="Q18" s="47"/>
      <c r="R18" s="47"/>
      <c r="S18" s="47"/>
      <c r="T18" s="47"/>
      <c r="U18" s="47"/>
      <c r="V18" s="47"/>
      <c r="W18" s="45"/>
      <c r="X18" s="507"/>
      <c r="Y18" s="507"/>
      <c r="Z18" s="507"/>
      <c r="AA18" s="76"/>
    </row>
    <row r="19" spans="2:27" s="17" customFormat="1" ht="19.5" x14ac:dyDescent="0.25">
      <c r="B19" s="210">
        <v>2</v>
      </c>
      <c r="C19" s="213" t="s">
        <v>16</v>
      </c>
      <c r="D19" s="208" t="s">
        <v>58</v>
      </c>
      <c r="E19" s="214">
        <v>0</v>
      </c>
      <c r="F19" s="214">
        <v>1</v>
      </c>
      <c r="G19" s="214" t="s">
        <v>55</v>
      </c>
      <c r="H19" s="214" t="s">
        <v>55</v>
      </c>
      <c r="I19" s="214" t="s">
        <v>55</v>
      </c>
      <c r="J19" s="214" t="s">
        <v>55</v>
      </c>
      <c r="K19" s="214" t="s">
        <v>55</v>
      </c>
      <c r="L19" s="214" t="s">
        <v>55</v>
      </c>
      <c r="M19" s="214" t="s">
        <v>55</v>
      </c>
      <c r="N19" s="214"/>
      <c r="O19" s="214"/>
      <c r="P19" s="214"/>
      <c r="Q19" s="214"/>
      <c r="R19" s="214"/>
      <c r="S19" s="214"/>
      <c r="T19" s="214"/>
      <c r="U19" s="214"/>
      <c r="V19" s="214"/>
      <c r="W19" s="507" t="s">
        <v>68</v>
      </c>
      <c r="X19" s="507"/>
      <c r="Y19" s="507"/>
      <c r="Z19" s="513"/>
      <c r="AA19" s="73" t="s">
        <v>102</v>
      </c>
    </row>
    <row r="20" spans="2:27" s="17" customFormat="1" ht="19.5" customHeight="1" x14ac:dyDescent="0.25">
      <c r="B20" s="210"/>
      <c r="C20" s="74">
        <v>43346</v>
      </c>
      <c r="D20" s="209" t="s">
        <v>717</v>
      </c>
      <c r="E20" s="47"/>
      <c r="F20" s="47"/>
      <c r="G20" s="47"/>
      <c r="H20" s="47"/>
      <c r="I20" s="47"/>
      <c r="J20" s="47"/>
      <c r="K20" s="47"/>
      <c r="L20" s="47"/>
      <c r="M20" s="47"/>
      <c r="N20" s="47"/>
      <c r="O20" s="47"/>
      <c r="P20" s="47"/>
      <c r="Q20" s="47"/>
      <c r="R20" s="47"/>
      <c r="S20" s="47"/>
      <c r="T20" s="47"/>
      <c r="U20" s="47"/>
      <c r="V20" s="47"/>
      <c r="W20" s="507"/>
      <c r="X20" s="507"/>
      <c r="Y20" s="507"/>
      <c r="Z20" s="513"/>
      <c r="AA20" s="77" t="s">
        <v>718</v>
      </c>
    </row>
    <row r="21" spans="2:27" s="17" customFormat="1" ht="19.5" customHeight="1" x14ac:dyDescent="0.25">
      <c r="B21" s="210"/>
      <c r="C21" s="90" t="s">
        <v>725</v>
      </c>
      <c r="D21" s="75" t="s">
        <v>513</v>
      </c>
      <c r="E21" s="47"/>
      <c r="F21" s="47"/>
      <c r="G21" s="47"/>
      <c r="H21" s="47"/>
      <c r="I21" s="47"/>
      <c r="J21" s="47"/>
      <c r="K21" s="47"/>
      <c r="L21" s="47"/>
      <c r="M21" s="47"/>
      <c r="N21" s="47"/>
      <c r="O21" s="47"/>
      <c r="P21" s="47"/>
      <c r="Q21" s="47"/>
      <c r="R21" s="47"/>
      <c r="S21" s="47"/>
      <c r="T21" s="47"/>
      <c r="U21" s="47"/>
      <c r="V21" s="47"/>
      <c r="W21" s="507"/>
      <c r="X21" s="507"/>
      <c r="Y21" s="507"/>
      <c r="Z21" s="513"/>
      <c r="AA21" s="508" t="s">
        <v>719</v>
      </c>
    </row>
    <row r="22" spans="2:27" s="17" customFormat="1" ht="19.5" x14ac:dyDescent="0.25">
      <c r="B22" s="210"/>
      <c r="C22" s="213"/>
      <c r="D22" s="260"/>
      <c r="E22" s="47"/>
      <c r="F22" s="47"/>
      <c r="G22" s="47"/>
      <c r="H22" s="47"/>
      <c r="I22" s="47"/>
      <c r="J22" s="47"/>
      <c r="K22" s="47"/>
      <c r="L22" s="47"/>
      <c r="M22" s="47"/>
      <c r="N22" s="47"/>
      <c r="O22" s="47"/>
      <c r="P22" s="47"/>
      <c r="Q22" s="47"/>
      <c r="R22" s="47"/>
      <c r="S22" s="47"/>
      <c r="T22" s="47"/>
      <c r="U22" s="47"/>
      <c r="V22" s="47"/>
      <c r="W22" s="507"/>
      <c r="X22" s="507"/>
      <c r="Y22" s="507"/>
      <c r="Z22" s="513"/>
      <c r="AA22" s="508"/>
    </row>
    <row r="23" spans="2:27" s="17" customFormat="1" ht="19.5" customHeight="1" x14ac:dyDescent="0.25">
      <c r="B23" s="210"/>
      <c r="C23" s="213"/>
      <c r="D23" s="75"/>
      <c r="E23" s="47"/>
      <c r="F23" s="47"/>
      <c r="G23" s="47"/>
      <c r="H23" s="47"/>
      <c r="I23" s="47"/>
      <c r="J23" s="47"/>
      <c r="K23" s="47"/>
      <c r="L23" s="47"/>
      <c r="M23" s="47"/>
      <c r="N23" s="47"/>
      <c r="O23" s="47"/>
      <c r="P23" s="47"/>
      <c r="Q23" s="47"/>
      <c r="R23" s="47"/>
      <c r="S23" s="47"/>
      <c r="T23" s="47"/>
      <c r="U23" s="47"/>
      <c r="V23" s="47"/>
      <c r="W23" s="203"/>
      <c r="X23" s="203"/>
      <c r="Y23" s="80"/>
      <c r="Z23" s="80"/>
      <c r="AA23" s="76"/>
    </row>
    <row r="24" spans="2:27" s="17" customFormat="1" ht="19.5" x14ac:dyDescent="0.25">
      <c r="B24" s="210">
        <v>3</v>
      </c>
      <c r="C24" s="213" t="s">
        <v>39</v>
      </c>
      <c r="D24" s="72" t="s">
        <v>66</v>
      </c>
      <c r="E24" s="214" t="s">
        <v>55</v>
      </c>
      <c r="F24" s="214" t="s">
        <v>55</v>
      </c>
      <c r="G24" s="214" t="s">
        <v>55</v>
      </c>
      <c r="H24" s="214" t="s">
        <v>55</v>
      </c>
      <c r="I24" s="214">
        <v>0</v>
      </c>
      <c r="J24" s="214">
        <v>1</v>
      </c>
      <c r="K24" s="214" t="s">
        <v>55</v>
      </c>
      <c r="L24" s="214" t="s">
        <v>55</v>
      </c>
      <c r="M24" s="214" t="s">
        <v>55</v>
      </c>
      <c r="N24" s="214" t="s">
        <v>55</v>
      </c>
      <c r="O24" s="214" t="s">
        <v>55</v>
      </c>
      <c r="P24" s="214" t="s">
        <v>55</v>
      </c>
      <c r="Q24" s="214" t="s">
        <v>55</v>
      </c>
      <c r="R24" s="214" t="s">
        <v>55</v>
      </c>
      <c r="S24" s="214" t="s">
        <v>55</v>
      </c>
      <c r="T24" s="214" t="s">
        <v>55</v>
      </c>
      <c r="U24" s="214" t="s">
        <v>55</v>
      </c>
      <c r="V24" s="214" t="s">
        <v>55</v>
      </c>
      <c r="W24" s="507" t="s">
        <v>68</v>
      </c>
      <c r="X24" s="507"/>
      <c r="Y24" s="507"/>
      <c r="Z24" s="507"/>
      <c r="AA24" s="536" t="s">
        <v>722</v>
      </c>
    </row>
    <row r="25" spans="2:27" s="17" customFormat="1" ht="19.5" customHeight="1" x14ac:dyDescent="0.25">
      <c r="B25" s="210"/>
      <c r="C25" s="74">
        <v>43348</v>
      </c>
      <c r="D25" s="72" t="s">
        <v>721</v>
      </c>
      <c r="E25" s="47"/>
      <c r="F25" s="47"/>
      <c r="G25" s="47"/>
      <c r="H25" s="47"/>
      <c r="I25" s="47"/>
      <c r="J25" s="47"/>
      <c r="K25" s="47"/>
      <c r="L25" s="47"/>
      <c r="M25" s="47"/>
      <c r="N25" s="47"/>
      <c r="O25" s="47"/>
      <c r="P25" s="47"/>
      <c r="Q25" s="47"/>
      <c r="R25" s="47"/>
      <c r="S25" s="47"/>
      <c r="T25" s="47"/>
      <c r="U25" s="47"/>
      <c r="V25" s="47"/>
      <c r="W25" s="507"/>
      <c r="X25" s="507"/>
      <c r="Y25" s="507"/>
      <c r="Z25" s="507"/>
      <c r="AA25" s="536"/>
    </row>
    <row r="26" spans="2:27" s="17" customFormat="1" ht="19.5" customHeight="1" x14ac:dyDescent="0.25">
      <c r="B26" s="210"/>
      <c r="C26" s="90" t="s">
        <v>726</v>
      </c>
      <c r="D26" s="75" t="s">
        <v>720</v>
      </c>
      <c r="E26" s="47"/>
      <c r="F26" s="47"/>
      <c r="G26" s="47"/>
      <c r="H26" s="47"/>
      <c r="I26" s="47"/>
      <c r="J26" s="47"/>
      <c r="K26" s="47"/>
      <c r="L26" s="47"/>
      <c r="M26" s="47"/>
      <c r="N26" s="47"/>
      <c r="O26" s="47"/>
      <c r="P26" s="47"/>
      <c r="Q26" s="47"/>
      <c r="R26" s="47"/>
      <c r="S26" s="47"/>
      <c r="T26" s="47"/>
      <c r="U26" s="47"/>
      <c r="V26" s="47"/>
      <c r="W26" s="507"/>
      <c r="X26" s="507"/>
      <c r="Y26" s="507"/>
      <c r="Z26" s="507"/>
      <c r="AA26" s="77" t="s">
        <v>723</v>
      </c>
    </row>
    <row r="27" spans="2:27" s="17" customFormat="1" ht="19.5" x14ac:dyDescent="0.25">
      <c r="B27" s="210"/>
      <c r="C27" s="81"/>
      <c r="D27" s="75" t="s">
        <v>208</v>
      </c>
      <c r="E27" s="47"/>
      <c r="F27" s="47"/>
      <c r="G27" s="47"/>
      <c r="H27" s="47"/>
      <c r="I27" s="47"/>
      <c r="J27" s="47"/>
      <c r="K27" s="47"/>
      <c r="L27" s="47"/>
      <c r="M27" s="47"/>
      <c r="N27" s="47"/>
      <c r="O27" s="47"/>
      <c r="P27" s="47"/>
      <c r="Q27" s="47"/>
      <c r="R27" s="47"/>
      <c r="S27" s="47"/>
      <c r="T27" s="47"/>
      <c r="U27" s="47"/>
      <c r="V27" s="47"/>
      <c r="W27" s="507"/>
      <c r="X27" s="507"/>
      <c r="Y27" s="507"/>
      <c r="Z27" s="507"/>
      <c r="AA27" s="508" t="s">
        <v>724</v>
      </c>
    </row>
    <row r="28" spans="2:27" s="17" customFormat="1" ht="19.5" customHeight="1" x14ac:dyDescent="0.25">
      <c r="B28" s="210"/>
      <c r="C28" s="82"/>
      <c r="D28" s="75"/>
      <c r="E28" s="47"/>
      <c r="F28" s="47"/>
      <c r="G28" s="47"/>
      <c r="H28" s="47"/>
      <c r="I28" s="47"/>
      <c r="J28" s="47"/>
      <c r="K28" s="47"/>
      <c r="L28" s="47"/>
      <c r="M28" s="47"/>
      <c r="N28" s="47"/>
      <c r="O28" s="47"/>
      <c r="P28" s="47"/>
      <c r="Q28" s="47"/>
      <c r="R28" s="47"/>
      <c r="S28" s="47"/>
      <c r="T28" s="47"/>
      <c r="U28" s="47"/>
      <c r="V28" s="47"/>
      <c r="W28" s="507"/>
      <c r="X28" s="507"/>
      <c r="Y28" s="507"/>
      <c r="Z28" s="507"/>
      <c r="AA28" s="508"/>
    </row>
    <row r="29" spans="2:27" s="17" customFormat="1" ht="19.5" customHeight="1" x14ac:dyDescent="0.25">
      <c r="B29" s="210"/>
      <c r="C29" s="82"/>
      <c r="D29" s="75"/>
      <c r="E29" s="47"/>
      <c r="F29" s="47"/>
      <c r="G29" s="47"/>
      <c r="H29" s="47"/>
      <c r="I29" s="47"/>
      <c r="J29" s="47"/>
      <c r="K29" s="47"/>
      <c r="L29" s="47"/>
      <c r="M29" s="47"/>
      <c r="N29" s="47"/>
      <c r="O29" s="47"/>
      <c r="P29" s="47"/>
      <c r="Q29" s="47"/>
      <c r="R29" s="47"/>
      <c r="S29" s="47"/>
      <c r="T29" s="47"/>
      <c r="U29" s="47"/>
      <c r="V29" s="47"/>
      <c r="W29" s="203"/>
      <c r="X29" s="203"/>
      <c r="Y29" s="203"/>
      <c r="Z29" s="203"/>
      <c r="AA29" s="77"/>
    </row>
    <row r="30" spans="2:27" s="17" customFormat="1" ht="19.5" x14ac:dyDescent="0.25">
      <c r="B30" s="210">
        <v>4</v>
      </c>
      <c r="C30" s="213" t="s">
        <v>16</v>
      </c>
      <c r="D30" s="72" t="s">
        <v>165</v>
      </c>
      <c r="E30" s="214" t="s">
        <v>55</v>
      </c>
      <c r="F30" s="214" t="s">
        <v>55</v>
      </c>
      <c r="G30" s="214" t="s">
        <v>55</v>
      </c>
      <c r="H30" s="214" t="s">
        <v>55</v>
      </c>
      <c r="I30" s="214" t="s">
        <v>55</v>
      </c>
      <c r="J30" s="214" t="s">
        <v>55</v>
      </c>
      <c r="K30" s="214">
        <v>0</v>
      </c>
      <c r="L30" s="214" t="s">
        <v>55</v>
      </c>
      <c r="M30" s="214" t="s">
        <v>55</v>
      </c>
      <c r="N30" s="214" t="s">
        <v>55</v>
      </c>
      <c r="O30" s="214" t="s">
        <v>55</v>
      </c>
      <c r="P30" s="214">
        <v>0</v>
      </c>
      <c r="Q30" s="214" t="s">
        <v>55</v>
      </c>
      <c r="R30" s="214" t="s">
        <v>55</v>
      </c>
      <c r="S30" s="214" t="s">
        <v>55</v>
      </c>
      <c r="T30" s="214" t="s">
        <v>55</v>
      </c>
      <c r="U30" s="214">
        <v>0</v>
      </c>
      <c r="V30" s="214" t="s">
        <v>55</v>
      </c>
      <c r="W30" s="507" t="s">
        <v>730</v>
      </c>
      <c r="X30" s="278">
        <v>0</v>
      </c>
      <c r="Y30" s="278">
        <f>5%*X30</f>
        <v>0</v>
      </c>
      <c r="Z30" s="278">
        <f>X30+Y30</f>
        <v>0</v>
      </c>
      <c r="AA30" s="73" t="s">
        <v>626</v>
      </c>
    </row>
    <row r="31" spans="2:27" s="17" customFormat="1" ht="19.5" x14ac:dyDescent="0.25">
      <c r="B31" s="210"/>
      <c r="C31" s="74">
        <v>43353</v>
      </c>
      <c r="D31" s="277" t="s">
        <v>728</v>
      </c>
      <c r="E31" s="47"/>
      <c r="F31" s="47"/>
      <c r="G31" s="47"/>
      <c r="H31" s="47"/>
      <c r="I31" s="47"/>
      <c r="J31" s="47"/>
      <c r="K31" s="47"/>
      <c r="L31" s="47"/>
      <c r="M31" s="47"/>
      <c r="N31" s="47"/>
      <c r="O31" s="47"/>
      <c r="P31" s="47"/>
      <c r="Q31" s="47"/>
      <c r="R31" s="47"/>
      <c r="S31" s="47"/>
      <c r="T31" s="47"/>
      <c r="U31" s="47"/>
      <c r="V31" s="47"/>
      <c r="W31" s="507"/>
      <c r="X31" s="278"/>
      <c r="Y31" s="278"/>
      <c r="Z31" s="278"/>
      <c r="AA31" s="77" t="s">
        <v>731</v>
      </c>
    </row>
    <row r="32" spans="2:27" s="17" customFormat="1" ht="19.5" x14ac:dyDescent="0.25">
      <c r="B32" s="210"/>
      <c r="C32" s="90" t="s">
        <v>727</v>
      </c>
      <c r="D32" s="75" t="s">
        <v>729</v>
      </c>
      <c r="E32" s="47"/>
      <c r="F32" s="47"/>
      <c r="G32" s="47"/>
      <c r="H32" s="47"/>
      <c r="I32" s="47"/>
      <c r="J32" s="47"/>
      <c r="K32" s="47"/>
      <c r="L32" s="47"/>
      <c r="M32" s="47"/>
      <c r="N32" s="47"/>
      <c r="O32" s="47"/>
      <c r="P32" s="47"/>
      <c r="Q32" s="47"/>
      <c r="R32" s="47"/>
      <c r="S32" s="47"/>
      <c r="T32" s="47"/>
      <c r="U32" s="47"/>
      <c r="V32" s="47"/>
      <c r="W32" s="203"/>
      <c r="X32" s="278"/>
      <c r="Y32" s="278"/>
      <c r="Z32" s="278"/>
      <c r="AA32" s="77"/>
    </row>
    <row r="33" spans="2:27" s="17" customFormat="1" ht="19.5" customHeight="1" x14ac:dyDescent="0.25">
      <c r="B33" s="210"/>
      <c r="C33" s="81"/>
      <c r="D33" s="260"/>
      <c r="E33" s="47"/>
      <c r="F33" s="47"/>
      <c r="G33" s="47"/>
      <c r="H33" s="47"/>
      <c r="I33" s="47"/>
      <c r="J33" s="47"/>
      <c r="K33" s="47"/>
      <c r="L33" s="47"/>
      <c r="M33" s="47"/>
      <c r="N33" s="47"/>
      <c r="O33" s="47"/>
      <c r="P33" s="47"/>
      <c r="Q33" s="47"/>
      <c r="R33" s="47"/>
      <c r="S33" s="47"/>
      <c r="T33" s="47"/>
      <c r="U33" s="47"/>
      <c r="V33" s="47"/>
      <c r="W33" s="203"/>
      <c r="X33" s="278"/>
      <c r="Y33" s="278"/>
      <c r="Z33" s="278"/>
      <c r="AA33" s="77"/>
    </row>
    <row r="34" spans="2:27" s="17" customFormat="1" ht="19.5" customHeight="1" x14ac:dyDescent="0.25">
      <c r="B34" s="210">
        <v>5</v>
      </c>
      <c r="C34" s="266" t="s">
        <v>44</v>
      </c>
      <c r="D34" s="72" t="s">
        <v>58</v>
      </c>
      <c r="E34" s="47">
        <v>0</v>
      </c>
      <c r="F34" s="47">
        <v>1</v>
      </c>
      <c r="G34" s="47">
        <v>0</v>
      </c>
      <c r="H34" s="47">
        <v>0</v>
      </c>
      <c r="I34" s="47">
        <v>0</v>
      </c>
      <c r="J34" s="47">
        <v>0</v>
      </c>
      <c r="K34" s="47">
        <v>0</v>
      </c>
      <c r="L34" s="47">
        <v>0</v>
      </c>
      <c r="M34" s="47">
        <v>0</v>
      </c>
      <c r="N34" s="47"/>
      <c r="O34" s="47"/>
      <c r="P34" s="47"/>
      <c r="Q34" s="47"/>
      <c r="R34" s="47"/>
      <c r="S34" s="47"/>
      <c r="T34" s="47"/>
      <c r="U34" s="47"/>
      <c r="V34" s="47"/>
      <c r="W34" s="203" t="s">
        <v>68</v>
      </c>
      <c r="X34" s="278">
        <v>5000000</v>
      </c>
      <c r="Y34" s="278">
        <f>5%*X34</f>
        <v>250000</v>
      </c>
      <c r="Z34" s="278">
        <f>X34+Y34</f>
        <v>5250000</v>
      </c>
      <c r="AA34" s="73" t="s">
        <v>102</v>
      </c>
    </row>
    <row r="35" spans="2:27" s="17" customFormat="1" ht="19.5" x14ac:dyDescent="0.25">
      <c r="B35" s="210"/>
      <c r="C35" s="74">
        <v>43354</v>
      </c>
      <c r="D35" s="75" t="s">
        <v>732</v>
      </c>
      <c r="E35" s="47"/>
      <c r="F35" s="47"/>
      <c r="G35" s="47"/>
      <c r="H35" s="47"/>
      <c r="I35" s="47"/>
      <c r="J35" s="47"/>
      <c r="K35" s="47"/>
      <c r="L35" s="47"/>
      <c r="M35" s="47"/>
      <c r="N35" s="47"/>
      <c r="O35" s="47"/>
      <c r="P35" s="47"/>
      <c r="Q35" s="47"/>
      <c r="R35" s="47"/>
      <c r="S35" s="47"/>
      <c r="T35" s="47"/>
      <c r="U35" s="47"/>
      <c r="V35" s="47"/>
      <c r="W35" s="203"/>
      <c r="X35" s="278"/>
      <c r="Y35" s="278"/>
      <c r="Z35" s="278"/>
      <c r="AA35" s="76" t="s">
        <v>734</v>
      </c>
    </row>
    <row r="36" spans="2:27" s="17" customFormat="1" ht="19.5" customHeight="1" x14ac:dyDescent="0.25">
      <c r="B36" s="210"/>
      <c r="C36" s="74" t="s">
        <v>243</v>
      </c>
      <c r="D36" s="75" t="s">
        <v>733</v>
      </c>
      <c r="E36" s="47"/>
      <c r="F36" s="47"/>
      <c r="G36" s="47"/>
      <c r="H36" s="47"/>
      <c r="I36" s="47"/>
      <c r="J36" s="47"/>
      <c r="K36" s="47"/>
      <c r="L36" s="47"/>
      <c r="M36" s="47"/>
      <c r="N36" s="47"/>
      <c r="O36" s="47"/>
      <c r="P36" s="47"/>
      <c r="Q36" s="47"/>
      <c r="R36" s="47"/>
      <c r="S36" s="47"/>
      <c r="T36" s="47"/>
      <c r="U36" s="47"/>
      <c r="V36" s="47"/>
      <c r="W36" s="203"/>
      <c r="X36" s="203"/>
      <c r="Y36" s="203"/>
      <c r="Z36" s="203"/>
      <c r="AA36" s="508" t="s">
        <v>735</v>
      </c>
    </row>
    <row r="37" spans="2:27" s="17" customFormat="1" ht="19.5" customHeight="1" x14ac:dyDescent="0.25">
      <c r="B37" s="210"/>
      <c r="C37" s="82"/>
      <c r="D37" s="75" t="s">
        <v>113</v>
      </c>
      <c r="E37" s="47"/>
      <c r="F37" s="47"/>
      <c r="G37" s="47"/>
      <c r="H37" s="47"/>
      <c r="I37" s="47"/>
      <c r="J37" s="47"/>
      <c r="K37" s="47"/>
      <c r="L37" s="47"/>
      <c r="M37" s="47"/>
      <c r="N37" s="47"/>
      <c r="O37" s="47"/>
      <c r="P37" s="47"/>
      <c r="Q37" s="47"/>
      <c r="R37" s="47"/>
      <c r="S37" s="47"/>
      <c r="T37" s="47"/>
      <c r="U37" s="47"/>
      <c r="V37" s="47"/>
      <c r="W37" s="203"/>
      <c r="X37" s="203"/>
      <c r="Y37" s="203"/>
      <c r="Z37" s="203"/>
      <c r="AA37" s="508"/>
    </row>
    <row r="38" spans="2:27" s="17" customFormat="1" ht="19.5" customHeight="1" x14ac:dyDescent="0.25">
      <c r="B38" s="210"/>
      <c r="C38" s="82"/>
      <c r="D38" s="75"/>
      <c r="E38" s="47"/>
      <c r="F38" s="47"/>
      <c r="G38" s="47"/>
      <c r="H38" s="47"/>
      <c r="I38" s="47"/>
      <c r="J38" s="47"/>
      <c r="K38" s="47"/>
      <c r="L38" s="47"/>
      <c r="M38" s="47"/>
      <c r="N38" s="47"/>
      <c r="O38" s="47"/>
      <c r="P38" s="47"/>
      <c r="Q38" s="47"/>
      <c r="R38" s="47"/>
      <c r="S38" s="47"/>
      <c r="T38" s="47"/>
      <c r="U38" s="47"/>
      <c r="V38" s="47"/>
      <c r="W38" s="203"/>
      <c r="X38" s="203"/>
      <c r="Y38" s="203"/>
      <c r="Z38" s="203"/>
      <c r="AA38" s="77"/>
    </row>
    <row r="39" spans="2:27" s="17" customFormat="1" ht="19.5" customHeight="1" x14ac:dyDescent="0.25">
      <c r="B39" s="284">
        <v>6</v>
      </c>
      <c r="C39" s="74" t="s">
        <v>42</v>
      </c>
      <c r="D39" s="72" t="s">
        <v>165</v>
      </c>
      <c r="E39" s="47">
        <v>0</v>
      </c>
      <c r="F39" s="47">
        <v>0</v>
      </c>
      <c r="G39" s="47">
        <v>0</v>
      </c>
      <c r="H39" s="47">
        <v>0</v>
      </c>
      <c r="I39" s="47">
        <v>0</v>
      </c>
      <c r="J39" s="47">
        <v>0</v>
      </c>
      <c r="K39" s="47">
        <v>0</v>
      </c>
      <c r="L39" s="47">
        <v>0</v>
      </c>
      <c r="M39" s="47">
        <v>0</v>
      </c>
      <c r="N39" s="47"/>
      <c r="O39" s="47"/>
      <c r="P39" s="47"/>
      <c r="Q39" s="47"/>
      <c r="R39" s="47"/>
      <c r="S39" s="47"/>
      <c r="T39" s="47"/>
      <c r="U39" s="47"/>
      <c r="V39" s="47"/>
      <c r="W39" s="278" t="s">
        <v>600</v>
      </c>
      <c r="X39" s="278">
        <v>0</v>
      </c>
      <c r="Y39" s="278">
        <v>0</v>
      </c>
      <c r="Z39" s="278">
        <v>0</v>
      </c>
      <c r="AA39" s="119" t="s">
        <v>786</v>
      </c>
    </row>
    <row r="40" spans="2:27" s="17" customFormat="1" ht="19.5" customHeight="1" x14ac:dyDescent="0.25">
      <c r="B40" s="284"/>
      <c r="C40" s="74">
        <v>43356</v>
      </c>
      <c r="D40" s="75" t="s">
        <v>785</v>
      </c>
      <c r="E40" s="47"/>
      <c r="F40" s="47"/>
      <c r="G40" s="47"/>
      <c r="H40" s="47"/>
      <c r="I40" s="47"/>
      <c r="J40" s="47"/>
      <c r="K40" s="47"/>
      <c r="L40" s="47"/>
      <c r="M40" s="47"/>
      <c r="N40" s="47"/>
      <c r="O40" s="47"/>
      <c r="P40" s="47"/>
      <c r="Q40" s="47"/>
      <c r="R40" s="47"/>
      <c r="S40" s="47"/>
      <c r="T40" s="47"/>
      <c r="U40" s="47"/>
      <c r="V40" s="47"/>
      <c r="W40" s="278"/>
      <c r="X40" s="278"/>
      <c r="Y40" s="278"/>
      <c r="Z40" s="278"/>
      <c r="AA40" s="508" t="s">
        <v>787</v>
      </c>
    </row>
    <row r="41" spans="2:27" s="17" customFormat="1" ht="19.5" customHeight="1" x14ac:dyDescent="0.25">
      <c r="B41" s="284"/>
      <c r="C41" s="74" t="s">
        <v>784</v>
      </c>
      <c r="D41" s="75" t="s">
        <v>54</v>
      </c>
      <c r="E41" s="47"/>
      <c r="F41" s="47"/>
      <c r="G41" s="47"/>
      <c r="H41" s="47"/>
      <c r="I41" s="47"/>
      <c r="J41" s="47"/>
      <c r="K41" s="47"/>
      <c r="L41" s="47"/>
      <c r="M41" s="47"/>
      <c r="N41" s="47"/>
      <c r="O41" s="47"/>
      <c r="P41" s="47"/>
      <c r="Q41" s="47"/>
      <c r="R41" s="47"/>
      <c r="S41" s="47"/>
      <c r="T41" s="47"/>
      <c r="U41" s="47"/>
      <c r="V41" s="47"/>
      <c r="W41" s="278"/>
      <c r="X41" s="278"/>
      <c r="Y41" s="278"/>
      <c r="Z41" s="278"/>
      <c r="AA41" s="508"/>
    </row>
    <row r="42" spans="2:27" s="17" customFormat="1" ht="19.5" customHeight="1" x14ac:dyDescent="0.25">
      <c r="B42" s="284"/>
      <c r="C42" s="82"/>
      <c r="D42" s="75"/>
      <c r="E42" s="47"/>
      <c r="F42" s="47"/>
      <c r="G42" s="47"/>
      <c r="H42" s="47"/>
      <c r="I42" s="47"/>
      <c r="J42" s="47"/>
      <c r="K42" s="47"/>
      <c r="L42" s="47"/>
      <c r="M42" s="47"/>
      <c r="N42" s="47"/>
      <c r="O42" s="47"/>
      <c r="P42" s="47"/>
      <c r="Q42" s="47"/>
      <c r="R42" s="47"/>
      <c r="S42" s="47"/>
      <c r="T42" s="47"/>
      <c r="U42" s="47"/>
      <c r="V42" s="47"/>
      <c r="W42" s="278"/>
      <c r="X42" s="278"/>
      <c r="Y42" s="278"/>
      <c r="Z42" s="278"/>
      <c r="AA42" s="76"/>
    </row>
    <row r="43" spans="2:27" s="17" customFormat="1" ht="19.5" x14ac:dyDescent="0.25">
      <c r="B43" s="210">
        <v>7</v>
      </c>
      <c r="C43" s="74" t="s">
        <v>38</v>
      </c>
      <c r="D43" s="72" t="s">
        <v>737</v>
      </c>
      <c r="E43" s="47">
        <v>3</v>
      </c>
      <c r="F43" s="47">
        <v>0</v>
      </c>
      <c r="G43" s="47">
        <v>0</v>
      </c>
      <c r="H43" s="47">
        <v>0</v>
      </c>
      <c r="I43" s="47">
        <v>1</v>
      </c>
      <c r="J43" s="47">
        <v>0</v>
      </c>
      <c r="K43" s="47">
        <v>0</v>
      </c>
      <c r="L43" s="47">
        <v>0</v>
      </c>
      <c r="M43" s="47">
        <v>0</v>
      </c>
      <c r="N43" s="47"/>
      <c r="O43" s="47"/>
      <c r="P43" s="47"/>
      <c r="Q43" s="47"/>
      <c r="R43" s="47"/>
      <c r="S43" s="47"/>
      <c r="T43" s="47"/>
      <c r="U43" s="47"/>
      <c r="V43" s="47"/>
      <c r="W43" s="203" t="s">
        <v>740</v>
      </c>
      <c r="X43" s="203">
        <v>150000000</v>
      </c>
      <c r="Y43" s="203">
        <f>5%*X43</f>
        <v>7500000</v>
      </c>
      <c r="Z43" s="203">
        <f>X43+Y43</f>
        <v>157500000</v>
      </c>
      <c r="AA43" s="536" t="s">
        <v>741</v>
      </c>
    </row>
    <row r="44" spans="2:27" s="17" customFormat="1" ht="19.5" x14ac:dyDescent="0.25">
      <c r="B44" s="210"/>
      <c r="C44" s="74">
        <v>43358</v>
      </c>
      <c r="D44" s="72" t="s">
        <v>738</v>
      </c>
      <c r="E44" s="47"/>
      <c r="F44" s="47"/>
      <c r="G44" s="47"/>
      <c r="H44" s="47"/>
      <c r="I44" s="47"/>
      <c r="J44" s="47"/>
      <c r="K44" s="47"/>
      <c r="L44" s="47"/>
      <c r="M44" s="47"/>
      <c r="N44" s="47"/>
      <c r="O44" s="47"/>
      <c r="P44" s="47"/>
      <c r="Q44" s="47"/>
      <c r="R44" s="47"/>
      <c r="S44" s="47"/>
      <c r="T44" s="47"/>
      <c r="U44" s="47"/>
      <c r="V44" s="47"/>
      <c r="W44" s="203"/>
      <c r="X44" s="203"/>
      <c r="Y44" s="203"/>
      <c r="Z44" s="203"/>
      <c r="AA44" s="536"/>
    </row>
    <row r="45" spans="2:27" s="17" customFormat="1" ht="19.5" customHeight="1" x14ac:dyDescent="0.25">
      <c r="B45" s="210"/>
      <c r="C45" s="74" t="s">
        <v>736</v>
      </c>
      <c r="D45" s="75" t="s">
        <v>739</v>
      </c>
      <c r="E45" s="47"/>
      <c r="F45" s="47"/>
      <c r="G45" s="47"/>
      <c r="H45" s="47"/>
      <c r="I45" s="47"/>
      <c r="J45" s="47"/>
      <c r="K45" s="47"/>
      <c r="L45" s="47"/>
      <c r="M45" s="47"/>
      <c r="N45" s="47"/>
      <c r="O45" s="47"/>
      <c r="P45" s="47"/>
      <c r="Q45" s="47"/>
      <c r="R45" s="47"/>
      <c r="S45" s="47"/>
      <c r="T45" s="47"/>
      <c r="U45" s="47"/>
      <c r="V45" s="47"/>
      <c r="W45" s="203"/>
      <c r="X45" s="203"/>
      <c r="Y45" s="203"/>
      <c r="Z45" s="203"/>
      <c r="AA45" s="76" t="s">
        <v>114</v>
      </c>
    </row>
    <row r="46" spans="2:27" s="17" customFormat="1" ht="19.5" customHeight="1" x14ac:dyDescent="0.25">
      <c r="B46" s="210"/>
      <c r="C46" s="82"/>
      <c r="D46" s="75" t="s">
        <v>113</v>
      </c>
      <c r="E46" s="47"/>
      <c r="F46" s="47"/>
      <c r="G46" s="47"/>
      <c r="H46" s="47"/>
      <c r="I46" s="47"/>
      <c r="J46" s="47"/>
      <c r="K46" s="47"/>
      <c r="L46" s="47"/>
      <c r="M46" s="47"/>
      <c r="N46" s="47"/>
      <c r="O46" s="47"/>
      <c r="P46" s="47"/>
      <c r="Q46" s="47"/>
      <c r="R46" s="47"/>
      <c r="S46" s="47"/>
      <c r="T46" s="47"/>
      <c r="U46" s="47"/>
      <c r="V46" s="47"/>
      <c r="W46" s="203"/>
      <c r="X46" s="203"/>
      <c r="Y46" s="203"/>
      <c r="Z46" s="203"/>
      <c r="AA46" s="76" t="s">
        <v>742</v>
      </c>
    </row>
    <row r="47" spans="2:27" s="17" customFormat="1" ht="19.5" customHeight="1" x14ac:dyDescent="0.25">
      <c r="B47" s="210"/>
      <c r="C47" s="83"/>
      <c r="D47" s="75"/>
      <c r="E47" s="47"/>
      <c r="F47" s="47"/>
      <c r="G47" s="47"/>
      <c r="H47" s="47"/>
      <c r="I47" s="47"/>
      <c r="J47" s="47"/>
      <c r="K47" s="47"/>
      <c r="L47" s="47"/>
      <c r="M47" s="47"/>
      <c r="N47" s="47"/>
      <c r="O47" s="47"/>
      <c r="P47" s="47"/>
      <c r="Q47" s="47"/>
      <c r="R47" s="47"/>
      <c r="S47" s="47"/>
      <c r="T47" s="47"/>
      <c r="U47" s="47"/>
      <c r="V47" s="47"/>
      <c r="W47" s="203"/>
      <c r="X47" s="203"/>
      <c r="Y47" s="203"/>
      <c r="Z47" s="203"/>
      <c r="AA47" s="508" t="s">
        <v>745</v>
      </c>
    </row>
    <row r="48" spans="2:27" s="17" customFormat="1" ht="19.5" customHeight="1" x14ac:dyDescent="0.25">
      <c r="B48" s="210"/>
      <c r="C48" s="213"/>
      <c r="D48" s="72"/>
      <c r="E48" s="214"/>
      <c r="F48" s="214"/>
      <c r="G48" s="214"/>
      <c r="H48" s="214"/>
      <c r="I48" s="214"/>
      <c r="J48" s="214"/>
      <c r="K48" s="214"/>
      <c r="L48" s="214"/>
      <c r="M48" s="214"/>
      <c r="N48" s="214"/>
      <c r="O48" s="214"/>
      <c r="P48" s="214"/>
      <c r="Q48" s="214"/>
      <c r="R48" s="214"/>
      <c r="S48" s="214"/>
      <c r="T48" s="214"/>
      <c r="U48" s="214"/>
      <c r="V48" s="214"/>
      <c r="W48" s="203"/>
      <c r="X48" s="203"/>
      <c r="Y48" s="203"/>
      <c r="Z48" s="203"/>
      <c r="AA48" s="508"/>
    </row>
    <row r="49" spans="2:27" s="17" customFormat="1" ht="19.5" customHeight="1" x14ac:dyDescent="0.25">
      <c r="B49" s="210"/>
      <c r="C49" s="213"/>
      <c r="D49" s="72"/>
      <c r="E49" s="214"/>
      <c r="F49" s="214"/>
      <c r="G49" s="214"/>
      <c r="H49" s="214"/>
      <c r="I49" s="214"/>
      <c r="J49" s="214"/>
      <c r="K49" s="214"/>
      <c r="L49" s="214"/>
      <c r="M49" s="214"/>
      <c r="N49" s="214"/>
      <c r="O49" s="214"/>
      <c r="P49" s="214"/>
      <c r="Q49" s="214"/>
      <c r="R49" s="214"/>
      <c r="S49" s="214"/>
      <c r="T49" s="214"/>
      <c r="U49" s="214"/>
      <c r="V49" s="214"/>
      <c r="W49" s="203"/>
      <c r="X49" s="203"/>
      <c r="Y49" s="203"/>
      <c r="Z49" s="203"/>
      <c r="AA49" s="76" t="s">
        <v>743</v>
      </c>
    </row>
    <row r="50" spans="2:27" s="17" customFormat="1" ht="19.5" customHeight="1" x14ac:dyDescent="0.25">
      <c r="B50" s="210"/>
      <c r="C50" s="213"/>
      <c r="D50" s="72"/>
      <c r="E50" s="214"/>
      <c r="F50" s="214"/>
      <c r="G50" s="214"/>
      <c r="H50" s="214"/>
      <c r="I50" s="214"/>
      <c r="J50" s="214"/>
      <c r="K50" s="214"/>
      <c r="L50" s="214"/>
      <c r="M50" s="214"/>
      <c r="N50" s="214"/>
      <c r="O50" s="214"/>
      <c r="P50" s="214"/>
      <c r="Q50" s="214"/>
      <c r="R50" s="214"/>
      <c r="S50" s="214"/>
      <c r="T50" s="214"/>
      <c r="U50" s="214"/>
      <c r="V50" s="214"/>
      <c r="W50" s="203"/>
      <c r="X50" s="203"/>
      <c r="Y50" s="203"/>
      <c r="Z50" s="203"/>
      <c r="AA50" s="76" t="s">
        <v>744</v>
      </c>
    </row>
    <row r="51" spans="2:27" s="17" customFormat="1" ht="19.5" customHeight="1" x14ac:dyDescent="0.25">
      <c r="B51" s="210"/>
      <c r="C51" s="213"/>
      <c r="D51" s="72"/>
      <c r="E51" s="214"/>
      <c r="F51" s="214"/>
      <c r="G51" s="214"/>
      <c r="H51" s="214"/>
      <c r="I51" s="214"/>
      <c r="J51" s="214"/>
      <c r="K51" s="214"/>
      <c r="L51" s="214"/>
      <c r="M51" s="214"/>
      <c r="N51" s="214"/>
      <c r="O51" s="214"/>
      <c r="P51" s="214"/>
      <c r="Q51" s="214"/>
      <c r="R51" s="214"/>
      <c r="S51" s="214"/>
      <c r="T51" s="214"/>
      <c r="U51" s="214"/>
      <c r="V51" s="214"/>
      <c r="W51" s="203"/>
      <c r="X51" s="203"/>
      <c r="Y51" s="203"/>
      <c r="Z51" s="203"/>
      <c r="AA51" s="76"/>
    </row>
    <row r="52" spans="2:27" s="17" customFormat="1" ht="19.5" customHeight="1" x14ac:dyDescent="0.25">
      <c r="B52" s="210">
        <v>8</v>
      </c>
      <c r="C52" s="213" t="s">
        <v>44</v>
      </c>
      <c r="D52" s="72" t="s">
        <v>746</v>
      </c>
      <c r="E52" s="214">
        <v>0</v>
      </c>
      <c r="F52" s="214">
        <v>0</v>
      </c>
      <c r="G52" s="214">
        <v>0</v>
      </c>
      <c r="H52" s="214">
        <v>0</v>
      </c>
      <c r="I52" s="214">
        <v>0</v>
      </c>
      <c r="J52" s="214">
        <v>0</v>
      </c>
      <c r="K52" s="214">
        <v>0</v>
      </c>
      <c r="L52" s="214">
        <v>0</v>
      </c>
      <c r="M52" s="214">
        <v>0</v>
      </c>
      <c r="N52" s="214">
        <v>0</v>
      </c>
      <c r="O52" s="214">
        <v>0</v>
      </c>
      <c r="P52" s="214">
        <v>0</v>
      </c>
      <c r="Q52" s="214">
        <v>0</v>
      </c>
      <c r="R52" s="214">
        <v>0</v>
      </c>
      <c r="S52" s="214">
        <v>0</v>
      </c>
      <c r="T52" s="214">
        <v>0</v>
      </c>
      <c r="U52" s="214">
        <v>0</v>
      </c>
      <c r="V52" s="214">
        <v>0</v>
      </c>
      <c r="W52" s="203"/>
      <c r="X52" s="203">
        <v>0</v>
      </c>
      <c r="Y52" s="203">
        <v>0</v>
      </c>
      <c r="Z52" s="203">
        <v>0</v>
      </c>
      <c r="AA52" s="73" t="s">
        <v>746</v>
      </c>
    </row>
    <row r="53" spans="2:27" s="17" customFormat="1" ht="19.5" customHeight="1" x14ac:dyDescent="0.25">
      <c r="B53" s="210"/>
      <c r="C53" s="74">
        <v>43361</v>
      </c>
      <c r="D53" s="75" t="s">
        <v>748</v>
      </c>
      <c r="E53" s="214"/>
      <c r="F53" s="214"/>
      <c r="G53" s="214"/>
      <c r="H53" s="214"/>
      <c r="I53" s="214"/>
      <c r="J53" s="214"/>
      <c r="K53" s="214"/>
      <c r="L53" s="214"/>
      <c r="M53" s="214"/>
      <c r="N53" s="214"/>
      <c r="O53" s="214"/>
      <c r="P53" s="214"/>
      <c r="Q53" s="214"/>
      <c r="R53" s="214"/>
      <c r="S53" s="214"/>
      <c r="T53" s="214"/>
      <c r="U53" s="214"/>
      <c r="V53" s="214"/>
      <c r="W53" s="203"/>
      <c r="X53" s="203"/>
      <c r="Y53" s="203"/>
      <c r="Z53" s="203"/>
      <c r="AA53" s="508" t="s">
        <v>750</v>
      </c>
    </row>
    <row r="54" spans="2:27" s="17" customFormat="1" ht="19.5" customHeight="1" x14ac:dyDescent="0.25">
      <c r="B54" s="210"/>
      <c r="C54" s="266" t="s">
        <v>747</v>
      </c>
      <c r="D54" s="75" t="s">
        <v>749</v>
      </c>
      <c r="E54" s="214"/>
      <c r="F54" s="214"/>
      <c r="G54" s="214"/>
      <c r="H54" s="214"/>
      <c r="I54" s="214"/>
      <c r="J54" s="214"/>
      <c r="K54" s="214"/>
      <c r="L54" s="214"/>
      <c r="M54" s="214"/>
      <c r="N54" s="214"/>
      <c r="O54" s="214"/>
      <c r="P54" s="214"/>
      <c r="Q54" s="214"/>
      <c r="R54" s="214"/>
      <c r="S54" s="214"/>
      <c r="T54" s="214"/>
      <c r="U54" s="214"/>
      <c r="V54" s="214"/>
      <c r="W54" s="203"/>
      <c r="X54" s="203"/>
      <c r="Y54" s="203"/>
      <c r="Z54" s="203"/>
      <c r="AA54" s="508"/>
    </row>
    <row r="55" spans="2:27" s="17" customFormat="1" ht="19.5" customHeight="1" x14ac:dyDescent="0.25">
      <c r="B55" s="210"/>
      <c r="C55" s="213"/>
      <c r="D55" s="72"/>
      <c r="E55" s="214"/>
      <c r="F55" s="214"/>
      <c r="G55" s="214"/>
      <c r="H55" s="214"/>
      <c r="I55" s="214"/>
      <c r="J55" s="214"/>
      <c r="K55" s="214"/>
      <c r="L55" s="214"/>
      <c r="M55" s="214"/>
      <c r="N55" s="214"/>
      <c r="O55" s="214"/>
      <c r="P55" s="214"/>
      <c r="Q55" s="214"/>
      <c r="R55" s="214"/>
      <c r="S55" s="214"/>
      <c r="T55" s="214"/>
      <c r="U55" s="214"/>
      <c r="V55" s="214"/>
      <c r="W55" s="203"/>
      <c r="X55" s="203"/>
      <c r="Y55" s="203"/>
      <c r="Z55" s="203"/>
      <c r="AA55" s="508" t="s">
        <v>751</v>
      </c>
    </row>
    <row r="56" spans="2:27" s="17" customFormat="1" ht="19.5" customHeight="1" x14ac:dyDescent="0.25">
      <c r="B56" s="210"/>
      <c r="C56" s="213"/>
      <c r="D56" s="72"/>
      <c r="E56" s="214"/>
      <c r="F56" s="214"/>
      <c r="G56" s="214"/>
      <c r="H56" s="214"/>
      <c r="I56" s="214"/>
      <c r="J56" s="214"/>
      <c r="K56" s="214"/>
      <c r="L56" s="214"/>
      <c r="M56" s="214"/>
      <c r="N56" s="214"/>
      <c r="O56" s="214"/>
      <c r="P56" s="214"/>
      <c r="Q56" s="214"/>
      <c r="R56" s="214"/>
      <c r="S56" s="214"/>
      <c r="T56" s="214"/>
      <c r="U56" s="214"/>
      <c r="V56" s="214"/>
      <c r="W56" s="203"/>
      <c r="X56" s="203"/>
      <c r="Y56" s="203"/>
      <c r="Z56" s="203"/>
      <c r="AA56" s="508"/>
    </row>
    <row r="57" spans="2:27" s="17" customFormat="1" ht="19.5" customHeight="1" x14ac:dyDescent="0.25">
      <c r="B57" s="210"/>
      <c r="C57" s="213"/>
      <c r="D57" s="72"/>
      <c r="E57" s="214"/>
      <c r="F57" s="214"/>
      <c r="G57" s="214"/>
      <c r="H57" s="214"/>
      <c r="I57" s="214"/>
      <c r="J57" s="214"/>
      <c r="K57" s="214"/>
      <c r="L57" s="214"/>
      <c r="M57" s="214"/>
      <c r="N57" s="214"/>
      <c r="O57" s="214"/>
      <c r="P57" s="214"/>
      <c r="Q57" s="214"/>
      <c r="R57" s="214"/>
      <c r="S57" s="214"/>
      <c r="T57" s="214"/>
      <c r="U57" s="214"/>
      <c r="V57" s="214"/>
      <c r="W57" s="203"/>
      <c r="X57" s="203"/>
      <c r="Y57" s="203"/>
      <c r="Z57" s="203"/>
      <c r="AA57" s="508"/>
    </row>
    <row r="58" spans="2:27" s="17" customFormat="1" ht="19.5" customHeight="1" x14ac:dyDescent="0.25">
      <c r="B58" s="210"/>
      <c r="C58" s="213"/>
      <c r="D58" s="72"/>
      <c r="E58" s="214"/>
      <c r="F58" s="214"/>
      <c r="G58" s="214"/>
      <c r="H58" s="214"/>
      <c r="I58" s="214"/>
      <c r="J58" s="214"/>
      <c r="K58" s="214"/>
      <c r="L58" s="214"/>
      <c r="M58" s="214"/>
      <c r="N58" s="214"/>
      <c r="O58" s="214"/>
      <c r="P58" s="214"/>
      <c r="Q58" s="214"/>
      <c r="R58" s="214"/>
      <c r="S58" s="214"/>
      <c r="T58" s="214"/>
      <c r="U58" s="214"/>
      <c r="V58" s="214"/>
      <c r="W58" s="203"/>
      <c r="X58" s="203"/>
      <c r="Y58" s="203"/>
      <c r="Z58" s="203"/>
      <c r="AA58" s="76"/>
    </row>
    <row r="59" spans="2:27" s="17" customFormat="1" ht="19.5" customHeight="1" x14ac:dyDescent="0.25">
      <c r="B59" s="227">
        <v>9</v>
      </c>
      <c r="C59" s="266" t="s">
        <v>44</v>
      </c>
      <c r="D59" s="72" t="s">
        <v>58</v>
      </c>
      <c r="E59" s="230">
        <v>1</v>
      </c>
      <c r="F59" s="230" t="s">
        <v>55</v>
      </c>
      <c r="G59" s="230" t="s">
        <v>55</v>
      </c>
      <c r="H59" s="230" t="s">
        <v>55</v>
      </c>
      <c r="I59" s="230">
        <v>0</v>
      </c>
      <c r="J59" s="230" t="s">
        <v>55</v>
      </c>
      <c r="K59" s="230" t="s">
        <v>55</v>
      </c>
      <c r="L59" s="230" t="s">
        <v>55</v>
      </c>
      <c r="M59" s="230" t="s">
        <v>55</v>
      </c>
      <c r="N59" s="230" t="s">
        <v>55</v>
      </c>
      <c r="O59" s="230" t="s">
        <v>55</v>
      </c>
      <c r="P59" s="230" t="s">
        <v>55</v>
      </c>
      <c r="Q59" s="230" t="s">
        <v>55</v>
      </c>
      <c r="R59" s="230" t="s">
        <v>55</v>
      </c>
      <c r="S59" s="230" t="s">
        <v>55</v>
      </c>
      <c r="T59" s="230" t="s">
        <v>55</v>
      </c>
      <c r="U59" s="230" t="s">
        <v>55</v>
      </c>
      <c r="V59" s="230" t="s">
        <v>55</v>
      </c>
      <c r="W59" s="225" t="s">
        <v>68</v>
      </c>
      <c r="X59" s="225">
        <v>50000000</v>
      </c>
      <c r="Y59" s="225">
        <f>5%*X59</f>
        <v>2500000</v>
      </c>
      <c r="Z59" s="225">
        <f>X59+Y59</f>
        <v>52500000</v>
      </c>
      <c r="AA59" s="228" t="s">
        <v>685</v>
      </c>
    </row>
    <row r="60" spans="2:27" s="17" customFormat="1" ht="19.5" customHeight="1" x14ac:dyDescent="0.25">
      <c r="B60" s="227"/>
      <c r="C60" s="74">
        <v>43361</v>
      </c>
      <c r="D60" s="75" t="s">
        <v>753</v>
      </c>
      <c r="E60" s="230"/>
      <c r="F60" s="230"/>
      <c r="G60" s="230"/>
      <c r="H60" s="230"/>
      <c r="I60" s="230"/>
      <c r="J60" s="230"/>
      <c r="K60" s="230"/>
      <c r="L60" s="230"/>
      <c r="M60" s="230"/>
      <c r="N60" s="230"/>
      <c r="O60" s="230"/>
      <c r="P60" s="230"/>
      <c r="Q60" s="230"/>
      <c r="R60" s="230"/>
      <c r="S60" s="230"/>
      <c r="T60" s="230"/>
      <c r="U60" s="230"/>
      <c r="V60" s="230"/>
      <c r="W60" s="225"/>
      <c r="X60" s="225"/>
      <c r="Y60" s="225"/>
      <c r="Z60" s="225"/>
      <c r="AA60" s="295" t="s">
        <v>755</v>
      </c>
    </row>
    <row r="61" spans="2:27" s="17" customFormat="1" ht="19.5" customHeight="1" x14ac:dyDescent="0.25">
      <c r="B61" s="227"/>
      <c r="C61" s="266" t="s">
        <v>752</v>
      </c>
      <c r="D61" s="75" t="s">
        <v>754</v>
      </c>
      <c r="E61" s="230"/>
      <c r="F61" s="230"/>
      <c r="G61" s="230"/>
      <c r="H61" s="230"/>
      <c r="I61" s="230"/>
      <c r="J61" s="230"/>
      <c r="K61" s="230"/>
      <c r="L61" s="230"/>
      <c r="M61" s="230"/>
      <c r="N61" s="230"/>
      <c r="O61" s="230"/>
      <c r="P61" s="230"/>
      <c r="Q61" s="230"/>
      <c r="R61" s="230"/>
      <c r="S61" s="230"/>
      <c r="T61" s="230"/>
      <c r="U61" s="230"/>
      <c r="V61" s="230"/>
      <c r="W61" s="225"/>
      <c r="X61" s="225"/>
      <c r="Y61" s="225"/>
      <c r="Z61" s="225"/>
      <c r="AA61" s="295" t="s">
        <v>756</v>
      </c>
    </row>
    <row r="62" spans="2:27" s="17" customFormat="1" ht="19.5" customHeight="1" x14ac:dyDescent="0.25">
      <c r="B62" s="227"/>
      <c r="C62" s="229"/>
      <c r="D62" s="75" t="s">
        <v>54</v>
      </c>
      <c r="E62" s="230"/>
      <c r="F62" s="230"/>
      <c r="G62" s="230"/>
      <c r="H62" s="230"/>
      <c r="I62" s="230"/>
      <c r="J62" s="230"/>
      <c r="K62" s="230"/>
      <c r="L62" s="230"/>
      <c r="M62" s="230"/>
      <c r="N62" s="230"/>
      <c r="O62" s="230"/>
      <c r="P62" s="230"/>
      <c r="Q62" s="230"/>
      <c r="R62" s="230"/>
      <c r="S62" s="230"/>
      <c r="T62" s="230"/>
      <c r="U62" s="230"/>
      <c r="V62" s="230"/>
      <c r="W62" s="225"/>
      <c r="X62" s="225"/>
      <c r="Y62" s="225"/>
      <c r="Z62" s="225"/>
      <c r="AA62" s="295" t="s">
        <v>757</v>
      </c>
    </row>
    <row r="63" spans="2:27" s="17" customFormat="1" ht="19.5" customHeight="1" x14ac:dyDescent="0.25">
      <c r="B63" s="227"/>
      <c r="C63" s="229"/>
      <c r="D63" s="75"/>
      <c r="E63" s="230"/>
      <c r="F63" s="230"/>
      <c r="G63" s="230"/>
      <c r="H63" s="230"/>
      <c r="I63" s="230"/>
      <c r="J63" s="230"/>
      <c r="K63" s="230"/>
      <c r="L63" s="230"/>
      <c r="M63" s="230"/>
      <c r="N63" s="230"/>
      <c r="O63" s="230"/>
      <c r="P63" s="230"/>
      <c r="Q63" s="230"/>
      <c r="R63" s="230"/>
      <c r="S63" s="230"/>
      <c r="T63" s="230"/>
      <c r="U63" s="230"/>
      <c r="V63" s="230"/>
      <c r="W63" s="225"/>
      <c r="X63" s="225"/>
      <c r="Y63" s="225"/>
      <c r="Z63" s="225"/>
      <c r="AA63" s="295"/>
    </row>
    <row r="64" spans="2:27" s="17" customFormat="1" ht="19.5" customHeight="1" x14ac:dyDescent="0.25">
      <c r="B64" s="227">
        <v>10</v>
      </c>
      <c r="C64" s="229" t="s">
        <v>39</v>
      </c>
      <c r="D64" s="72" t="s">
        <v>165</v>
      </c>
      <c r="E64" s="230">
        <v>0</v>
      </c>
      <c r="F64" s="230">
        <v>0</v>
      </c>
      <c r="G64" s="230">
        <v>0</v>
      </c>
      <c r="H64" s="230">
        <v>0</v>
      </c>
      <c r="I64" s="230">
        <v>0</v>
      </c>
      <c r="J64" s="230">
        <v>0</v>
      </c>
      <c r="K64" s="230">
        <v>0</v>
      </c>
      <c r="L64" s="230">
        <v>0</v>
      </c>
      <c r="M64" s="230">
        <v>0</v>
      </c>
      <c r="N64" s="230">
        <v>0</v>
      </c>
      <c r="O64" s="230">
        <v>0</v>
      </c>
      <c r="P64" s="230">
        <v>0</v>
      </c>
      <c r="Q64" s="230">
        <v>0</v>
      </c>
      <c r="R64" s="230">
        <v>0</v>
      </c>
      <c r="S64" s="230">
        <v>0</v>
      </c>
      <c r="T64" s="230">
        <v>0</v>
      </c>
      <c r="U64" s="230">
        <v>0</v>
      </c>
      <c r="V64" s="230">
        <v>0</v>
      </c>
      <c r="W64" s="225" t="s">
        <v>765</v>
      </c>
      <c r="X64" s="225">
        <v>0</v>
      </c>
      <c r="Y64" s="225">
        <v>0</v>
      </c>
      <c r="Z64" s="225">
        <v>0</v>
      </c>
      <c r="AA64" s="296" t="s">
        <v>761</v>
      </c>
    </row>
    <row r="65" spans="2:27" s="17" customFormat="1" ht="19.5" customHeight="1" x14ac:dyDescent="0.25">
      <c r="B65" s="227"/>
      <c r="C65" s="74">
        <v>43362</v>
      </c>
      <c r="D65" s="75" t="s">
        <v>759</v>
      </c>
      <c r="E65" s="230"/>
      <c r="F65" s="230"/>
      <c r="G65" s="230"/>
      <c r="H65" s="230"/>
      <c r="I65" s="230"/>
      <c r="J65" s="230"/>
      <c r="K65" s="230"/>
      <c r="L65" s="230"/>
      <c r="M65" s="230"/>
      <c r="N65" s="230"/>
      <c r="O65" s="230"/>
      <c r="P65" s="230"/>
      <c r="Q65" s="230"/>
      <c r="R65" s="230"/>
      <c r="S65" s="230"/>
      <c r="T65" s="230"/>
      <c r="U65" s="230"/>
      <c r="V65" s="230"/>
      <c r="W65" s="225"/>
      <c r="X65" s="225"/>
      <c r="Y65" s="225"/>
      <c r="Z65" s="225"/>
      <c r="AA65" s="508" t="s">
        <v>760</v>
      </c>
    </row>
    <row r="66" spans="2:27" s="17" customFormat="1" ht="19.5" customHeight="1" x14ac:dyDescent="0.25">
      <c r="B66" s="227"/>
      <c r="C66" s="266" t="s">
        <v>758</v>
      </c>
      <c r="D66" s="75" t="s">
        <v>54</v>
      </c>
      <c r="E66" s="230"/>
      <c r="F66" s="230"/>
      <c r="G66" s="230"/>
      <c r="H66" s="230"/>
      <c r="I66" s="230"/>
      <c r="J66" s="230"/>
      <c r="K66" s="230"/>
      <c r="L66" s="230"/>
      <c r="M66" s="230"/>
      <c r="N66" s="230"/>
      <c r="O66" s="230"/>
      <c r="P66" s="230"/>
      <c r="Q66" s="230"/>
      <c r="R66" s="230"/>
      <c r="S66" s="230"/>
      <c r="T66" s="230"/>
      <c r="U66" s="230"/>
      <c r="V66" s="230"/>
      <c r="W66" s="225"/>
      <c r="X66" s="225"/>
      <c r="Y66" s="225"/>
      <c r="Z66" s="225"/>
      <c r="AA66" s="508"/>
    </row>
    <row r="67" spans="2:27" s="17" customFormat="1" ht="19.5" customHeight="1" x14ac:dyDescent="0.25">
      <c r="B67" s="227"/>
      <c r="C67" s="229"/>
      <c r="D67" s="72"/>
      <c r="E67" s="230"/>
      <c r="F67" s="230"/>
      <c r="G67" s="230"/>
      <c r="H67" s="230"/>
      <c r="I67" s="230"/>
      <c r="J67" s="230"/>
      <c r="K67" s="230"/>
      <c r="L67" s="230"/>
      <c r="M67" s="230"/>
      <c r="N67" s="230"/>
      <c r="O67" s="230"/>
      <c r="P67" s="230"/>
      <c r="Q67" s="230"/>
      <c r="R67" s="230"/>
      <c r="S67" s="230"/>
      <c r="T67" s="230"/>
      <c r="U67" s="230"/>
      <c r="V67" s="230"/>
      <c r="W67" s="225"/>
      <c r="X67" s="225"/>
      <c r="Y67" s="225"/>
      <c r="Z67" s="225"/>
      <c r="AA67" s="77"/>
    </row>
    <row r="68" spans="2:27" s="17" customFormat="1" ht="19.5" customHeight="1" x14ac:dyDescent="0.25">
      <c r="B68" s="227">
        <v>11</v>
      </c>
      <c r="C68" s="266" t="s">
        <v>39</v>
      </c>
      <c r="D68" s="72" t="s">
        <v>165</v>
      </c>
      <c r="E68" s="230">
        <v>0</v>
      </c>
      <c r="F68" s="230">
        <v>0</v>
      </c>
      <c r="G68" s="230">
        <v>0</v>
      </c>
      <c r="H68" s="230">
        <v>0</v>
      </c>
      <c r="I68" s="230">
        <v>0</v>
      </c>
      <c r="J68" s="230">
        <v>0</v>
      </c>
      <c r="K68" s="230">
        <v>0</v>
      </c>
      <c r="L68" s="230">
        <v>0</v>
      </c>
      <c r="M68" s="230">
        <v>0</v>
      </c>
      <c r="N68" s="230">
        <v>0</v>
      </c>
      <c r="O68" s="230">
        <v>0</v>
      </c>
      <c r="P68" s="230">
        <v>0</v>
      </c>
      <c r="Q68" s="230">
        <v>0</v>
      </c>
      <c r="R68" s="230">
        <v>0</v>
      </c>
      <c r="S68" s="230">
        <v>0</v>
      </c>
      <c r="T68" s="230">
        <v>0</v>
      </c>
      <c r="U68" s="230">
        <v>0</v>
      </c>
      <c r="V68" s="230">
        <v>0</v>
      </c>
      <c r="W68" s="225" t="s">
        <v>765</v>
      </c>
      <c r="X68" s="225">
        <v>0</v>
      </c>
      <c r="Y68" s="225">
        <v>0</v>
      </c>
      <c r="Z68" s="225">
        <v>0</v>
      </c>
      <c r="AA68" s="119" t="s">
        <v>626</v>
      </c>
    </row>
    <row r="69" spans="2:27" s="17" customFormat="1" ht="19.5" customHeight="1" x14ac:dyDescent="0.25">
      <c r="B69" s="227"/>
      <c r="C69" s="74">
        <v>43362</v>
      </c>
      <c r="D69" s="75" t="s">
        <v>763</v>
      </c>
      <c r="E69" s="230"/>
      <c r="F69" s="230"/>
      <c r="G69" s="230"/>
      <c r="H69" s="230"/>
      <c r="I69" s="230"/>
      <c r="J69" s="230"/>
      <c r="K69" s="230"/>
      <c r="L69" s="230"/>
      <c r="M69" s="230"/>
      <c r="N69" s="230"/>
      <c r="O69" s="230"/>
      <c r="P69" s="230"/>
      <c r="Q69" s="230"/>
      <c r="R69" s="230"/>
      <c r="S69" s="230"/>
      <c r="T69" s="230"/>
      <c r="U69" s="230"/>
      <c r="V69" s="230"/>
      <c r="W69" s="225"/>
      <c r="X69" s="225"/>
      <c r="Y69" s="225"/>
      <c r="Z69" s="225"/>
      <c r="AA69" s="508" t="s">
        <v>766</v>
      </c>
    </row>
    <row r="70" spans="2:27" s="17" customFormat="1" ht="19.5" customHeight="1" x14ac:dyDescent="0.25">
      <c r="B70" s="227"/>
      <c r="C70" s="266" t="s">
        <v>762</v>
      </c>
      <c r="D70" s="75" t="s">
        <v>764</v>
      </c>
      <c r="E70" s="230"/>
      <c r="F70" s="230"/>
      <c r="G70" s="230"/>
      <c r="H70" s="230"/>
      <c r="I70" s="230"/>
      <c r="J70" s="230"/>
      <c r="K70" s="230"/>
      <c r="L70" s="230"/>
      <c r="M70" s="230"/>
      <c r="N70" s="230"/>
      <c r="O70" s="230"/>
      <c r="P70" s="230"/>
      <c r="Q70" s="230"/>
      <c r="R70" s="230"/>
      <c r="S70" s="230"/>
      <c r="T70" s="230"/>
      <c r="U70" s="230"/>
      <c r="V70" s="230"/>
      <c r="W70" s="225"/>
      <c r="X70" s="225"/>
      <c r="Y70" s="225"/>
      <c r="Z70" s="225"/>
      <c r="AA70" s="508"/>
    </row>
    <row r="71" spans="2:27" s="17" customFormat="1" ht="19.5" customHeight="1" x14ac:dyDescent="0.25">
      <c r="B71" s="227"/>
      <c r="C71" s="229"/>
      <c r="D71" s="75" t="s">
        <v>54</v>
      </c>
      <c r="E71" s="230"/>
      <c r="F71" s="230"/>
      <c r="G71" s="230"/>
      <c r="H71" s="230"/>
      <c r="I71" s="230"/>
      <c r="J71" s="230"/>
      <c r="K71" s="230"/>
      <c r="L71" s="230"/>
      <c r="M71" s="230"/>
      <c r="N71" s="230"/>
      <c r="O71" s="230"/>
      <c r="P71" s="230"/>
      <c r="Q71" s="230"/>
      <c r="R71" s="230"/>
      <c r="S71" s="230"/>
      <c r="T71" s="230"/>
      <c r="U71" s="230"/>
      <c r="V71" s="230"/>
      <c r="W71" s="225"/>
      <c r="X71" s="225"/>
      <c r="Y71" s="225"/>
      <c r="Z71" s="225"/>
      <c r="AA71" s="508" t="s">
        <v>767</v>
      </c>
    </row>
    <row r="72" spans="2:27" s="17" customFormat="1" ht="19.5" customHeight="1" x14ac:dyDescent="0.25">
      <c r="B72" s="227"/>
      <c r="C72" s="229"/>
      <c r="D72" s="72"/>
      <c r="E72" s="230"/>
      <c r="F72" s="230"/>
      <c r="G72" s="230"/>
      <c r="H72" s="230"/>
      <c r="I72" s="230"/>
      <c r="J72" s="230"/>
      <c r="K72" s="230"/>
      <c r="L72" s="230"/>
      <c r="M72" s="230"/>
      <c r="N72" s="230"/>
      <c r="O72" s="230"/>
      <c r="P72" s="230"/>
      <c r="Q72" s="230"/>
      <c r="R72" s="230"/>
      <c r="S72" s="230"/>
      <c r="T72" s="230"/>
      <c r="U72" s="230"/>
      <c r="V72" s="230"/>
      <c r="W72" s="225"/>
      <c r="X72" s="225"/>
      <c r="Y72" s="225"/>
      <c r="Z72" s="225"/>
      <c r="AA72" s="508"/>
    </row>
    <row r="73" spans="2:27" s="17" customFormat="1" ht="19.5" customHeight="1" x14ac:dyDescent="0.25">
      <c r="B73" s="227"/>
      <c r="C73" s="229"/>
      <c r="D73" s="72"/>
      <c r="E73" s="230"/>
      <c r="F73" s="230"/>
      <c r="G73" s="230"/>
      <c r="H73" s="230"/>
      <c r="I73" s="230"/>
      <c r="J73" s="230"/>
      <c r="K73" s="230"/>
      <c r="L73" s="230"/>
      <c r="M73" s="230"/>
      <c r="N73" s="230"/>
      <c r="O73" s="230"/>
      <c r="P73" s="230"/>
      <c r="Q73" s="230"/>
      <c r="R73" s="230"/>
      <c r="S73" s="230"/>
      <c r="T73" s="230"/>
      <c r="U73" s="230"/>
      <c r="V73" s="230"/>
      <c r="W73" s="225"/>
      <c r="X73" s="225"/>
      <c r="Y73" s="225"/>
      <c r="Z73" s="225"/>
      <c r="AA73" s="508"/>
    </row>
    <row r="74" spans="2:27" s="17" customFormat="1" ht="19.5" customHeight="1" x14ac:dyDescent="0.25">
      <c r="B74" s="227"/>
      <c r="C74" s="229"/>
      <c r="D74" s="72"/>
      <c r="E74" s="230"/>
      <c r="F74" s="230"/>
      <c r="G74" s="230"/>
      <c r="H74" s="230"/>
      <c r="I74" s="230"/>
      <c r="J74" s="230"/>
      <c r="K74" s="230"/>
      <c r="L74" s="230"/>
      <c r="M74" s="230"/>
      <c r="N74" s="230"/>
      <c r="O74" s="230"/>
      <c r="P74" s="230"/>
      <c r="Q74" s="230"/>
      <c r="R74" s="230"/>
      <c r="S74" s="230"/>
      <c r="T74" s="230"/>
      <c r="U74" s="230"/>
      <c r="V74" s="230"/>
      <c r="W74" s="225"/>
      <c r="X74" s="225"/>
      <c r="Y74" s="225"/>
      <c r="Z74" s="225"/>
      <c r="AA74" s="508"/>
    </row>
    <row r="75" spans="2:27" s="17" customFormat="1" ht="19.5" customHeight="1" x14ac:dyDescent="0.25">
      <c r="B75" s="227"/>
      <c r="C75" s="229"/>
      <c r="D75" s="72"/>
      <c r="E75" s="230"/>
      <c r="F75" s="230"/>
      <c r="G75" s="230"/>
      <c r="H75" s="230"/>
      <c r="I75" s="230"/>
      <c r="J75" s="230"/>
      <c r="K75" s="230"/>
      <c r="L75" s="230"/>
      <c r="M75" s="230"/>
      <c r="N75" s="230"/>
      <c r="O75" s="230"/>
      <c r="P75" s="230"/>
      <c r="Q75" s="230"/>
      <c r="R75" s="230"/>
      <c r="S75" s="230"/>
      <c r="T75" s="230"/>
      <c r="U75" s="230"/>
      <c r="V75" s="230"/>
      <c r="W75" s="225"/>
      <c r="X75" s="225"/>
      <c r="Y75" s="225"/>
      <c r="Z75" s="225"/>
      <c r="AA75" s="508"/>
    </row>
    <row r="76" spans="2:27" s="17" customFormat="1" ht="19.5" customHeight="1" x14ac:dyDescent="0.25">
      <c r="B76" s="227"/>
      <c r="C76" s="229"/>
      <c r="D76" s="72"/>
      <c r="E76" s="230"/>
      <c r="F76" s="230"/>
      <c r="G76" s="230"/>
      <c r="H76" s="230"/>
      <c r="I76" s="230"/>
      <c r="J76" s="230"/>
      <c r="K76" s="230"/>
      <c r="L76" s="230"/>
      <c r="M76" s="230"/>
      <c r="N76" s="230"/>
      <c r="O76" s="230"/>
      <c r="P76" s="230"/>
      <c r="Q76" s="230"/>
      <c r="R76" s="230"/>
      <c r="S76" s="230"/>
      <c r="T76" s="230"/>
      <c r="U76" s="230"/>
      <c r="V76" s="230"/>
      <c r="W76" s="225"/>
      <c r="X76" s="225"/>
      <c r="Y76" s="225"/>
      <c r="Z76" s="225"/>
      <c r="AA76" s="76"/>
    </row>
    <row r="77" spans="2:27" s="17" customFormat="1" ht="19.5" customHeight="1" x14ac:dyDescent="0.25">
      <c r="B77" s="227">
        <v>12</v>
      </c>
      <c r="C77" s="229" t="s">
        <v>42</v>
      </c>
      <c r="D77" s="72" t="s">
        <v>58</v>
      </c>
      <c r="E77" s="230">
        <v>1</v>
      </c>
      <c r="F77" s="230">
        <v>0</v>
      </c>
      <c r="G77" s="230">
        <v>0</v>
      </c>
      <c r="H77" s="230">
        <v>0</v>
      </c>
      <c r="I77" s="230">
        <v>0</v>
      </c>
      <c r="J77" s="230">
        <v>0</v>
      </c>
      <c r="K77" s="230">
        <v>0</v>
      </c>
      <c r="L77" s="230">
        <v>0</v>
      </c>
      <c r="M77" s="230">
        <v>0</v>
      </c>
      <c r="N77" s="230"/>
      <c r="O77" s="230"/>
      <c r="P77" s="230"/>
      <c r="Q77" s="230"/>
      <c r="R77" s="230"/>
      <c r="S77" s="230"/>
      <c r="T77" s="230"/>
      <c r="U77" s="230"/>
      <c r="V77" s="230"/>
      <c r="W77" s="225" t="s">
        <v>68</v>
      </c>
      <c r="X77" s="225">
        <v>25000000</v>
      </c>
      <c r="Y77" s="225">
        <f>5%*X77</f>
        <v>1250000</v>
      </c>
      <c r="Z77" s="225">
        <f>X77+Y77</f>
        <v>26250000</v>
      </c>
      <c r="AA77" s="119" t="s">
        <v>102</v>
      </c>
    </row>
    <row r="78" spans="2:27" s="17" customFormat="1" ht="19.5" customHeight="1" x14ac:dyDescent="0.25">
      <c r="B78" s="227"/>
      <c r="C78" s="74">
        <v>43363</v>
      </c>
      <c r="D78" s="75" t="s">
        <v>768</v>
      </c>
      <c r="E78" s="230"/>
      <c r="F78" s="230"/>
      <c r="G78" s="230"/>
      <c r="H78" s="230"/>
      <c r="I78" s="230"/>
      <c r="J78" s="230"/>
      <c r="K78" s="230"/>
      <c r="L78" s="230"/>
      <c r="M78" s="230"/>
      <c r="N78" s="230"/>
      <c r="O78" s="230"/>
      <c r="P78" s="230"/>
      <c r="Q78" s="230"/>
      <c r="R78" s="230"/>
      <c r="S78" s="230"/>
      <c r="T78" s="230"/>
      <c r="U78" s="230"/>
      <c r="V78" s="230"/>
      <c r="W78" s="225"/>
      <c r="X78" s="225"/>
      <c r="Y78" s="225"/>
      <c r="Z78" s="225"/>
      <c r="AA78" s="77" t="s">
        <v>769</v>
      </c>
    </row>
    <row r="79" spans="2:27" s="17" customFormat="1" ht="19.5" customHeight="1" x14ac:dyDescent="0.25">
      <c r="B79" s="227"/>
      <c r="C79" s="229" t="s">
        <v>64</v>
      </c>
      <c r="D79" s="75" t="s">
        <v>136</v>
      </c>
      <c r="E79" s="230"/>
      <c r="F79" s="230"/>
      <c r="G79" s="230"/>
      <c r="H79" s="230"/>
      <c r="I79" s="230"/>
      <c r="J79" s="230"/>
      <c r="K79" s="230"/>
      <c r="L79" s="230"/>
      <c r="M79" s="230"/>
      <c r="N79" s="230"/>
      <c r="O79" s="230"/>
      <c r="P79" s="230"/>
      <c r="Q79" s="230"/>
      <c r="R79" s="230"/>
      <c r="S79" s="230"/>
      <c r="T79" s="230"/>
      <c r="U79" s="230"/>
      <c r="V79" s="230"/>
      <c r="W79" s="225"/>
      <c r="X79" s="225"/>
      <c r="Y79" s="225"/>
      <c r="Z79" s="225"/>
      <c r="AA79" s="508" t="s">
        <v>770</v>
      </c>
    </row>
    <row r="80" spans="2:27" s="17" customFormat="1" ht="19.5" customHeight="1" x14ac:dyDescent="0.25">
      <c r="B80" s="227"/>
      <c r="C80" s="229"/>
      <c r="D80" s="75"/>
      <c r="E80" s="230"/>
      <c r="F80" s="230"/>
      <c r="G80" s="230"/>
      <c r="H80" s="230"/>
      <c r="I80" s="230"/>
      <c r="J80" s="230"/>
      <c r="K80" s="230"/>
      <c r="L80" s="230"/>
      <c r="M80" s="230"/>
      <c r="N80" s="230"/>
      <c r="O80" s="230"/>
      <c r="P80" s="230"/>
      <c r="Q80" s="230"/>
      <c r="R80" s="230"/>
      <c r="S80" s="230"/>
      <c r="T80" s="230"/>
      <c r="U80" s="230"/>
      <c r="V80" s="230"/>
      <c r="W80" s="225"/>
      <c r="X80" s="225"/>
      <c r="Y80" s="225"/>
      <c r="Z80" s="225"/>
      <c r="AA80" s="508"/>
    </row>
    <row r="81" spans="2:27" s="17" customFormat="1" ht="19.5" customHeight="1" x14ac:dyDescent="0.25">
      <c r="B81" s="227"/>
      <c r="C81" s="229"/>
      <c r="D81" s="72"/>
      <c r="E81" s="230"/>
      <c r="F81" s="230"/>
      <c r="G81" s="230"/>
      <c r="H81" s="230"/>
      <c r="I81" s="230"/>
      <c r="J81" s="230"/>
      <c r="K81" s="230"/>
      <c r="L81" s="230"/>
      <c r="M81" s="230"/>
      <c r="N81" s="230"/>
      <c r="O81" s="230"/>
      <c r="P81" s="230"/>
      <c r="Q81" s="230"/>
      <c r="R81" s="230"/>
      <c r="S81" s="230"/>
      <c r="T81" s="230"/>
      <c r="U81" s="230"/>
      <c r="V81" s="230"/>
      <c r="W81" s="225"/>
      <c r="X81" s="225"/>
      <c r="Y81" s="225"/>
      <c r="Z81" s="225"/>
      <c r="AA81" s="508"/>
    </row>
    <row r="82" spans="2:27" s="17" customFormat="1" ht="19.5" customHeight="1" x14ac:dyDescent="0.25">
      <c r="B82" s="227"/>
      <c r="C82" s="229"/>
      <c r="D82" s="72"/>
      <c r="E82" s="230"/>
      <c r="F82" s="230"/>
      <c r="G82" s="230"/>
      <c r="H82" s="230"/>
      <c r="I82" s="230"/>
      <c r="J82" s="230"/>
      <c r="K82" s="230"/>
      <c r="L82" s="230"/>
      <c r="M82" s="230"/>
      <c r="N82" s="230"/>
      <c r="O82" s="230"/>
      <c r="P82" s="230"/>
      <c r="Q82" s="230"/>
      <c r="R82" s="230"/>
      <c r="S82" s="230"/>
      <c r="T82" s="230"/>
      <c r="U82" s="230"/>
      <c r="V82" s="230"/>
      <c r="W82" s="225"/>
      <c r="X82" s="225"/>
      <c r="Y82" s="225"/>
      <c r="Z82" s="225"/>
      <c r="AA82" s="77"/>
    </row>
    <row r="83" spans="2:27" s="17" customFormat="1" ht="19.5" customHeight="1" x14ac:dyDescent="0.25">
      <c r="B83" s="227">
        <v>13</v>
      </c>
      <c r="C83" s="229" t="s">
        <v>39</v>
      </c>
      <c r="D83" s="72" t="s">
        <v>58</v>
      </c>
      <c r="E83" s="230">
        <v>3</v>
      </c>
      <c r="F83" s="230" t="s">
        <v>55</v>
      </c>
      <c r="G83" s="230" t="s">
        <v>55</v>
      </c>
      <c r="H83" s="230" t="s">
        <v>55</v>
      </c>
      <c r="I83" s="230" t="s">
        <v>55</v>
      </c>
      <c r="J83" s="230" t="s">
        <v>55</v>
      </c>
      <c r="K83" s="230" t="s">
        <v>55</v>
      </c>
      <c r="L83" s="230" t="s">
        <v>55</v>
      </c>
      <c r="M83" s="230" t="s">
        <v>55</v>
      </c>
      <c r="N83" s="230"/>
      <c r="O83" s="230"/>
      <c r="P83" s="230"/>
      <c r="Q83" s="230"/>
      <c r="R83" s="230"/>
      <c r="S83" s="230"/>
      <c r="T83" s="230"/>
      <c r="U83" s="230"/>
      <c r="V83" s="230"/>
      <c r="W83" s="225" t="s">
        <v>134</v>
      </c>
      <c r="X83" s="225">
        <v>150000000</v>
      </c>
      <c r="Y83" s="225">
        <f>5%*X83</f>
        <v>7500000</v>
      </c>
      <c r="Z83" s="225">
        <f>X83+Y83</f>
        <v>157500000</v>
      </c>
      <c r="AA83" s="73" t="s">
        <v>774</v>
      </c>
    </row>
    <row r="84" spans="2:27" s="17" customFormat="1" ht="19.5" customHeight="1" x14ac:dyDescent="0.25">
      <c r="B84" s="227"/>
      <c r="C84" s="74">
        <v>43369</v>
      </c>
      <c r="D84" s="75" t="s">
        <v>772</v>
      </c>
      <c r="E84" s="230"/>
      <c r="F84" s="230"/>
      <c r="G84" s="230"/>
      <c r="H84" s="230"/>
      <c r="I84" s="230"/>
      <c r="J84" s="230"/>
      <c r="K84" s="230"/>
      <c r="L84" s="230"/>
      <c r="M84" s="230"/>
      <c r="N84" s="230"/>
      <c r="O84" s="230"/>
      <c r="P84" s="230"/>
      <c r="Q84" s="230"/>
      <c r="R84" s="230"/>
      <c r="S84" s="230"/>
      <c r="T84" s="230"/>
      <c r="U84" s="230"/>
      <c r="V84" s="230"/>
      <c r="W84" s="225"/>
      <c r="X84" s="225"/>
      <c r="Y84" s="225"/>
      <c r="Z84" s="225"/>
      <c r="AA84" s="77" t="s">
        <v>114</v>
      </c>
    </row>
    <row r="85" spans="2:27" s="17" customFormat="1" ht="19.5" customHeight="1" x14ac:dyDescent="0.25">
      <c r="B85" s="227"/>
      <c r="C85" s="229" t="s">
        <v>771</v>
      </c>
      <c r="D85" s="75" t="s">
        <v>773</v>
      </c>
      <c r="E85" s="230"/>
      <c r="F85" s="230"/>
      <c r="G85" s="230"/>
      <c r="H85" s="230"/>
      <c r="I85" s="230"/>
      <c r="J85" s="230"/>
      <c r="K85" s="230"/>
      <c r="L85" s="230"/>
      <c r="M85" s="230"/>
      <c r="N85" s="230"/>
      <c r="O85" s="230"/>
      <c r="P85" s="230"/>
      <c r="Q85" s="230"/>
      <c r="R85" s="230"/>
      <c r="S85" s="230"/>
      <c r="T85" s="230"/>
      <c r="U85" s="230"/>
      <c r="V85" s="230"/>
      <c r="W85" s="225"/>
      <c r="X85" s="225"/>
      <c r="Y85" s="225"/>
      <c r="Z85" s="225"/>
      <c r="AA85" s="508" t="s">
        <v>775</v>
      </c>
    </row>
    <row r="86" spans="2:27" s="17" customFormat="1" ht="19.5" customHeight="1" x14ac:dyDescent="0.25">
      <c r="B86" s="227"/>
      <c r="C86" s="229"/>
      <c r="D86" s="75" t="s">
        <v>54</v>
      </c>
      <c r="E86" s="230"/>
      <c r="F86" s="230"/>
      <c r="G86" s="230"/>
      <c r="H86" s="230"/>
      <c r="I86" s="230"/>
      <c r="J86" s="230"/>
      <c r="K86" s="230"/>
      <c r="L86" s="230"/>
      <c r="M86" s="230"/>
      <c r="N86" s="230"/>
      <c r="O86" s="230"/>
      <c r="P86" s="230"/>
      <c r="Q86" s="230"/>
      <c r="R86" s="230"/>
      <c r="S86" s="230"/>
      <c r="T86" s="230"/>
      <c r="U86" s="230"/>
      <c r="V86" s="230"/>
      <c r="W86" s="225"/>
      <c r="X86" s="225"/>
      <c r="Y86" s="225"/>
      <c r="Z86" s="225"/>
      <c r="AA86" s="508"/>
    </row>
    <row r="87" spans="2:27" s="17" customFormat="1" ht="19.5" customHeight="1" x14ac:dyDescent="0.25">
      <c r="B87" s="227"/>
      <c r="C87" s="229"/>
      <c r="D87" s="75"/>
      <c r="E87" s="230"/>
      <c r="F87" s="230"/>
      <c r="G87" s="230"/>
      <c r="H87" s="230"/>
      <c r="I87" s="230"/>
      <c r="J87" s="230"/>
      <c r="K87" s="230"/>
      <c r="L87" s="230"/>
      <c r="M87" s="230"/>
      <c r="N87" s="230"/>
      <c r="O87" s="230"/>
      <c r="P87" s="230"/>
      <c r="Q87" s="230"/>
      <c r="R87" s="230"/>
      <c r="S87" s="230"/>
      <c r="T87" s="230"/>
      <c r="U87" s="230"/>
      <c r="V87" s="230"/>
      <c r="W87" s="225"/>
      <c r="X87" s="225"/>
      <c r="Y87" s="225"/>
      <c r="Z87" s="225"/>
      <c r="AA87" s="508" t="s">
        <v>776</v>
      </c>
    </row>
    <row r="88" spans="2:27" s="17" customFormat="1" ht="19.5" customHeight="1" x14ac:dyDescent="0.25">
      <c r="B88" s="227"/>
      <c r="C88" s="229"/>
      <c r="D88" s="72"/>
      <c r="E88" s="230"/>
      <c r="F88" s="230"/>
      <c r="G88" s="230"/>
      <c r="H88" s="230"/>
      <c r="I88" s="230"/>
      <c r="J88" s="230"/>
      <c r="K88" s="230"/>
      <c r="L88" s="230"/>
      <c r="M88" s="230"/>
      <c r="N88" s="230"/>
      <c r="O88" s="230"/>
      <c r="P88" s="230"/>
      <c r="Q88" s="230"/>
      <c r="R88" s="230"/>
      <c r="S88" s="230"/>
      <c r="T88" s="230"/>
      <c r="U88" s="230"/>
      <c r="V88" s="230"/>
      <c r="W88" s="225"/>
      <c r="X88" s="225"/>
      <c r="Y88" s="225"/>
      <c r="Z88" s="225"/>
      <c r="AA88" s="508"/>
    </row>
    <row r="89" spans="2:27" s="17" customFormat="1" ht="19.5" customHeight="1" x14ac:dyDescent="0.25">
      <c r="B89" s="227"/>
      <c r="C89" s="229"/>
      <c r="D89" s="72"/>
      <c r="E89" s="230"/>
      <c r="F89" s="230"/>
      <c r="G89" s="230"/>
      <c r="H89" s="230"/>
      <c r="I89" s="230"/>
      <c r="J89" s="230"/>
      <c r="K89" s="230"/>
      <c r="L89" s="230"/>
      <c r="M89" s="230"/>
      <c r="N89" s="230"/>
      <c r="O89" s="230"/>
      <c r="P89" s="230"/>
      <c r="Q89" s="230"/>
      <c r="R89" s="230"/>
      <c r="S89" s="230"/>
      <c r="T89" s="230"/>
      <c r="U89" s="230"/>
      <c r="V89" s="230"/>
      <c r="W89" s="225"/>
      <c r="X89" s="225"/>
      <c r="Y89" s="225"/>
      <c r="Z89" s="225"/>
      <c r="AA89" s="508" t="s">
        <v>777</v>
      </c>
    </row>
    <row r="90" spans="2:27" s="17" customFormat="1" ht="19.5" customHeight="1" x14ac:dyDescent="0.25">
      <c r="B90" s="227"/>
      <c r="C90" s="229"/>
      <c r="D90" s="72"/>
      <c r="E90" s="230"/>
      <c r="F90" s="230"/>
      <c r="G90" s="230"/>
      <c r="H90" s="230"/>
      <c r="I90" s="230"/>
      <c r="J90" s="230"/>
      <c r="K90" s="230"/>
      <c r="L90" s="230"/>
      <c r="M90" s="230"/>
      <c r="N90" s="230"/>
      <c r="O90" s="230"/>
      <c r="P90" s="230"/>
      <c r="Q90" s="230"/>
      <c r="R90" s="230"/>
      <c r="S90" s="230"/>
      <c r="T90" s="230"/>
      <c r="U90" s="230"/>
      <c r="V90" s="230"/>
      <c r="W90" s="225"/>
      <c r="X90" s="225"/>
      <c r="Y90" s="225"/>
      <c r="Z90" s="225"/>
      <c r="AA90" s="508"/>
    </row>
    <row r="91" spans="2:27" s="17" customFormat="1" ht="19.5" customHeight="1" x14ac:dyDescent="0.25">
      <c r="B91" s="227"/>
      <c r="C91" s="229"/>
      <c r="D91" s="72"/>
      <c r="E91" s="230"/>
      <c r="F91" s="230"/>
      <c r="G91" s="230"/>
      <c r="H91" s="230"/>
      <c r="I91" s="230"/>
      <c r="J91" s="230"/>
      <c r="K91" s="230"/>
      <c r="L91" s="230"/>
      <c r="M91" s="230"/>
      <c r="N91" s="230"/>
      <c r="O91" s="230"/>
      <c r="P91" s="230"/>
      <c r="Q91" s="230"/>
      <c r="R91" s="230"/>
      <c r="S91" s="230"/>
      <c r="T91" s="230"/>
      <c r="U91" s="230"/>
      <c r="V91" s="230"/>
      <c r="W91" s="225"/>
      <c r="X91" s="225"/>
      <c r="Y91" s="225"/>
      <c r="Z91" s="225"/>
      <c r="AA91" s="508" t="s">
        <v>778</v>
      </c>
    </row>
    <row r="92" spans="2:27" s="17" customFormat="1" ht="19.5" customHeight="1" x14ac:dyDescent="0.25">
      <c r="B92" s="227"/>
      <c r="C92" s="229"/>
      <c r="D92" s="72"/>
      <c r="E92" s="230"/>
      <c r="F92" s="230"/>
      <c r="G92" s="230"/>
      <c r="H92" s="230"/>
      <c r="I92" s="230"/>
      <c r="J92" s="230"/>
      <c r="K92" s="230"/>
      <c r="L92" s="230"/>
      <c r="M92" s="230"/>
      <c r="N92" s="230"/>
      <c r="O92" s="230"/>
      <c r="P92" s="230"/>
      <c r="Q92" s="230"/>
      <c r="R92" s="230"/>
      <c r="S92" s="230"/>
      <c r="T92" s="230"/>
      <c r="U92" s="230"/>
      <c r="V92" s="230"/>
      <c r="W92" s="225"/>
      <c r="X92" s="225"/>
      <c r="Y92" s="225"/>
      <c r="Z92" s="225"/>
      <c r="AA92" s="508"/>
    </row>
    <row r="93" spans="2:27" s="17" customFormat="1" ht="19.5" customHeight="1" x14ac:dyDescent="0.25">
      <c r="B93" s="227"/>
      <c r="C93" s="229"/>
      <c r="D93" s="72"/>
      <c r="E93" s="230"/>
      <c r="F93" s="230"/>
      <c r="G93" s="230"/>
      <c r="H93" s="230"/>
      <c r="I93" s="230"/>
      <c r="J93" s="230"/>
      <c r="K93" s="230"/>
      <c r="L93" s="230"/>
      <c r="M93" s="230"/>
      <c r="N93" s="230"/>
      <c r="O93" s="230"/>
      <c r="P93" s="230"/>
      <c r="Q93" s="230"/>
      <c r="R93" s="230"/>
      <c r="S93" s="230"/>
      <c r="T93" s="230"/>
      <c r="U93" s="230"/>
      <c r="V93" s="230"/>
      <c r="W93" s="225"/>
      <c r="X93" s="225"/>
      <c r="Y93" s="225"/>
      <c r="Z93" s="225"/>
      <c r="AA93" s="77"/>
    </row>
    <row r="94" spans="2:27" s="17" customFormat="1" ht="19.5" customHeight="1" x14ac:dyDescent="0.25">
      <c r="B94" s="227">
        <v>14</v>
      </c>
      <c r="C94" s="229" t="s">
        <v>38</v>
      </c>
      <c r="D94" s="72" t="s">
        <v>135</v>
      </c>
      <c r="E94" s="230">
        <v>0</v>
      </c>
      <c r="F94" s="230">
        <v>0</v>
      </c>
      <c r="G94" s="230">
        <v>0</v>
      </c>
      <c r="H94" s="230">
        <v>0</v>
      </c>
      <c r="I94" s="230">
        <v>0</v>
      </c>
      <c r="J94" s="230">
        <v>1</v>
      </c>
      <c r="K94" s="230">
        <v>0</v>
      </c>
      <c r="L94" s="230">
        <v>0</v>
      </c>
      <c r="M94" s="230">
        <v>0</v>
      </c>
      <c r="N94" s="230">
        <v>0</v>
      </c>
      <c r="O94" s="230">
        <v>0</v>
      </c>
      <c r="P94" s="230">
        <v>0</v>
      </c>
      <c r="Q94" s="230">
        <v>0</v>
      </c>
      <c r="R94" s="230">
        <v>0</v>
      </c>
      <c r="S94" s="230">
        <v>0</v>
      </c>
      <c r="T94" s="230">
        <v>0</v>
      </c>
      <c r="U94" s="230">
        <v>0</v>
      </c>
      <c r="V94" s="230">
        <v>0</v>
      </c>
      <c r="W94" s="225" t="s">
        <v>68</v>
      </c>
      <c r="X94" s="390"/>
      <c r="Y94" s="390"/>
      <c r="Z94" s="390"/>
      <c r="AA94" s="119" t="s">
        <v>783</v>
      </c>
    </row>
    <row r="95" spans="2:27" s="17" customFormat="1" ht="19.5" customHeight="1" x14ac:dyDescent="0.25">
      <c r="B95" s="227"/>
      <c r="C95" s="74">
        <v>43372</v>
      </c>
      <c r="D95" s="75" t="s">
        <v>780</v>
      </c>
      <c r="E95" s="230"/>
      <c r="F95" s="230"/>
      <c r="G95" s="230"/>
      <c r="H95" s="230"/>
      <c r="I95" s="230"/>
      <c r="J95" s="230"/>
      <c r="K95" s="230"/>
      <c r="L95" s="230"/>
      <c r="M95" s="230"/>
      <c r="N95" s="230"/>
      <c r="O95" s="230"/>
      <c r="P95" s="230"/>
      <c r="Q95" s="230"/>
      <c r="R95" s="230"/>
      <c r="S95" s="230"/>
      <c r="T95" s="230"/>
      <c r="U95" s="230"/>
      <c r="V95" s="230"/>
      <c r="W95" s="225"/>
      <c r="X95" s="225"/>
      <c r="Y95" s="225"/>
      <c r="Z95" s="225"/>
      <c r="AA95" s="508" t="s">
        <v>782</v>
      </c>
    </row>
    <row r="96" spans="2:27" s="17" customFormat="1" ht="19.5" customHeight="1" x14ac:dyDescent="0.25">
      <c r="B96" s="227"/>
      <c r="C96" s="266" t="s">
        <v>779</v>
      </c>
      <c r="D96" s="75" t="s">
        <v>781</v>
      </c>
      <c r="E96" s="230"/>
      <c r="F96" s="230"/>
      <c r="G96" s="230"/>
      <c r="H96" s="230"/>
      <c r="I96" s="230"/>
      <c r="J96" s="230"/>
      <c r="K96" s="230"/>
      <c r="L96" s="230"/>
      <c r="M96" s="230"/>
      <c r="N96" s="230"/>
      <c r="O96" s="230"/>
      <c r="P96" s="230"/>
      <c r="Q96" s="230"/>
      <c r="R96" s="230"/>
      <c r="S96" s="230"/>
      <c r="T96" s="230"/>
      <c r="U96" s="230"/>
      <c r="V96" s="230"/>
      <c r="W96" s="225"/>
      <c r="X96" s="225"/>
      <c r="Y96" s="225"/>
      <c r="Z96" s="225"/>
      <c r="AA96" s="508"/>
    </row>
    <row r="97" spans="1:28" s="17" customFormat="1" ht="19.5" customHeight="1" x14ac:dyDescent="0.25">
      <c r="B97" s="227"/>
      <c r="C97" s="229"/>
      <c r="D97" s="75" t="s">
        <v>54</v>
      </c>
      <c r="E97" s="230"/>
      <c r="F97" s="230"/>
      <c r="G97" s="230"/>
      <c r="H97" s="230"/>
      <c r="I97" s="230"/>
      <c r="J97" s="230"/>
      <c r="K97" s="230"/>
      <c r="L97" s="230"/>
      <c r="M97" s="230"/>
      <c r="N97" s="230"/>
      <c r="O97" s="230"/>
      <c r="P97" s="230"/>
      <c r="Q97" s="230"/>
      <c r="R97" s="230"/>
      <c r="S97" s="230"/>
      <c r="T97" s="230"/>
      <c r="U97" s="230"/>
      <c r="V97" s="230"/>
      <c r="W97" s="225"/>
      <c r="X97" s="225"/>
      <c r="Y97" s="225"/>
      <c r="Z97" s="225"/>
      <c r="AA97" s="77"/>
    </row>
    <row r="98" spans="1:28" s="17" customFormat="1" ht="19.5" customHeight="1" x14ac:dyDescent="0.25">
      <c r="B98" s="227"/>
      <c r="C98" s="229"/>
      <c r="D98" s="72"/>
      <c r="E98" s="230"/>
      <c r="F98" s="230"/>
      <c r="G98" s="230"/>
      <c r="H98" s="230"/>
      <c r="I98" s="230"/>
      <c r="J98" s="230"/>
      <c r="K98" s="230"/>
      <c r="L98" s="230"/>
      <c r="M98" s="230"/>
      <c r="N98" s="230"/>
      <c r="O98" s="230"/>
      <c r="P98" s="230"/>
      <c r="Q98" s="230"/>
      <c r="R98" s="230"/>
      <c r="S98" s="230"/>
      <c r="T98" s="230"/>
      <c r="U98" s="230"/>
      <c r="V98" s="230"/>
      <c r="W98" s="225"/>
      <c r="X98" s="225"/>
      <c r="Y98" s="225"/>
      <c r="Z98" s="225"/>
      <c r="AA98" s="77"/>
    </row>
    <row r="99" spans="1:28" s="17" customFormat="1" ht="19.5" customHeight="1" x14ac:dyDescent="0.25">
      <c r="B99" s="247"/>
      <c r="C99" s="248"/>
      <c r="D99" s="72"/>
      <c r="E99" s="230"/>
      <c r="F99" s="230"/>
      <c r="G99" s="230"/>
      <c r="H99" s="230"/>
      <c r="I99" s="230"/>
      <c r="J99" s="230"/>
      <c r="K99" s="230"/>
      <c r="L99" s="230"/>
      <c r="M99" s="230"/>
      <c r="N99" s="230"/>
      <c r="O99" s="230"/>
      <c r="P99" s="230"/>
      <c r="Q99" s="230"/>
      <c r="R99" s="230"/>
      <c r="S99" s="230"/>
      <c r="T99" s="230"/>
      <c r="U99" s="230"/>
      <c r="V99" s="230"/>
      <c r="W99" s="246"/>
      <c r="X99" s="246"/>
      <c r="Y99" s="246"/>
      <c r="Z99" s="246"/>
      <c r="AA99" s="508"/>
    </row>
    <row r="100" spans="1:28" s="17" customFormat="1" ht="19.5" customHeight="1" x14ac:dyDescent="0.25">
      <c r="B100" s="210"/>
      <c r="C100" s="213"/>
      <c r="D100" s="72"/>
      <c r="E100" s="214"/>
      <c r="F100" s="214"/>
      <c r="G100" s="214"/>
      <c r="H100" s="214"/>
      <c r="I100" s="214"/>
      <c r="J100" s="214"/>
      <c r="K100" s="214"/>
      <c r="L100" s="214"/>
      <c r="M100" s="214"/>
      <c r="N100" s="214"/>
      <c r="O100" s="214"/>
      <c r="P100" s="214"/>
      <c r="Q100" s="214"/>
      <c r="R100" s="214"/>
      <c r="S100" s="214"/>
      <c r="T100" s="214"/>
      <c r="U100" s="214"/>
      <c r="V100" s="214"/>
      <c r="W100" s="203"/>
      <c r="X100" s="203"/>
      <c r="Y100" s="203"/>
      <c r="Z100" s="203"/>
      <c r="AA100" s="508"/>
    </row>
    <row r="101" spans="1:28" s="17" customFormat="1" ht="19.5" x14ac:dyDescent="0.25">
      <c r="B101" s="84"/>
      <c r="C101" s="85"/>
      <c r="D101" s="86"/>
      <c r="E101" s="87"/>
      <c r="F101" s="87"/>
      <c r="G101" s="87"/>
      <c r="H101" s="87"/>
      <c r="I101" s="87"/>
      <c r="J101" s="87"/>
      <c r="K101" s="87"/>
      <c r="L101" s="87"/>
      <c r="M101" s="87"/>
      <c r="N101" s="87"/>
      <c r="O101" s="87"/>
      <c r="P101" s="87"/>
      <c r="Q101" s="87"/>
      <c r="R101" s="87"/>
      <c r="S101" s="87"/>
      <c r="T101" s="87"/>
      <c r="U101" s="87"/>
      <c r="V101" s="87"/>
      <c r="W101" s="41"/>
      <c r="X101" s="41"/>
      <c r="Y101" s="88"/>
      <c r="Z101" s="88"/>
      <c r="AA101" s="224"/>
    </row>
    <row r="102" spans="1:28" s="8" customFormat="1" ht="2.1" customHeight="1" thickBot="1" x14ac:dyDescent="0.3">
      <c r="B102" s="19"/>
      <c r="C102" s="20"/>
      <c r="D102" s="19"/>
      <c r="E102" s="107"/>
      <c r="F102" s="107"/>
      <c r="G102" s="107"/>
      <c r="H102" s="107"/>
      <c r="I102" s="107"/>
      <c r="J102" s="107"/>
      <c r="K102" s="107"/>
      <c r="L102" s="107"/>
      <c r="M102" s="107"/>
      <c r="N102" s="108"/>
      <c r="O102" s="108"/>
      <c r="P102" s="108"/>
      <c r="Q102" s="108"/>
      <c r="R102" s="108"/>
      <c r="S102" s="108"/>
      <c r="T102" s="108"/>
      <c r="U102" s="108"/>
      <c r="V102" s="108"/>
      <c r="W102" s="109"/>
      <c r="X102" s="109"/>
      <c r="Y102" s="20"/>
      <c r="Z102" s="20"/>
      <c r="AA102" s="20"/>
    </row>
    <row r="103" spans="1:28" s="22" customFormat="1" ht="17.25" x14ac:dyDescent="0.25">
      <c r="B103" s="509" t="s">
        <v>17</v>
      </c>
      <c r="C103" s="509"/>
      <c r="D103" s="511" t="s">
        <v>1187</v>
      </c>
      <c r="E103" s="505">
        <f t="shared" ref="E103:V103" si="0">SUM(E13:E102)</f>
        <v>8</v>
      </c>
      <c r="F103" s="505">
        <f t="shared" si="0"/>
        <v>2</v>
      </c>
      <c r="G103" s="505">
        <f t="shared" si="0"/>
        <v>0</v>
      </c>
      <c r="H103" s="505">
        <f t="shared" si="0"/>
        <v>0</v>
      </c>
      <c r="I103" s="505">
        <f t="shared" si="0"/>
        <v>1</v>
      </c>
      <c r="J103" s="505">
        <f t="shared" si="0"/>
        <v>2</v>
      </c>
      <c r="K103" s="505">
        <f t="shared" si="0"/>
        <v>0</v>
      </c>
      <c r="L103" s="505">
        <f t="shared" si="0"/>
        <v>0</v>
      </c>
      <c r="M103" s="505">
        <f t="shared" si="0"/>
        <v>0</v>
      </c>
      <c r="N103" s="505">
        <f t="shared" si="0"/>
        <v>0</v>
      </c>
      <c r="O103" s="505">
        <f t="shared" si="0"/>
        <v>0</v>
      </c>
      <c r="P103" s="505">
        <f t="shared" si="0"/>
        <v>0</v>
      </c>
      <c r="Q103" s="505">
        <f t="shared" si="0"/>
        <v>0</v>
      </c>
      <c r="R103" s="505">
        <f t="shared" si="0"/>
        <v>0</v>
      </c>
      <c r="S103" s="505">
        <f t="shared" si="0"/>
        <v>0</v>
      </c>
      <c r="T103" s="505">
        <f t="shared" si="0"/>
        <v>0</v>
      </c>
      <c r="U103" s="505">
        <f t="shared" si="0"/>
        <v>0</v>
      </c>
      <c r="V103" s="505">
        <f t="shared" si="0"/>
        <v>0</v>
      </c>
      <c r="W103" s="497"/>
      <c r="X103" s="499">
        <f>SUM(X15:X101)</f>
        <v>380000000</v>
      </c>
      <c r="Y103" s="499">
        <f>SUM(Y15:Y101)</f>
        <v>19000000</v>
      </c>
      <c r="Z103" s="499">
        <f>SUM(Z15:Z101)</f>
        <v>399000000</v>
      </c>
      <c r="AA103" s="501"/>
    </row>
    <row r="104" spans="1:28" s="22" customFormat="1" ht="22.5" customHeight="1" thickBot="1" x14ac:dyDescent="0.3">
      <c r="B104" s="510"/>
      <c r="C104" s="510"/>
      <c r="D104" s="512"/>
      <c r="E104" s="506"/>
      <c r="F104" s="506"/>
      <c r="G104" s="506"/>
      <c r="H104" s="506"/>
      <c r="I104" s="506"/>
      <c r="J104" s="506"/>
      <c r="K104" s="506"/>
      <c r="L104" s="506"/>
      <c r="M104" s="506"/>
      <c r="N104" s="506"/>
      <c r="O104" s="506"/>
      <c r="P104" s="506"/>
      <c r="Q104" s="506"/>
      <c r="R104" s="506"/>
      <c r="S104" s="506"/>
      <c r="T104" s="506"/>
      <c r="U104" s="506"/>
      <c r="V104" s="506"/>
      <c r="W104" s="498"/>
      <c r="X104" s="500"/>
      <c r="Y104" s="500"/>
      <c r="Z104" s="500"/>
      <c r="AA104" s="502"/>
    </row>
    <row r="105" spans="1:28" s="443" customFormat="1" ht="22.5" customHeight="1" x14ac:dyDescent="0.25">
      <c r="B105" s="444"/>
      <c r="C105" s="444"/>
      <c r="D105" s="445"/>
      <c r="E105" s="446"/>
      <c r="F105" s="446"/>
      <c r="G105" s="446"/>
      <c r="H105" s="446"/>
      <c r="I105" s="446"/>
      <c r="J105" s="446"/>
      <c r="K105" s="446"/>
      <c r="L105" s="446"/>
      <c r="M105" s="446"/>
      <c r="N105" s="446"/>
      <c r="O105" s="446"/>
      <c r="P105" s="446"/>
      <c r="Q105" s="446"/>
      <c r="R105" s="446"/>
      <c r="S105" s="446"/>
      <c r="T105" s="446"/>
      <c r="U105" s="446"/>
      <c r="V105" s="446"/>
      <c r="W105" s="447"/>
      <c r="X105" s="448"/>
      <c r="Y105" s="448"/>
      <c r="Z105" s="448"/>
    </row>
    <row r="106" spans="1:28" s="21" customFormat="1" ht="9" customHeight="1" x14ac:dyDescent="0.25">
      <c r="B106" s="503" t="s">
        <v>85</v>
      </c>
      <c r="C106" s="503"/>
      <c r="D106" s="503"/>
      <c r="E106" s="23"/>
      <c r="F106" s="23"/>
      <c r="G106" s="23"/>
      <c r="H106" s="23"/>
      <c r="I106" s="504" t="s">
        <v>86</v>
      </c>
      <c r="J106" s="504"/>
      <c r="K106" s="504"/>
      <c r="L106" s="504"/>
      <c r="M106" s="504"/>
    </row>
    <row r="107" spans="1:28" s="21" customFormat="1" ht="17.25" x14ac:dyDescent="0.25">
      <c r="B107" s="503"/>
      <c r="C107" s="503"/>
      <c r="D107" s="503"/>
      <c r="E107" s="23"/>
      <c r="F107" s="23"/>
      <c r="G107" s="23"/>
      <c r="H107" s="23"/>
      <c r="I107" s="504"/>
      <c r="J107" s="504"/>
      <c r="K107" s="504"/>
      <c r="L107" s="504"/>
      <c r="M107" s="504"/>
    </row>
    <row r="108" spans="1:28" s="21" customFormat="1" ht="17.25" x14ac:dyDescent="0.25">
      <c r="B108" s="503"/>
      <c r="C108" s="503"/>
      <c r="D108" s="503"/>
      <c r="E108" s="23"/>
      <c r="F108" s="23"/>
      <c r="G108" s="23"/>
      <c r="H108" s="23"/>
      <c r="I108" s="504"/>
      <c r="J108" s="504"/>
      <c r="K108" s="504"/>
      <c r="L108" s="504"/>
      <c r="M108" s="504"/>
    </row>
    <row r="109" spans="1:28" s="26" customFormat="1" ht="23.25" x14ac:dyDescent="0.25">
      <c r="A109" s="21"/>
      <c r="B109" s="51">
        <v>1</v>
      </c>
      <c r="C109" s="32" t="s">
        <v>40</v>
      </c>
      <c r="D109" s="91"/>
      <c r="E109" s="51" t="s">
        <v>25</v>
      </c>
      <c r="F109" s="92">
        <v>0</v>
      </c>
      <c r="G109" s="91" t="s">
        <v>26</v>
      </c>
      <c r="H109" s="91"/>
      <c r="I109" s="51">
        <v>1</v>
      </c>
      <c r="J109" s="32" t="s">
        <v>34</v>
      </c>
      <c r="K109" s="93"/>
      <c r="L109" s="93"/>
      <c r="M109" s="93"/>
      <c r="N109" s="94"/>
      <c r="O109" s="95" t="s">
        <v>1188</v>
      </c>
      <c r="P109" s="94"/>
      <c r="Q109" s="50"/>
      <c r="R109" s="21"/>
      <c r="S109" s="21"/>
      <c r="T109" s="21"/>
      <c r="U109" s="21"/>
      <c r="V109" s="21"/>
      <c r="Y109" s="104" t="s">
        <v>788</v>
      </c>
      <c r="Z109" s="21"/>
      <c r="AA109" s="21"/>
      <c r="AB109" s="21"/>
    </row>
    <row r="110" spans="1:28" s="26" customFormat="1" ht="23.25" x14ac:dyDescent="0.25">
      <c r="A110" s="21"/>
      <c r="B110" s="51"/>
      <c r="C110" s="91" t="s">
        <v>126</v>
      </c>
      <c r="D110" s="91"/>
      <c r="E110" s="51"/>
      <c r="F110" s="92"/>
      <c r="G110" s="91"/>
      <c r="H110" s="91"/>
      <c r="I110" s="91"/>
      <c r="J110" s="91" t="s">
        <v>127</v>
      </c>
      <c r="K110" s="93"/>
      <c r="L110" s="93"/>
      <c r="M110" s="93"/>
      <c r="N110" s="94"/>
      <c r="O110" s="94" t="s">
        <v>1189</v>
      </c>
      <c r="P110" s="94"/>
      <c r="Q110" s="50"/>
      <c r="R110" s="21"/>
      <c r="S110" s="21"/>
      <c r="T110" s="21"/>
      <c r="U110" s="21"/>
      <c r="V110" s="21"/>
      <c r="Y110" s="104"/>
      <c r="Z110" s="21"/>
      <c r="AA110" s="21"/>
      <c r="AB110" s="21"/>
    </row>
    <row r="111" spans="1:28" s="26" customFormat="1" ht="23.25" x14ac:dyDescent="0.25">
      <c r="A111" s="21"/>
      <c r="B111" s="51"/>
      <c r="C111" s="91" t="s">
        <v>128</v>
      </c>
      <c r="D111" s="91"/>
      <c r="E111" s="51"/>
      <c r="F111" s="92"/>
      <c r="G111" s="91"/>
      <c r="H111" s="91"/>
      <c r="I111" s="91"/>
      <c r="J111" s="91" t="s">
        <v>98</v>
      </c>
      <c r="K111" s="93"/>
      <c r="L111" s="93"/>
      <c r="M111" s="93"/>
      <c r="N111" s="93"/>
      <c r="O111" s="94" t="s">
        <v>1191</v>
      </c>
      <c r="P111" s="94"/>
      <c r="Q111" s="50"/>
      <c r="R111" s="21"/>
      <c r="S111" s="21"/>
      <c r="T111" s="21"/>
      <c r="U111" s="21"/>
      <c r="V111" s="21"/>
      <c r="Y111" s="104" t="s">
        <v>30</v>
      </c>
      <c r="Z111" s="21"/>
      <c r="AA111" s="21"/>
      <c r="AB111" s="21"/>
    </row>
    <row r="112" spans="1:28" s="26" customFormat="1" ht="23.25" x14ac:dyDescent="0.25">
      <c r="A112" s="21"/>
      <c r="B112" s="51">
        <v>2</v>
      </c>
      <c r="C112" s="32" t="s">
        <v>34</v>
      </c>
      <c r="D112" s="91"/>
      <c r="E112" s="51" t="s">
        <v>25</v>
      </c>
      <c r="F112" s="92">
        <v>14</v>
      </c>
      <c r="G112" s="91" t="s">
        <v>26</v>
      </c>
      <c r="H112" s="91"/>
      <c r="I112" s="51"/>
      <c r="J112" s="91" t="s">
        <v>1192</v>
      </c>
      <c r="K112" s="93"/>
      <c r="L112" s="93"/>
      <c r="M112" s="93"/>
      <c r="N112" s="93"/>
      <c r="O112" s="94" t="s">
        <v>1193</v>
      </c>
      <c r="P112" s="94"/>
      <c r="Q112" s="50"/>
      <c r="R112" s="21"/>
      <c r="S112" s="21"/>
      <c r="T112" s="21"/>
      <c r="U112" s="21"/>
      <c r="V112" s="21"/>
      <c r="Y112" s="104" t="s">
        <v>31</v>
      </c>
      <c r="Z112" s="21"/>
      <c r="AA112" s="21"/>
      <c r="AB112" s="21"/>
    </row>
    <row r="113" spans="1:28" s="26" customFormat="1" ht="23.25" x14ac:dyDescent="0.35">
      <c r="A113" s="21"/>
      <c r="B113" s="51"/>
      <c r="C113" s="91" t="s">
        <v>164</v>
      </c>
      <c r="D113" s="91"/>
      <c r="E113" s="51"/>
      <c r="F113" s="92"/>
      <c r="G113" s="91"/>
      <c r="H113" s="91"/>
      <c r="I113" s="51"/>
      <c r="J113" s="91" t="s">
        <v>81</v>
      </c>
      <c r="K113" s="93"/>
      <c r="L113" s="93"/>
      <c r="M113" s="93"/>
      <c r="N113" s="93"/>
      <c r="O113" s="94" t="s">
        <v>1194</v>
      </c>
      <c r="P113" s="94"/>
      <c r="Q113" s="50"/>
      <c r="R113" s="21"/>
      <c r="S113" s="21"/>
      <c r="T113" s="21"/>
      <c r="U113" s="21"/>
      <c r="V113" s="21"/>
      <c r="Y113" s="105"/>
      <c r="Z113"/>
      <c r="AA113" s="21"/>
      <c r="AB113" s="21"/>
    </row>
    <row r="114" spans="1:28" s="26" customFormat="1" ht="23.25" x14ac:dyDescent="0.25">
      <c r="A114" s="21"/>
      <c r="B114" s="51"/>
      <c r="C114" s="91" t="s">
        <v>153</v>
      </c>
      <c r="D114" s="91"/>
      <c r="E114" s="51"/>
      <c r="F114" s="92"/>
      <c r="G114" s="91"/>
      <c r="H114" s="91"/>
      <c r="I114" s="51"/>
      <c r="J114" s="95"/>
      <c r="K114" s="93"/>
      <c r="L114" s="93"/>
      <c r="M114" s="93"/>
      <c r="N114" s="93"/>
      <c r="O114" s="94"/>
      <c r="P114" s="94"/>
      <c r="Q114" s="50"/>
      <c r="R114" s="21"/>
      <c r="S114" s="21"/>
      <c r="T114" s="21"/>
      <c r="U114" s="21"/>
      <c r="V114" s="21"/>
      <c r="Y114" s="104"/>
      <c r="Z114" s="21"/>
      <c r="AA114" s="21"/>
      <c r="AB114" s="21"/>
    </row>
    <row r="115" spans="1:28" s="26" customFormat="1" ht="23.25" x14ac:dyDescent="0.25">
      <c r="A115" s="21"/>
      <c r="B115" s="51"/>
      <c r="C115" s="91" t="s">
        <v>1190</v>
      </c>
      <c r="D115" s="91"/>
      <c r="E115" s="51"/>
      <c r="F115" s="92"/>
      <c r="G115" s="91"/>
      <c r="H115" s="91"/>
      <c r="I115" s="21"/>
      <c r="J115" s="21"/>
      <c r="K115" s="21"/>
      <c r="N115" s="104"/>
      <c r="O115" s="21"/>
      <c r="P115" s="21"/>
      <c r="Q115" s="21"/>
    </row>
    <row r="116" spans="1:28" s="26" customFormat="1" ht="23.25" x14ac:dyDescent="0.25">
      <c r="A116" s="21"/>
      <c r="B116" s="51"/>
      <c r="C116" s="91" t="s">
        <v>159</v>
      </c>
      <c r="D116" s="91"/>
      <c r="E116" s="102"/>
      <c r="F116" s="102"/>
      <c r="G116" s="102"/>
      <c r="H116" s="91"/>
      <c r="I116" s="100"/>
      <c r="J116" s="96"/>
      <c r="K116" s="97"/>
      <c r="L116" s="97"/>
      <c r="M116" s="97"/>
      <c r="N116" s="96"/>
      <c r="O116" s="96"/>
      <c r="P116" s="98"/>
      <c r="Q116" s="52"/>
      <c r="R116" s="21"/>
      <c r="S116" s="21"/>
      <c r="T116" s="21"/>
      <c r="U116" s="21"/>
      <c r="V116" s="21"/>
      <c r="Y116" s="106" t="s">
        <v>32</v>
      </c>
      <c r="Z116" s="30"/>
      <c r="AA116" s="21"/>
      <c r="AB116" s="21"/>
    </row>
    <row r="117" spans="1:28" s="26" customFormat="1" ht="23.25" x14ac:dyDescent="0.25">
      <c r="A117" s="21"/>
      <c r="B117" s="51">
        <v>3</v>
      </c>
      <c r="C117" s="32" t="s">
        <v>79</v>
      </c>
      <c r="D117" s="91"/>
      <c r="E117" s="51" t="s">
        <v>25</v>
      </c>
      <c r="F117" s="92">
        <v>0</v>
      </c>
      <c r="G117" s="91" t="s">
        <v>26</v>
      </c>
      <c r="H117" s="91"/>
      <c r="I117" s="96"/>
      <c r="J117" s="95"/>
      <c r="K117" s="99"/>
      <c r="L117" s="99"/>
      <c r="M117" s="99"/>
      <c r="N117" s="99"/>
      <c r="O117" s="94"/>
      <c r="P117" s="98"/>
      <c r="Q117" s="52"/>
      <c r="R117" s="21"/>
      <c r="S117" s="21"/>
      <c r="T117" s="21"/>
      <c r="U117" s="21"/>
      <c r="V117" s="21"/>
      <c r="Y117" s="104" t="s">
        <v>14</v>
      </c>
      <c r="Z117" s="21"/>
      <c r="AA117" s="21"/>
      <c r="AB117" s="21"/>
    </row>
    <row r="118" spans="1:28" s="26" customFormat="1" ht="19.5" x14ac:dyDescent="0.25">
      <c r="A118" s="21"/>
      <c r="B118" s="51"/>
      <c r="C118" s="91" t="s">
        <v>130</v>
      </c>
      <c r="D118" s="91"/>
      <c r="E118" s="51"/>
      <c r="F118" s="92"/>
      <c r="G118" s="91"/>
      <c r="H118" s="91"/>
      <c r="I118" s="96"/>
      <c r="J118" s="96"/>
      <c r="K118" s="97"/>
      <c r="L118" s="97"/>
      <c r="M118" s="97"/>
      <c r="N118" s="96"/>
      <c r="O118" s="100"/>
      <c r="P118" s="101"/>
      <c r="Q118" s="53"/>
      <c r="R118" s="21"/>
      <c r="S118" s="21"/>
      <c r="T118" s="21"/>
      <c r="U118" s="21"/>
      <c r="V118" s="21"/>
      <c r="AA118" s="21"/>
      <c r="AB118" s="21"/>
    </row>
    <row r="119" spans="1:28" s="26" customFormat="1" ht="19.5" x14ac:dyDescent="0.25">
      <c r="A119" s="21"/>
      <c r="B119" s="51"/>
      <c r="C119" s="91" t="s">
        <v>131</v>
      </c>
      <c r="D119" s="91"/>
      <c r="E119" s="51"/>
      <c r="F119" s="92"/>
      <c r="G119" s="91"/>
      <c r="H119" s="91"/>
      <c r="I119" s="96"/>
      <c r="J119" s="96"/>
      <c r="K119" s="97"/>
      <c r="L119" s="97"/>
      <c r="M119" s="97"/>
      <c r="N119" s="96"/>
      <c r="O119" s="96"/>
      <c r="P119" s="98"/>
      <c r="Q119" s="52"/>
      <c r="R119" s="21"/>
      <c r="S119" s="21"/>
      <c r="T119" s="21"/>
      <c r="U119" s="21"/>
      <c r="V119" s="21"/>
      <c r="AA119" s="21"/>
      <c r="AB119" s="21"/>
    </row>
    <row r="120" spans="1:28" s="26" customFormat="1" ht="19.5" x14ac:dyDescent="0.25">
      <c r="A120" s="21"/>
      <c r="B120" s="51">
        <v>4</v>
      </c>
      <c r="C120" s="32" t="s">
        <v>35</v>
      </c>
      <c r="D120" s="91"/>
      <c r="E120" s="51" t="s">
        <v>25</v>
      </c>
      <c r="F120" s="92">
        <v>0</v>
      </c>
      <c r="G120" s="91" t="s">
        <v>26</v>
      </c>
      <c r="H120" s="91"/>
      <c r="I120" s="96"/>
      <c r="J120" s="96"/>
      <c r="K120" s="97"/>
      <c r="L120" s="97"/>
      <c r="M120" s="97"/>
      <c r="N120" s="96"/>
      <c r="O120" s="96"/>
      <c r="P120" s="96"/>
      <c r="Q120" s="5"/>
      <c r="R120" s="27"/>
      <c r="S120" s="21"/>
      <c r="T120" s="27"/>
      <c r="U120" s="27"/>
      <c r="V120" s="21"/>
      <c r="AA120" s="21"/>
      <c r="AB120" s="21"/>
    </row>
    <row r="121" spans="1:28" s="26" customFormat="1" ht="19.5" x14ac:dyDescent="0.25">
      <c r="A121" s="21"/>
      <c r="B121" s="51">
        <v>5</v>
      </c>
      <c r="C121" s="32" t="s">
        <v>119</v>
      </c>
      <c r="D121" s="91"/>
      <c r="E121" s="51" t="s">
        <v>25</v>
      </c>
      <c r="F121" s="92">
        <v>0</v>
      </c>
      <c r="G121" s="91" t="s">
        <v>26</v>
      </c>
      <c r="H121" s="32"/>
      <c r="I121" s="96"/>
      <c r="J121" s="96"/>
      <c r="K121" s="97"/>
      <c r="L121" s="97"/>
      <c r="M121" s="97"/>
      <c r="N121" s="96"/>
      <c r="O121" s="96"/>
      <c r="P121" s="96"/>
      <c r="Q121" s="5"/>
      <c r="R121" s="30"/>
      <c r="S121" s="21"/>
      <c r="T121" s="30"/>
      <c r="U121" s="30"/>
      <c r="V121" s="21"/>
      <c r="Y121" s="21"/>
      <c r="Z121" s="21"/>
      <c r="AA121" s="21"/>
      <c r="AB121" s="21"/>
    </row>
    <row r="122" spans="1:28" s="26" customFormat="1" ht="19.5" x14ac:dyDescent="0.25">
      <c r="A122" s="21"/>
      <c r="B122" s="51">
        <v>6</v>
      </c>
      <c r="C122" s="32" t="s">
        <v>36</v>
      </c>
      <c r="D122" s="103"/>
      <c r="E122" s="51" t="s">
        <v>25</v>
      </c>
      <c r="F122" s="92">
        <v>0</v>
      </c>
      <c r="G122" s="91" t="s">
        <v>26</v>
      </c>
      <c r="H122" s="32"/>
      <c r="I122" s="96"/>
      <c r="J122" s="96"/>
      <c r="K122" s="97"/>
      <c r="L122" s="97"/>
      <c r="M122" s="97"/>
      <c r="N122" s="96"/>
      <c r="O122" s="96"/>
      <c r="P122" s="96"/>
      <c r="Q122" s="5"/>
      <c r="R122" s="21"/>
      <c r="S122" s="27"/>
      <c r="T122" s="21"/>
      <c r="U122" s="21"/>
      <c r="V122" s="27"/>
      <c r="AA122" s="21"/>
      <c r="AB122" s="21"/>
    </row>
    <row r="123" spans="1:28" s="29" customFormat="1" ht="19.5" x14ac:dyDescent="0.25">
      <c r="A123" s="27"/>
      <c r="B123" s="51"/>
      <c r="C123" s="32"/>
      <c r="D123" s="103"/>
      <c r="E123" s="51"/>
      <c r="F123" s="32"/>
      <c r="G123" s="91"/>
      <c r="H123" s="51"/>
      <c r="I123" s="96"/>
      <c r="J123" s="96"/>
      <c r="K123" s="97"/>
      <c r="L123" s="97"/>
      <c r="M123" s="97"/>
      <c r="N123" s="96"/>
      <c r="O123" s="96"/>
      <c r="P123" s="96"/>
      <c r="Q123" s="5"/>
      <c r="R123" s="21"/>
      <c r="S123" s="30"/>
      <c r="T123" s="21"/>
      <c r="U123" s="21"/>
      <c r="V123" s="30"/>
      <c r="AA123" s="27"/>
      <c r="AB123" s="27"/>
    </row>
    <row r="124" spans="1:28" s="31" customFormat="1" ht="23.25" x14ac:dyDescent="0.25">
      <c r="A124" s="30"/>
      <c r="B124" s="111" t="s">
        <v>1196</v>
      </c>
      <c r="C124" s="112"/>
      <c r="D124" s="113"/>
      <c r="E124" s="114" t="s">
        <v>25</v>
      </c>
      <c r="F124" s="115">
        <f>SUM(F109:F123)</f>
        <v>14</v>
      </c>
      <c r="G124" s="111" t="s">
        <v>27</v>
      </c>
      <c r="H124" s="116"/>
      <c r="I124" s="96"/>
      <c r="J124" s="96"/>
      <c r="K124" s="97"/>
      <c r="L124" s="97"/>
      <c r="M124" s="97"/>
      <c r="N124" s="96"/>
      <c r="O124" s="96"/>
      <c r="P124" s="96"/>
      <c r="Q124" s="5"/>
      <c r="R124" s="5"/>
      <c r="S124" s="21"/>
      <c r="T124" s="5"/>
      <c r="U124" s="5"/>
      <c r="V124" s="21"/>
      <c r="AA124" s="30"/>
      <c r="AB124" s="30"/>
    </row>
    <row r="125" spans="1:28" s="26" customFormat="1" ht="19.5" x14ac:dyDescent="0.2">
      <c r="A125" s="21"/>
      <c r="B125" s="38"/>
      <c r="C125" s="39"/>
      <c r="D125" s="34"/>
      <c r="E125" s="34"/>
      <c r="F125" s="34"/>
      <c r="G125" s="34"/>
      <c r="H125" s="5"/>
      <c r="I125" s="96"/>
      <c r="J125" s="96"/>
      <c r="K125" s="97"/>
      <c r="L125" s="97"/>
      <c r="M125" s="97"/>
      <c r="N125" s="96"/>
      <c r="O125" s="96"/>
      <c r="P125" s="96"/>
      <c r="Q125" s="5"/>
      <c r="R125" s="5"/>
      <c r="S125" s="21"/>
      <c r="T125" s="34"/>
      <c r="U125" s="34"/>
      <c r="V125" s="21"/>
      <c r="AA125" s="21"/>
      <c r="AB125" s="21"/>
    </row>
    <row r="126" spans="1:28" s="26" customFormat="1" ht="19.5" x14ac:dyDescent="0.2">
      <c r="A126" s="21"/>
      <c r="B126" s="2"/>
      <c r="C126" s="10"/>
      <c r="D126" s="5"/>
      <c r="E126" s="5"/>
      <c r="F126" s="5"/>
      <c r="G126" s="5"/>
      <c r="H126" s="5"/>
      <c r="I126" s="96"/>
      <c r="J126" s="96"/>
      <c r="K126" s="97"/>
      <c r="L126" s="97"/>
      <c r="M126" s="97"/>
      <c r="N126" s="96"/>
      <c r="O126" s="96"/>
      <c r="P126" s="96"/>
      <c r="Q126" s="5"/>
      <c r="R126" s="34"/>
      <c r="S126" s="5"/>
      <c r="T126" s="5"/>
      <c r="U126" s="5"/>
      <c r="V126" s="5"/>
      <c r="W126" s="21"/>
      <c r="X126" s="21"/>
      <c r="AA126" s="21"/>
      <c r="AB126" s="21"/>
    </row>
    <row r="127" spans="1:28" ht="19.5" x14ac:dyDescent="0.25">
      <c r="A127" s="7"/>
      <c r="I127" s="96"/>
      <c r="J127" s="96"/>
      <c r="K127" s="97"/>
      <c r="L127" s="97"/>
      <c r="M127" s="97"/>
      <c r="N127" s="96"/>
      <c r="O127" s="96"/>
      <c r="P127" s="96"/>
      <c r="S127" s="34"/>
      <c r="V127" s="34"/>
      <c r="AB127" s="7"/>
    </row>
    <row r="128" spans="1:28" s="38" customFormat="1" ht="19.5" x14ac:dyDescent="0.2">
      <c r="B128" s="2"/>
      <c r="C128" s="10"/>
      <c r="D128" s="5"/>
      <c r="E128" s="5"/>
      <c r="F128" s="5"/>
      <c r="G128" s="5"/>
      <c r="H128" s="5"/>
      <c r="I128" s="5"/>
      <c r="J128" s="96"/>
      <c r="K128" s="97"/>
      <c r="L128" s="97"/>
      <c r="M128" s="97"/>
      <c r="N128" s="96"/>
      <c r="O128" s="96"/>
      <c r="P128" s="96"/>
      <c r="Q128" s="5"/>
      <c r="R128" s="5"/>
      <c r="S128" s="5"/>
      <c r="T128" s="5"/>
      <c r="U128" s="5"/>
      <c r="V128" s="5"/>
      <c r="W128" s="34"/>
      <c r="X128" s="34"/>
      <c r="Y128" s="34"/>
      <c r="Z128" s="34"/>
      <c r="AA128" s="34"/>
    </row>
    <row r="129" spans="1:28" ht="19.5" x14ac:dyDescent="0.25">
      <c r="A129" s="7"/>
      <c r="J129" s="96"/>
      <c r="K129" s="97"/>
      <c r="L129" s="97"/>
      <c r="M129" s="97"/>
      <c r="N129" s="96"/>
      <c r="O129" s="96"/>
      <c r="P129" s="96"/>
      <c r="AB129" s="7"/>
    </row>
  </sheetData>
  <mergeCells count="95">
    <mergeCell ref="AA85:AA86"/>
    <mergeCell ref="AA87:AA88"/>
    <mergeCell ref="AA16:AA17"/>
    <mergeCell ref="AA21:AA22"/>
    <mergeCell ref="AA24:AA25"/>
    <mergeCell ref="AA27:AA28"/>
    <mergeCell ref="AA43:AA44"/>
    <mergeCell ref="AA40:AA41"/>
    <mergeCell ref="AA53:AA54"/>
    <mergeCell ref="AA55:AA57"/>
    <mergeCell ref="AA69:AA70"/>
    <mergeCell ref="AA71:AA75"/>
    <mergeCell ref="AA79:AA81"/>
    <mergeCell ref="AA99:AA100"/>
    <mergeCell ref="W19:W22"/>
    <mergeCell ref="X19:X22"/>
    <mergeCell ref="Y19:Y22"/>
    <mergeCell ref="Z19:Z22"/>
    <mergeCell ref="AA47:AA48"/>
    <mergeCell ref="AA36:AA37"/>
    <mergeCell ref="W24:W28"/>
    <mergeCell ref="X24:X28"/>
    <mergeCell ref="Y24:Y28"/>
    <mergeCell ref="Z24:Z28"/>
    <mergeCell ref="W30:W31"/>
    <mergeCell ref="AA89:AA90"/>
    <mergeCell ref="AA91:AA92"/>
    <mergeCell ref="AA95:AA96"/>
    <mergeCell ref="AA65:AA66"/>
    <mergeCell ref="B106:D108"/>
    <mergeCell ref="I106:M108"/>
    <mergeCell ref="V103:V104"/>
    <mergeCell ref="W103:W104"/>
    <mergeCell ref="X103:X104"/>
    <mergeCell ref="B103:C104"/>
    <mergeCell ref="D103:D104"/>
    <mergeCell ref="E103:E104"/>
    <mergeCell ref="F103:F104"/>
    <mergeCell ref="G103:G104"/>
    <mergeCell ref="H103:H104"/>
    <mergeCell ref="I103:I104"/>
    <mergeCell ref="J103:J104"/>
    <mergeCell ref="K103:K104"/>
    <mergeCell ref="L103:L104"/>
    <mergeCell ref="M103:M104"/>
    <mergeCell ref="Y103:Y104"/>
    <mergeCell ref="Z103:Z104"/>
    <mergeCell ref="AA103:AA104"/>
    <mergeCell ref="P103:P104"/>
    <mergeCell ref="Q103:Q104"/>
    <mergeCell ref="R103:R104"/>
    <mergeCell ref="T103:T104"/>
    <mergeCell ref="U103:U104"/>
    <mergeCell ref="N103:N104"/>
    <mergeCell ref="O103:O104"/>
    <mergeCell ref="S103:S104"/>
    <mergeCell ref="L10:L11"/>
    <mergeCell ref="M10:M11"/>
    <mergeCell ref="N10:N11"/>
    <mergeCell ref="X15:X16"/>
    <mergeCell ref="Y15:Y16"/>
    <mergeCell ref="Z15:Z16"/>
    <mergeCell ref="X17:X18"/>
    <mergeCell ref="Y17:Y18"/>
    <mergeCell ref="Z17:Z18"/>
    <mergeCell ref="B2:AA2"/>
    <mergeCell ref="B3:AA3"/>
    <mergeCell ref="B4:AA4"/>
    <mergeCell ref="B5:AA5"/>
    <mergeCell ref="B6:D7"/>
    <mergeCell ref="B8:B11"/>
    <mergeCell ref="C8:C11"/>
    <mergeCell ref="E8:J8"/>
    <mergeCell ref="K8:M9"/>
    <mergeCell ref="N8:V9"/>
    <mergeCell ref="O10:O11"/>
    <mergeCell ref="D10:D11"/>
    <mergeCell ref="V10:V11"/>
    <mergeCell ref="T10:T11"/>
    <mergeCell ref="U10:U11"/>
    <mergeCell ref="W8:X9"/>
    <mergeCell ref="Y8:Z9"/>
    <mergeCell ref="AA8:AA11"/>
    <mergeCell ref="E9:F10"/>
    <mergeCell ref="G9:H10"/>
    <mergeCell ref="I9:J10"/>
    <mergeCell ref="P10:P11"/>
    <mergeCell ref="Q10:Q11"/>
    <mergeCell ref="R10:R11"/>
    <mergeCell ref="S10:S11"/>
    <mergeCell ref="K10:K11"/>
    <mergeCell ref="W10:W11"/>
    <mergeCell ref="X10:X11"/>
    <mergeCell ref="Z10:Z11"/>
    <mergeCell ref="Y10:Y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6" min="1"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90"/>
  <sheetViews>
    <sheetView showGridLines="0" view="pageBreakPreview" topLeftCell="A2" zoomScale="71" zoomScaleNormal="40" zoomScaleSheetLayoutView="71" zoomScalePageLayoutView="96" workbookViewId="0">
      <selection activeCell="D86" sqref="D86"/>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137"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142"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142"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142"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142" customFormat="1" ht="18.75" x14ac:dyDescent="0.25">
      <c r="B6" s="530" t="s">
        <v>669</v>
      </c>
      <c r="C6" s="531"/>
      <c r="D6" s="531"/>
      <c r="E6" s="143"/>
      <c r="F6" s="143"/>
      <c r="G6" s="143"/>
      <c r="H6" s="143"/>
      <c r="I6" s="143"/>
      <c r="J6" s="143"/>
      <c r="K6" s="143"/>
      <c r="L6" s="143"/>
      <c r="M6" s="143"/>
      <c r="N6" s="143"/>
      <c r="O6" s="143"/>
      <c r="P6" s="143"/>
      <c r="Q6" s="143"/>
      <c r="R6" s="143"/>
      <c r="S6" s="143"/>
      <c r="T6" s="143"/>
      <c r="U6" s="143"/>
      <c r="V6" s="143"/>
      <c r="W6" s="143"/>
      <c r="X6" s="143"/>
      <c r="Y6" s="143"/>
      <c r="Z6" s="143"/>
      <c r="AA6" s="143"/>
    </row>
    <row r="7" spans="1:28" s="142"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13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134"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136" t="s">
        <v>7</v>
      </c>
      <c r="F11" s="136" t="s">
        <v>8</v>
      </c>
      <c r="G11" s="136" t="s">
        <v>7</v>
      </c>
      <c r="H11" s="136" t="s">
        <v>8</v>
      </c>
      <c r="I11" s="136" t="s">
        <v>7</v>
      </c>
      <c r="J11" s="136"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141">
        <v>1</v>
      </c>
      <c r="C15" s="145" t="s">
        <v>39</v>
      </c>
      <c r="D15" s="72" t="s">
        <v>165</v>
      </c>
      <c r="E15" s="144">
        <v>0</v>
      </c>
      <c r="F15" s="144">
        <v>0</v>
      </c>
      <c r="G15" s="144">
        <v>0</v>
      </c>
      <c r="H15" s="144">
        <v>0</v>
      </c>
      <c r="I15" s="144">
        <v>0</v>
      </c>
      <c r="J15" s="144">
        <v>0</v>
      </c>
      <c r="K15" s="144">
        <v>0</v>
      </c>
      <c r="L15" s="144">
        <v>0</v>
      </c>
      <c r="M15" s="144">
        <v>0</v>
      </c>
      <c r="N15" s="144">
        <v>0</v>
      </c>
      <c r="O15" s="144">
        <v>0</v>
      </c>
      <c r="P15" s="144">
        <v>0</v>
      </c>
      <c r="Q15" s="144">
        <v>0</v>
      </c>
      <c r="R15" s="144">
        <v>0</v>
      </c>
      <c r="S15" s="144">
        <v>0</v>
      </c>
      <c r="T15" s="144">
        <v>0</v>
      </c>
      <c r="U15" s="144">
        <v>0</v>
      </c>
      <c r="V15" s="144">
        <v>0</v>
      </c>
      <c r="W15" s="278"/>
      <c r="X15" s="507">
        <v>0</v>
      </c>
      <c r="Y15" s="507">
        <f>5%*X15</f>
        <v>0</v>
      </c>
      <c r="Z15" s="507">
        <f>X15+Y15</f>
        <v>0</v>
      </c>
      <c r="AA15" s="73" t="s">
        <v>626</v>
      </c>
    </row>
    <row r="16" spans="1:28" s="17" customFormat="1" ht="19.5" x14ac:dyDescent="0.25">
      <c r="B16" s="141"/>
      <c r="C16" s="74">
        <v>43320</v>
      </c>
      <c r="D16" s="75" t="s">
        <v>671</v>
      </c>
      <c r="E16" s="47"/>
      <c r="F16" s="47"/>
      <c r="G16" s="47"/>
      <c r="H16" s="47"/>
      <c r="I16" s="47"/>
      <c r="J16" s="47"/>
      <c r="K16" s="47"/>
      <c r="L16" s="47"/>
      <c r="M16" s="47"/>
      <c r="N16" s="47"/>
      <c r="O16" s="47"/>
      <c r="P16" s="47"/>
      <c r="Q16" s="47"/>
      <c r="R16" s="47"/>
      <c r="S16" s="47"/>
      <c r="T16" s="47"/>
      <c r="U16" s="47"/>
      <c r="V16" s="47"/>
      <c r="W16" s="278"/>
      <c r="X16" s="507"/>
      <c r="Y16" s="507"/>
      <c r="Z16" s="507"/>
      <c r="AA16" s="77" t="s">
        <v>672</v>
      </c>
    </row>
    <row r="17" spans="2:27" s="17" customFormat="1" ht="19.5" x14ac:dyDescent="0.25">
      <c r="B17" s="141"/>
      <c r="C17" s="90" t="s">
        <v>670</v>
      </c>
      <c r="D17" s="75" t="s">
        <v>527</v>
      </c>
      <c r="E17" s="47"/>
      <c r="F17" s="47"/>
      <c r="G17" s="47"/>
      <c r="H17" s="47"/>
      <c r="I17" s="47"/>
      <c r="J17" s="47"/>
      <c r="K17" s="47"/>
      <c r="L17" s="47"/>
      <c r="M17" s="47"/>
      <c r="N17" s="47"/>
      <c r="O17" s="47"/>
      <c r="P17" s="47"/>
      <c r="Q17" s="47"/>
      <c r="R17" s="47"/>
      <c r="S17" s="47"/>
      <c r="T17" s="47"/>
      <c r="U17" s="47"/>
      <c r="V17" s="47"/>
      <c r="W17" s="278"/>
      <c r="X17" s="507"/>
      <c r="Y17" s="507"/>
      <c r="Z17" s="507"/>
      <c r="AA17" s="77" t="s">
        <v>673</v>
      </c>
    </row>
    <row r="18" spans="2:27" s="17" customFormat="1" ht="19.5" x14ac:dyDescent="0.25">
      <c r="B18" s="141"/>
      <c r="C18" s="145"/>
      <c r="D18" s="75" t="s">
        <v>54</v>
      </c>
      <c r="E18" s="47"/>
      <c r="F18" s="47"/>
      <c r="G18" s="47"/>
      <c r="H18" s="47"/>
      <c r="I18" s="47"/>
      <c r="J18" s="47"/>
      <c r="K18" s="47"/>
      <c r="L18" s="47"/>
      <c r="M18" s="47"/>
      <c r="N18" s="47"/>
      <c r="O18" s="47"/>
      <c r="P18" s="47"/>
      <c r="Q18" s="47"/>
      <c r="R18" s="47"/>
      <c r="S18" s="47"/>
      <c r="T18" s="47"/>
      <c r="U18" s="47"/>
      <c r="V18" s="47"/>
      <c r="W18" s="278"/>
      <c r="X18" s="507"/>
      <c r="Y18" s="507"/>
      <c r="Z18" s="507"/>
      <c r="AA18" s="77"/>
    </row>
    <row r="19" spans="2:27" s="17" customFormat="1" ht="19.5" x14ac:dyDescent="0.25">
      <c r="B19" s="141"/>
      <c r="C19" s="145"/>
      <c r="D19" s="75"/>
      <c r="E19" s="47"/>
      <c r="F19" s="47"/>
      <c r="G19" s="47"/>
      <c r="H19" s="47"/>
      <c r="I19" s="47"/>
      <c r="J19" s="47"/>
      <c r="K19" s="47"/>
      <c r="L19" s="47"/>
      <c r="M19" s="47"/>
      <c r="N19" s="47"/>
      <c r="O19" s="47"/>
      <c r="P19" s="47"/>
      <c r="Q19" s="47"/>
      <c r="R19" s="47"/>
      <c r="S19" s="47"/>
      <c r="T19" s="47"/>
      <c r="U19" s="47"/>
      <c r="V19" s="47"/>
      <c r="W19" s="278"/>
      <c r="X19" s="278"/>
      <c r="Y19" s="278"/>
      <c r="Z19" s="278"/>
      <c r="AA19" s="77"/>
    </row>
    <row r="20" spans="2:27" s="17" customFormat="1" ht="19.5" x14ac:dyDescent="0.25">
      <c r="B20" s="141">
        <v>2</v>
      </c>
      <c r="C20" s="145" t="s">
        <v>42</v>
      </c>
      <c r="D20" s="139" t="s">
        <v>525</v>
      </c>
      <c r="E20" s="144">
        <v>1</v>
      </c>
      <c r="F20" s="144" t="s">
        <v>55</v>
      </c>
      <c r="G20" s="144" t="s">
        <v>55</v>
      </c>
      <c r="H20" s="144" t="s">
        <v>55</v>
      </c>
      <c r="I20" s="144">
        <v>0</v>
      </c>
      <c r="J20" s="144" t="s">
        <v>55</v>
      </c>
      <c r="K20" s="144" t="s">
        <v>55</v>
      </c>
      <c r="L20" s="144" t="s">
        <v>55</v>
      </c>
      <c r="M20" s="144">
        <v>0</v>
      </c>
      <c r="N20" s="144"/>
      <c r="O20" s="144"/>
      <c r="P20" s="144"/>
      <c r="Q20" s="144"/>
      <c r="R20" s="144"/>
      <c r="S20" s="144"/>
      <c r="T20" s="144"/>
      <c r="U20" s="144"/>
      <c r="V20" s="144"/>
      <c r="W20" s="278" t="s">
        <v>70</v>
      </c>
      <c r="X20" s="507">
        <v>250000000</v>
      </c>
      <c r="Y20" s="507">
        <f>5%*X20</f>
        <v>12500000</v>
      </c>
      <c r="Z20" s="513">
        <f>X20+Y20</f>
        <v>262500000</v>
      </c>
      <c r="AA20" s="119" t="s">
        <v>680</v>
      </c>
    </row>
    <row r="21" spans="2:27" s="17" customFormat="1" ht="19.5" customHeight="1" x14ac:dyDescent="0.25">
      <c r="B21" s="141"/>
      <c r="C21" s="74">
        <v>43321</v>
      </c>
      <c r="D21" s="277" t="s">
        <v>674</v>
      </c>
      <c r="E21" s="47"/>
      <c r="F21" s="47"/>
      <c r="G21" s="47"/>
      <c r="H21" s="47"/>
      <c r="I21" s="47"/>
      <c r="J21" s="47"/>
      <c r="K21" s="47"/>
      <c r="L21" s="47"/>
      <c r="M21" s="47"/>
      <c r="N21" s="47"/>
      <c r="O21" s="47"/>
      <c r="P21" s="47"/>
      <c r="Q21" s="47"/>
      <c r="R21" s="47"/>
      <c r="S21" s="47"/>
      <c r="T21" s="47"/>
      <c r="U21" s="47"/>
      <c r="V21" s="47"/>
      <c r="W21" s="45"/>
      <c r="X21" s="507"/>
      <c r="Y21" s="507"/>
      <c r="Z21" s="513"/>
      <c r="AA21" s="77" t="s">
        <v>676</v>
      </c>
    </row>
    <row r="22" spans="2:27" s="17" customFormat="1" ht="19.5" customHeight="1" x14ac:dyDescent="0.25">
      <c r="B22" s="141"/>
      <c r="C22" s="90" t="s">
        <v>469</v>
      </c>
      <c r="D22" s="75" t="s">
        <v>675</v>
      </c>
      <c r="E22" s="47"/>
      <c r="F22" s="47"/>
      <c r="G22" s="47"/>
      <c r="H22" s="47"/>
      <c r="I22" s="47"/>
      <c r="J22" s="47"/>
      <c r="K22" s="47"/>
      <c r="L22" s="47"/>
      <c r="M22" s="47"/>
      <c r="N22" s="47"/>
      <c r="O22" s="47"/>
      <c r="P22" s="47"/>
      <c r="Q22" s="47"/>
      <c r="R22" s="47"/>
      <c r="S22" s="47"/>
      <c r="T22" s="47"/>
      <c r="U22" s="47"/>
      <c r="V22" s="47"/>
      <c r="W22" s="45"/>
      <c r="X22" s="507"/>
      <c r="Y22" s="507"/>
      <c r="Z22" s="513"/>
      <c r="AA22" s="77" t="s">
        <v>677</v>
      </c>
    </row>
    <row r="23" spans="2:27" s="17" customFormat="1" ht="19.5" x14ac:dyDescent="0.25">
      <c r="B23" s="141"/>
      <c r="C23" s="145"/>
      <c r="D23" s="75" t="s">
        <v>54</v>
      </c>
      <c r="E23" s="47"/>
      <c r="F23" s="47"/>
      <c r="G23" s="47"/>
      <c r="H23" s="47"/>
      <c r="I23" s="47"/>
      <c r="J23" s="47"/>
      <c r="K23" s="47"/>
      <c r="L23" s="47"/>
      <c r="M23" s="47"/>
      <c r="N23" s="47"/>
      <c r="O23" s="47"/>
      <c r="P23" s="47"/>
      <c r="Q23" s="47"/>
      <c r="R23" s="47"/>
      <c r="S23" s="47"/>
      <c r="T23" s="47"/>
      <c r="U23" s="47"/>
      <c r="V23" s="47"/>
      <c r="W23" s="45"/>
      <c r="X23" s="507"/>
      <c r="Y23" s="507"/>
      <c r="Z23" s="513"/>
      <c r="AA23" s="508" t="s">
        <v>678</v>
      </c>
    </row>
    <row r="24" spans="2:27" s="17" customFormat="1" ht="19.5" customHeight="1" x14ac:dyDescent="0.25">
      <c r="B24" s="141"/>
      <c r="C24" s="145"/>
      <c r="D24" s="75"/>
      <c r="E24" s="47"/>
      <c r="F24" s="47"/>
      <c r="G24" s="47"/>
      <c r="H24" s="47"/>
      <c r="I24" s="47"/>
      <c r="J24" s="47"/>
      <c r="K24" s="47"/>
      <c r="L24" s="47"/>
      <c r="M24" s="47"/>
      <c r="N24" s="47"/>
      <c r="O24" s="47"/>
      <c r="P24" s="47"/>
      <c r="Q24" s="47"/>
      <c r="R24" s="47"/>
      <c r="S24" s="47"/>
      <c r="T24" s="47"/>
      <c r="U24" s="47"/>
      <c r="V24" s="47"/>
      <c r="W24" s="135"/>
      <c r="X24" s="135"/>
      <c r="Y24" s="80"/>
      <c r="Z24" s="80"/>
      <c r="AA24" s="508"/>
    </row>
    <row r="25" spans="2:27" s="17" customFormat="1" ht="19.5" x14ac:dyDescent="0.25">
      <c r="B25" s="141"/>
      <c r="C25" s="145"/>
      <c r="D25" s="75"/>
      <c r="E25" s="47"/>
      <c r="F25" s="47"/>
      <c r="G25" s="47"/>
      <c r="H25" s="47"/>
      <c r="I25" s="47"/>
      <c r="J25" s="47"/>
      <c r="K25" s="47"/>
      <c r="L25" s="47"/>
      <c r="M25" s="47"/>
      <c r="N25" s="47"/>
      <c r="O25" s="47"/>
      <c r="P25" s="47"/>
      <c r="Q25" s="47"/>
      <c r="R25" s="47"/>
      <c r="S25" s="47"/>
      <c r="T25" s="47"/>
      <c r="U25" s="47"/>
      <c r="V25" s="47"/>
      <c r="W25" s="135"/>
      <c r="X25" s="135"/>
      <c r="Y25" s="80"/>
      <c r="Z25" s="80"/>
      <c r="AA25" s="508"/>
    </row>
    <row r="26" spans="2:27" s="17" customFormat="1" ht="19.5" x14ac:dyDescent="0.25">
      <c r="B26" s="141"/>
      <c r="C26" s="145"/>
      <c r="D26" s="75"/>
      <c r="E26" s="47"/>
      <c r="F26" s="47"/>
      <c r="G26" s="47"/>
      <c r="H26" s="47"/>
      <c r="I26" s="47"/>
      <c r="J26" s="47"/>
      <c r="K26" s="47"/>
      <c r="L26" s="47"/>
      <c r="M26" s="47"/>
      <c r="N26" s="47"/>
      <c r="O26" s="47"/>
      <c r="P26" s="47"/>
      <c r="Q26" s="47"/>
      <c r="R26" s="47"/>
      <c r="S26" s="47"/>
      <c r="T26" s="47"/>
      <c r="U26" s="47"/>
      <c r="V26" s="47"/>
      <c r="W26" s="135"/>
      <c r="X26" s="135"/>
      <c r="Y26" s="80"/>
      <c r="Z26" s="80"/>
      <c r="AA26" s="77" t="s">
        <v>679</v>
      </c>
    </row>
    <row r="27" spans="2:27" s="17" customFormat="1" ht="19.5" x14ac:dyDescent="0.25">
      <c r="B27" s="141"/>
      <c r="C27" s="145"/>
      <c r="D27" s="75"/>
      <c r="E27" s="47"/>
      <c r="F27" s="47"/>
      <c r="G27" s="47"/>
      <c r="H27" s="47"/>
      <c r="I27" s="47"/>
      <c r="J27" s="47"/>
      <c r="K27" s="47"/>
      <c r="L27" s="47"/>
      <c r="M27" s="47"/>
      <c r="N27" s="47"/>
      <c r="O27" s="47"/>
      <c r="P27" s="47"/>
      <c r="Q27" s="47"/>
      <c r="R27" s="47"/>
      <c r="S27" s="47"/>
      <c r="T27" s="47"/>
      <c r="U27" s="47"/>
      <c r="V27" s="47"/>
      <c r="W27" s="135"/>
      <c r="X27" s="135"/>
      <c r="Y27" s="80"/>
      <c r="Z27" s="80"/>
      <c r="AA27" s="77"/>
    </row>
    <row r="28" spans="2:27" s="17" customFormat="1" ht="19.5" x14ac:dyDescent="0.25">
      <c r="B28" s="244">
        <v>3</v>
      </c>
      <c r="C28" s="245" t="s">
        <v>44</v>
      </c>
      <c r="D28" s="537" t="s">
        <v>684</v>
      </c>
      <c r="E28" s="47">
        <v>0</v>
      </c>
      <c r="F28" s="47">
        <v>1</v>
      </c>
      <c r="G28" s="47">
        <v>0</v>
      </c>
      <c r="H28" s="47">
        <v>0</v>
      </c>
      <c r="I28" s="47">
        <v>1</v>
      </c>
      <c r="J28" s="47">
        <v>0</v>
      </c>
      <c r="K28" s="47">
        <v>0</v>
      </c>
      <c r="L28" s="47">
        <v>0</v>
      </c>
      <c r="M28" s="47">
        <v>1</v>
      </c>
      <c r="N28" s="47"/>
      <c r="O28" s="47"/>
      <c r="P28" s="47"/>
      <c r="Q28" s="47"/>
      <c r="R28" s="47"/>
      <c r="S28" s="47"/>
      <c r="T28" s="47"/>
      <c r="U28" s="47"/>
      <c r="V28" s="47"/>
      <c r="W28" s="242" t="s">
        <v>70</v>
      </c>
      <c r="X28" s="242">
        <v>10000000</v>
      </c>
      <c r="Y28" s="66">
        <f>5%*X28</f>
        <v>500000</v>
      </c>
      <c r="Z28" s="66">
        <f>X28+Y28</f>
        <v>10500000</v>
      </c>
      <c r="AA28" s="119" t="s">
        <v>591</v>
      </c>
    </row>
    <row r="29" spans="2:27" s="17" customFormat="1" ht="19.5" x14ac:dyDescent="0.25">
      <c r="B29" s="244"/>
      <c r="C29" s="74">
        <v>43326</v>
      </c>
      <c r="D29" s="537"/>
      <c r="E29" s="47"/>
      <c r="F29" s="47"/>
      <c r="G29" s="47"/>
      <c r="H29" s="47"/>
      <c r="I29" s="47"/>
      <c r="J29" s="47"/>
      <c r="K29" s="47"/>
      <c r="L29" s="47"/>
      <c r="M29" s="47"/>
      <c r="N29" s="47"/>
      <c r="O29" s="47"/>
      <c r="P29" s="47"/>
      <c r="Q29" s="47"/>
      <c r="R29" s="47"/>
      <c r="S29" s="47"/>
      <c r="T29" s="47"/>
      <c r="U29" s="47"/>
      <c r="V29" s="47"/>
      <c r="W29" s="242"/>
      <c r="X29" s="242"/>
      <c r="Y29" s="80"/>
      <c r="Z29" s="80"/>
      <c r="AA29" s="119" t="s">
        <v>688</v>
      </c>
    </row>
    <row r="30" spans="2:27" s="17" customFormat="1" ht="19.5" x14ac:dyDescent="0.25">
      <c r="B30" s="244"/>
      <c r="C30" s="90" t="s">
        <v>681</v>
      </c>
      <c r="D30" s="75" t="s">
        <v>682</v>
      </c>
      <c r="E30" s="47"/>
      <c r="F30" s="47"/>
      <c r="G30" s="47"/>
      <c r="H30" s="47"/>
      <c r="I30" s="47"/>
      <c r="J30" s="47"/>
      <c r="K30" s="47"/>
      <c r="L30" s="47"/>
      <c r="M30" s="47"/>
      <c r="N30" s="47"/>
      <c r="O30" s="47"/>
      <c r="P30" s="47"/>
      <c r="Q30" s="47"/>
      <c r="R30" s="47"/>
      <c r="S30" s="47"/>
      <c r="T30" s="47"/>
      <c r="U30" s="47"/>
      <c r="V30" s="47"/>
      <c r="W30" s="242"/>
      <c r="X30" s="242"/>
      <c r="Y30" s="80"/>
      <c r="Z30" s="80"/>
      <c r="AA30" s="77" t="s">
        <v>686</v>
      </c>
    </row>
    <row r="31" spans="2:27" s="17" customFormat="1" ht="19.5" customHeight="1" x14ac:dyDescent="0.25">
      <c r="B31" s="244"/>
      <c r="C31" s="245"/>
      <c r="D31" s="75" t="s">
        <v>683</v>
      </c>
      <c r="E31" s="47"/>
      <c r="F31" s="47"/>
      <c r="G31" s="47"/>
      <c r="H31" s="47"/>
      <c r="I31" s="47"/>
      <c r="J31" s="47"/>
      <c r="K31" s="47"/>
      <c r="L31" s="47"/>
      <c r="M31" s="47"/>
      <c r="N31" s="47"/>
      <c r="O31" s="47"/>
      <c r="P31" s="47"/>
      <c r="Q31" s="47"/>
      <c r="R31" s="47"/>
      <c r="S31" s="47"/>
      <c r="T31" s="47"/>
      <c r="U31" s="47"/>
      <c r="V31" s="47"/>
      <c r="W31" s="242"/>
      <c r="X31" s="242"/>
      <c r="Y31" s="80"/>
      <c r="Z31" s="80"/>
      <c r="AA31" s="508" t="s">
        <v>687</v>
      </c>
    </row>
    <row r="32" spans="2:27" s="17" customFormat="1" ht="19.5" x14ac:dyDescent="0.25">
      <c r="B32" s="284"/>
      <c r="C32" s="266"/>
      <c r="D32" s="75" t="s">
        <v>54</v>
      </c>
      <c r="E32" s="47"/>
      <c r="F32" s="47"/>
      <c r="G32" s="47"/>
      <c r="H32" s="47"/>
      <c r="I32" s="47"/>
      <c r="J32" s="47"/>
      <c r="K32" s="47"/>
      <c r="L32" s="47"/>
      <c r="M32" s="47"/>
      <c r="N32" s="47"/>
      <c r="O32" s="47"/>
      <c r="P32" s="47"/>
      <c r="Q32" s="47"/>
      <c r="R32" s="47"/>
      <c r="S32" s="47"/>
      <c r="T32" s="47"/>
      <c r="U32" s="47"/>
      <c r="V32" s="47"/>
      <c r="W32" s="278"/>
      <c r="X32" s="278"/>
      <c r="Y32" s="80"/>
      <c r="Z32" s="80"/>
      <c r="AA32" s="508"/>
    </row>
    <row r="33" spans="2:27" s="17" customFormat="1" ht="19.5" x14ac:dyDescent="0.25">
      <c r="B33" s="284"/>
      <c r="C33" s="266"/>
      <c r="D33" s="75"/>
      <c r="E33" s="47"/>
      <c r="F33" s="47"/>
      <c r="G33" s="47"/>
      <c r="H33" s="47"/>
      <c r="I33" s="47"/>
      <c r="J33" s="47"/>
      <c r="K33" s="47"/>
      <c r="L33" s="47"/>
      <c r="M33" s="47"/>
      <c r="N33" s="47"/>
      <c r="O33" s="47"/>
      <c r="P33" s="47"/>
      <c r="Q33" s="47"/>
      <c r="R33" s="47"/>
      <c r="S33" s="47"/>
      <c r="T33" s="47"/>
      <c r="U33" s="47"/>
      <c r="V33" s="47"/>
      <c r="W33" s="278"/>
      <c r="X33" s="278"/>
      <c r="Y33" s="80"/>
      <c r="Z33" s="80"/>
      <c r="AA33" s="508"/>
    </row>
    <row r="34" spans="2:27" s="17" customFormat="1" ht="19.5" x14ac:dyDescent="0.25">
      <c r="B34" s="284"/>
      <c r="C34" s="266"/>
      <c r="D34" s="75"/>
      <c r="E34" s="47"/>
      <c r="F34" s="47"/>
      <c r="G34" s="47"/>
      <c r="H34" s="47"/>
      <c r="I34" s="47"/>
      <c r="J34" s="47"/>
      <c r="K34" s="47"/>
      <c r="L34" s="47"/>
      <c r="M34" s="47"/>
      <c r="N34" s="47"/>
      <c r="O34" s="47"/>
      <c r="P34" s="47"/>
      <c r="Q34" s="47"/>
      <c r="R34" s="47"/>
      <c r="S34" s="47"/>
      <c r="T34" s="47"/>
      <c r="U34" s="47"/>
      <c r="V34" s="47"/>
      <c r="W34" s="278"/>
      <c r="X34" s="278"/>
      <c r="Y34" s="80"/>
      <c r="Z34" s="80"/>
      <c r="AA34" s="77" t="s">
        <v>689</v>
      </c>
    </row>
    <row r="35" spans="2:27" s="17" customFormat="1" ht="19.5" x14ac:dyDescent="0.25">
      <c r="B35" s="284"/>
      <c r="C35" s="266"/>
      <c r="D35" s="75"/>
      <c r="E35" s="47"/>
      <c r="F35" s="47"/>
      <c r="G35" s="47"/>
      <c r="H35" s="47"/>
      <c r="I35" s="47"/>
      <c r="J35" s="47"/>
      <c r="K35" s="47"/>
      <c r="L35" s="47"/>
      <c r="M35" s="47"/>
      <c r="N35" s="47"/>
      <c r="O35" s="47"/>
      <c r="P35" s="47"/>
      <c r="Q35" s="47"/>
      <c r="R35" s="47"/>
      <c r="S35" s="47"/>
      <c r="T35" s="47"/>
      <c r="U35" s="47"/>
      <c r="V35" s="47"/>
      <c r="W35" s="278"/>
      <c r="X35" s="278"/>
      <c r="Y35" s="80"/>
      <c r="Z35" s="80"/>
      <c r="AA35" s="508" t="s">
        <v>690</v>
      </c>
    </row>
    <row r="36" spans="2:27" s="17" customFormat="1" ht="19.5" x14ac:dyDescent="0.25">
      <c r="B36" s="284"/>
      <c r="C36" s="266"/>
      <c r="D36" s="75"/>
      <c r="E36" s="47"/>
      <c r="F36" s="47"/>
      <c r="G36" s="47"/>
      <c r="H36" s="47"/>
      <c r="I36" s="47"/>
      <c r="J36" s="47"/>
      <c r="K36" s="47"/>
      <c r="L36" s="47"/>
      <c r="M36" s="47"/>
      <c r="N36" s="47"/>
      <c r="O36" s="47"/>
      <c r="P36" s="47"/>
      <c r="Q36" s="47"/>
      <c r="R36" s="47"/>
      <c r="S36" s="47"/>
      <c r="T36" s="47"/>
      <c r="U36" s="47"/>
      <c r="V36" s="47"/>
      <c r="W36" s="278"/>
      <c r="X36" s="278"/>
      <c r="Y36" s="80"/>
      <c r="Z36" s="80"/>
      <c r="AA36" s="508"/>
    </row>
    <row r="37" spans="2:27" s="17" customFormat="1" ht="19.5" x14ac:dyDescent="0.25">
      <c r="B37" s="284"/>
      <c r="C37" s="266"/>
      <c r="D37" s="75"/>
      <c r="E37" s="47"/>
      <c r="F37" s="47"/>
      <c r="G37" s="47"/>
      <c r="H37" s="47"/>
      <c r="I37" s="47"/>
      <c r="J37" s="47"/>
      <c r="K37" s="47"/>
      <c r="L37" s="47"/>
      <c r="M37" s="47"/>
      <c r="N37" s="47"/>
      <c r="O37" s="47"/>
      <c r="P37" s="47"/>
      <c r="Q37" s="47"/>
      <c r="R37" s="47"/>
      <c r="S37" s="47"/>
      <c r="T37" s="47"/>
      <c r="U37" s="47"/>
      <c r="V37" s="47"/>
      <c r="W37" s="278"/>
      <c r="X37" s="278"/>
      <c r="Y37" s="80"/>
      <c r="Z37" s="80"/>
      <c r="AA37" s="77"/>
    </row>
    <row r="38" spans="2:27" s="17" customFormat="1" ht="19.5" x14ac:dyDescent="0.25">
      <c r="B38" s="141">
        <v>4</v>
      </c>
      <c r="C38" s="145" t="s">
        <v>43</v>
      </c>
      <c r="D38" s="72" t="s">
        <v>169</v>
      </c>
      <c r="E38" s="144" t="s">
        <v>55</v>
      </c>
      <c r="F38" s="144" t="s">
        <v>55</v>
      </c>
      <c r="G38" s="144" t="s">
        <v>55</v>
      </c>
      <c r="H38" s="144" t="s">
        <v>55</v>
      </c>
      <c r="I38" s="144">
        <v>0</v>
      </c>
      <c r="J38" s="144">
        <v>1</v>
      </c>
      <c r="K38" s="144">
        <v>0</v>
      </c>
      <c r="L38" s="144" t="s">
        <v>55</v>
      </c>
      <c r="M38" s="144" t="s">
        <v>55</v>
      </c>
      <c r="N38" s="144" t="s">
        <v>55</v>
      </c>
      <c r="O38" s="144" t="s">
        <v>55</v>
      </c>
      <c r="P38" s="144" t="s">
        <v>55</v>
      </c>
      <c r="Q38" s="144" t="s">
        <v>55</v>
      </c>
      <c r="R38" s="144" t="s">
        <v>55</v>
      </c>
      <c r="S38" s="144" t="s">
        <v>55</v>
      </c>
      <c r="T38" s="144" t="s">
        <v>55</v>
      </c>
      <c r="U38" s="144" t="s">
        <v>55</v>
      </c>
      <c r="V38" s="144" t="s">
        <v>55</v>
      </c>
      <c r="W38" s="507" t="s">
        <v>68</v>
      </c>
      <c r="X38" s="507">
        <v>0</v>
      </c>
      <c r="Y38" s="507">
        <f>5%*X38</f>
        <v>0</v>
      </c>
      <c r="Z38" s="507">
        <f>X38+Y38</f>
        <v>0</v>
      </c>
      <c r="AA38" s="536" t="s">
        <v>502</v>
      </c>
    </row>
    <row r="39" spans="2:27" s="17" customFormat="1" ht="19.5" x14ac:dyDescent="0.25">
      <c r="B39" s="141"/>
      <c r="C39" s="74">
        <v>43331</v>
      </c>
      <c r="D39" s="75" t="s">
        <v>691</v>
      </c>
      <c r="E39" s="47"/>
      <c r="F39" s="47"/>
      <c r="G39" s="47"/>
      <c r="H39" s="47"/>
      <c r="I39" s="47"/>
      <c r="J39" s="47"/>
      <c r="K39" s="47"/>
      <c r="L39" s="47"/>
      <c r="M39" s="47"/>
      <c r="N39" s="47"/>
      <c r="O39" s="47"/>
      <c r="P39" s="47"/>
      <c r="Q39" s="47"/>
      <c r="R39" s="47"/>
      <c r="S39" s="47"/>
      <c r="T39" s="47"/>
      <c r="U39" s="47"/>
      <c r="V39" s="47"/>
      <c r="W39" s="507"/>
      <c r="X39" s="507"/>
      <c r="Y39" s="507"/>
      <c r="Z39" s="507"/>
      <c r="AA39" s="536"/>
    </row>
    <row r="40" spans="2:27" s="17" customFormat="1" ht="19.5" customHeight="1" x14ac:dyDescent="0.25">
      <c r="B40" s="141"/>
      <c r="C40" s="90" t="s">
        <v>232</v>
      </c>
      <c r="D40" s="75" t="s">
        <v>54</v>
      </c>
      <c r="E40" s="47"/>
      <c r="F40" s="47"/>
      <c r="G40" s="47"/>
      <c r="H40" s="47"/>
      <c r="I40" s="47"/>
      <c r="J40" s="47"/>
      <c r="K40" s="47"/>
      <c r="L40" s="47"/>
      <c r="M40" s="47"/>
      <c r="N40" s="47"/>
      <c r="O40" s="47"/>
      <c r="P40" s="47"/>
      <c r="Q40" s="47"/>
      <c r="R40" s="47"/>
      <c r="S40" s="47"/>
      <c r="T40" s="47"/>
      <c r="U40" s="47"/>
      <c r="V40" s="47"/>
      <c r="W40" s="507"/>
      <c r="X40" s="507"/>
      <c r="Y40" s="507"/>
      <c r="Z40" s="507"/>
      <c r="AA40" s="508" t="s">
        <v>692</v>
      </c>
    </row>
    <row r="41" spans="2:27" s="17" customFormat="1" ht="19.5" x14ac:dyDescent="0.25">
      <c r="B41" s="141"/>
      <c r="C41" s="81"/>
      <c r="D41" s="75"/>
      <c r="E41" s="47"/>
      <c r="F41" s="47"/>
      <c r="G41" s="47"/>
      <c r="H41" s="47"/>
      <c r="I41" s="47"/>
      <c r="J41" s="47"/>
      <c r="K41" s="47"/>
      <c r="L41" s="47"/>
      <c r="M41" s="47"/>
      <c r="N41" s="47"/>
      <c r="O41" s="47"/>
      <c r="P41" s="47"/>
      <c r="Q41" s="47"/>
      <c r="R41" s="47"/>
      <c r="S41" s="47"/>
      <c r="T41" s="47"/>
      <c r="U41" s="47"/>
      <c r="V41" s="47"/>
      <c r="W41" s="507"/>
      <c r="X41" s="507"/>
      <c r="Y41" s="507"/>
      <c r="Z41" s="507"/>
      <c r="AA41" s="508"/>
    </row>
    <row r="42" spans="2:27" s="17" customFormat="1" ht="19.5" customHeight="1" x14ac:dyDescent="0.25">
      <c r="B42" s="141"/>
      <c r="C42" s="82"/>
      <c r="D42" s="75"/>
      <c r="E42" s="47"/>
      <c r="F42" s="47"/>
      <c r="G42" s="47"/>
      <c r="H42" s="47"/>
      <c r="I42" s="47"/>
      <c r="J42" s="47"/>
      <c r="K42" s="47"/>
      <c r="L42" s="47"/>
      <c r="M42" s="47"/>
      <c r="N42" s="47"/>
      <c r="O42" s="47"/>
      <c r="P42" s="47"/>
      <c r="Q42" s="47"/>
      <c r="R42" s="47"/>
      <c r="S42" s="47"/>
      <c r="T42" s="47"/>
      <c r="U42" s="47"/>
      <c r="V42" s="47"/>
      <c r="W42" s="507"/>
      <c r="X42" s="507"/>
      <c r="Y42" s="507"/>
      <c r="Z42" s="507"/>
      <c r="AA42" s="77"/>
    </row>
    <row r="43" spans="2:27" s="17" customFormat="1" ht="19.5" x14ac:dyDescent="0.25">
      <c r="B43" s="141">
        <v>5</v>
      </c>
      <c r="C43" s="145" t="s">
        <v>16</v>
      </c>
      <c r="D43" s="72" t="s">
        <v>58</v>
      </c>
      <c r="E43" s="144">
        <v>2</v>
      </c>
      <c r="F43" s="144">
        <v>0</v>
      </c>
      <c r="G43" s="144" t="s">
        <v>55</v>
      </c>
      <c r="H43" s="144" t="s">
        <v>55</v>
      </c>
      <c r="I43" s="144" t="s">
        <v>55</v>
      </c>
      <c r="J43" s="144" t="s">
        <v>55</v>
      </c>
      <c r="K43" s="144" t="s">
        <v>55</v>
      </c>
      <c r="L43" s="144" t="s">
        <v>55</v>
      </c>
      <c r="M43" s="144" t="s">
        <v>55</v>
      </c>
      <c r="N43" s="144"/>
      <c r="O43" s="144"/>
      <c r="P43" s="144"/>
      <c r="Q43" s="144"/>
      <c r="R43" s="144"/>
      <c r="S43" s="144"/>
      <c r="T43" s="144"/>
      <c r="U43" s="144"/>
      <c r="V43" s="144"/>
      <c r="W43" s="507" t="s">
        <v>70</v>
      </c>
      <c r="X43" s="45">
        <v>30000000</v>
      </c>
      <c r="Y43" s="45">
        <f>5%*X43</f>
        <v>1500000</v>
      </c>
      <c r="Z43" s="45">
        <f>X43+Y43</f>
        <v>31500000</v>
      </c>
      <c r="AA43" s="73" t="s">
        <v>101</v>
      </c>
    </row>
    <row r="44" spans="2:27" s="17" customFormat="1" ht="19.5" x14ac:dyDescent="0.25">
      <c r="B44" s="141"/>
      <c r="C44" s="74">
        <v>43332</v>
      </c>
      <c r="D44" s="149" t="s">
        <v>695</v>
      </c>
      <c r="E44" s="47"/>
      <c r="F44" s="47"/>
      <c r="G44" s="47"/>
      <c r="H44" s="47"/>
      <c r="I44" s="47"/>
      <c r="J44" s="47"/>
      <c r="K44" s="47"/>
      <c r="L44" s="47"/>
      <c r="M44" s="47"/>
      <c r="N44" s="47"/>
      <c r="O44" s="47"/>
      <c r="P44" s="47"/>
      <c r="Q44" s="47"/>
      <c r="R44" s="47"/>
      <c r="S44" s="47"/>
      <c r="T44" s="47"/>
      <c r="U44" s="47"/>
      <c r="V44" s="47"/>
      <c r="W44" s="507"/>
      <c r="X44" s="45"/>
      <c r="Y44" s="45"/>
      <c r="Z44" s="45"/>
      <c r="AA44" s="77" t="s">
        <v>114</v>
      </c>
    </row>
    <row r="45" spans="2:27" s="17" customFormat="1" ht="19.5" x14ac:dyDescent="0.25">
      <c r="B45" s="141"/>
      <c r="C45" s="90" t="s">
        <v>693</v>
      </c>
      <c r="D45" s="75" t="s">
        <v>694</v>
      </c>
      <c r="E45" s="47"/>
      <c r="F45" s="47"/>
      <c r="G45" s="47"/>
      <c r="H45" s="47"/>
      <c r="I45" s="47"/>
      <c r="J45" s="47"/>
      <c r="K45" s="47"/>
      <c r="L45" s="47"/>
      <c r="M45" s="47"/>
      <c r="N45" s="47"/>
      <c r="O45" s="47"/>
      <c r="P45" s="47"/>
      <c r="Q45" s="47"/>
      <c r="R45" s="47"/>
      <c r="S45" s="47"/>
      <c r="T45" s="47"/>
      <c r="U45" s="47"/>
      <c r="V45" s="47"/>
      <c r="W45" s="135"/>
      <c r="X45" s="45"/>
      <c r="Y45" s="45"/>
      <c r="Z45" s="45"/>
      <c r="AA45" s="77" t="s">
        <v>696</v>
      </c>
    </row>
    <row r="46" spans="2:27" s="17" customFormat="1" ht="19.5" customHeight="1" x14ac:dyDescent="0.25">
      <c r="B46" s="141"/>
      <c r="C46" s="81"/>
      <c r="D46" s="140" t="s">
        <v>110</v>
      </c>
      <c r="E46" s="47"/>
      <c r="F46" s="47"/>
      <c r="G46" s="47"/>
      <c r="H46" s="47"/>
      <c r="I46" s="47"/>
      <c r="J46" s="47"/>
      <c r="K46" s="47"/>
      <c r="L46" s="47"/>
      <c r="M46" s="47"/>
      <c r="N46" s="47"/>
      <c r="O46" s="47"/>
      <c r="P46" s="47"/>
      <c r="Q46" s="47"/>
      <c r="R46" s="47"/>
      <c r="S46" s="47"/>
      <c r="T46" s="47"/>
      <c r="U46" s="47"/>
      <c r="V46" s="47"/>
      <c r="W46" s="135"/>
      <c r="X46" s="45"/>
      <c r="Y46" s="45"/>
      <c r="Z46" s="45"/>
      <c r="AA46" s="77" t="s">
        <v>697</v>
      </c>
    </row>
    <row r="47" spans="2:27" s="17" customFormat="1" ht="19.5" x14ac:dyDescent="0.25">
      <c r="B47" s="150"/>
      <c r="C47" s="81"/>
      <c r="D47" s="149"/>
      <c r="E47" s="47"/>
      <c r="F47" s="47"/>
      <c r="G47" s="47"/>
      <c r="H47" s="47"/>
      <c r="I47" s="47"/>
      <c r="J47" s="47"/>
      <c r="K47" s="47"/>
      <c r="L47" s="47"/>
      <c r="M47" s="47"/>
      <c r="N47" s="47"/>
      <c r="O47" s="47"/>
      <c r="P47" s="47"/>
      <c r="Q47" s="47"/>
      <c r="R47" s="47"/>
      <c r="S47" s="47"/>
      <c r="T47" s="47"/>
      <c r="U47" s="47"/>
      <c r="V47" s="47"/>
      <c r="W47" s="147"/>
      <c r="X47" s="45"/>
      <c r="Y47" s="45"/>
      <c r="Z47" s="45"/>
      <c r="AA47" s="77"/>
    </row>
    <row r="48" spans="2:27" s="17" customFormat="1" ht="19.5" x14ac:dyDescent="0.25">
      <c r="B48" s="141">
        <v>6</v>
      </c>
      <c r="C48" s="74" t="s">
        <v>279</v>
      </c>
      <c r="D48" s="72" t="s">
        <v>628</v>
      </c>
      <c r="E48" s="47">
        <v>0</v>
      </c>
      <c r="F48" s="47">
        <v>0</v>
      </c>
      <c r="G48" s="47">
        <v>0</v>
      </c>
      <c r="H48" s="47">
        <v>0</v>
      </c>
      <c r="I48" s="47">
        <v>0</v>
      </c>
      <c r="J48" s="47">
        <v>0</v>
      </c>
      <c r="K48" s="47">
        <v>0</v>
      </c>
      <c r="L48" s="47">
        <v>0</v>
      </c>
      <c r="M48" s="47">
        <v>0</v>
      </c>
      <c r="N48" s="47">
        <v>0</v>
      </c>
      <c r="O48" s="47">
        <v>0</v>
      </c>
      <c r="P48" s="47">
        <v>0</v>
      </c>
      <c r="Q48" s="47">
        <v>0</v>
      </c>
      <c r="R48" s="47">
        <v>0</v>
      </c>
      <c r="S48" s="47">
        <v>0</v>
      </c>
      <c r="T48" s="47">
        <v>0</v>
      </c>
      <c r="U48" s="47">
        <v>0</v>
      </c>
      <c r="V48" s="47">
        <v>0</v>
      </c>
      <c r="W48" s="135"/>
      <c r="X48" s="278"/>
      <c r="Y48" s="278"/>
      <c r="Z48" s="278"/>
      <c r="AA48" s="119" t="s">
        <v>168</v>
      </c>
    </row>
    <row r="49" spans="2:27" s="17" customFormat="1" ht="19.5" customHeight="1" x14ac:dyDescent="0.25">
      <c r="B49" s="141"/>
      <c r="C49" s="74">
        <v>43336</v>
      </c>
      <c r="D49" s="72" t="s">
        <v>703</v>
      </c>
      <c r="E49" s="47"/>
      <c r="F49" s="47"/>
      <c r="G49" s="47"/>
      <c r="H49" s="47"/>
      <c r="I49" s="47"/>
      <c r="J49" s="47"/>
      <c r="K49" s="47"/>
      <c r="L49" s="47"/>
      <c r="M49" s="47"/>
      <c r="N49" s="47"/>
      <c r="O49" s="47"/>
      <c r="P49" s="47"/>
      <c r="Q49" s="47"/>
      <c r="R49" s="47"/>
      <c r="S49" s="47"/>
      <c r="T49" s="47"/>
      <c r="U49" s="47"/>
      <c r="V49" s="47"/>
      <c r="W49" s="135"/>
      <c r="X49" s="135"/>
      <c r="Y49" s="135"/>
      <c r="Z49" s="135"/>
      <c r="AA49" s="77" t="s">
        <v>700</v>
      </c>
    </row>
    <row r="50" spans="2:27" s="17" customFormat="1" ht="19.5" customHeight="1" x14ac:dyDescent="0.25">
      <c r="B50" s="141"/>
      <c r="C50" s="74" t="s">
        <v>698</v>
      </c>
      <c r="D50" s="75" t="s">
        <v>699</v>
      </c>
      <c r="E50" s="47"/>
      <c r="F50" s="47"/>
      <c r="G50" s="47"/>
      <c r="H50" s="47"/>
      <c r="I50" s="47"/>
      <c r="J50" s="47"/>
      <c r="K50" s="47"/>
      <c r="L50" s="47"/>
      <c r="M50" s="47"/>
      <c r="N50" s="47"/>
      <c r="O50" s="47"/>
      <c r="P50" s="47"/>
      <c r="Q50" s="47"/>
      <c r="R50" s="47"/>
      <c r="S50" s="47"/>
      <c r="T50" s="47"/>
      <c r="U50" s="47"/>
      <c r="V50" s="47"/>
      <c r="W50" s="135"/>
      <c r="X50" s="135"/>
      <c r="Y50" s="135"/>
      <c r="Z50" s="135"/>
      <c r="AA50" s="508" t="s">
        <v>701</v>
      </c>
    </row>
    <row r="51" spans="2:27" s="17" customFormat="1" ht="19.5" customHeight="1" x14ac:dyDescent="0.25">
      <c r="B51" s="141"/>
      <c r="C51" s="82"/>
      <c r="D51" s="75" t="s">
        <v>54</v>
      </c>
      <c r="E51" s="47"/>
      <c r="F51" s="47"/>
      <c r="G51" s="47"/>
      <c r="H51" s="47"/>
      <c r="I51" s="47"/>
      <c r="J51" s="47"/>
      <c r="K51" s="47"/>
      <c r="L51" s="47"/>
      <c r="M51" s="47"/>
      <c r="N51" s="47"/>
      <c r="O51" s="47"/>
      <c r="P51" s="47"/>
      <c r="Q51" s="47"/>
      <c r="R51" s="47"/>
      <c r="S51" s="47"/>
      <c r="T51" s="47"/>
      <c r="U51" s="47"/>
      <c r="V51" s="47"/>
      <c r="W51" s="135"/>
      <c r="X51" s="135"/>
      <c r="Y51" s="135"/>
      <c r="Z51" s="135"/>
      <c r="AA51" s="508"/>
    </row>
    <row r="52" spans="2:27" s="17" customFormat="1" ht="19.5" x14ac:dyDescent="0.25">
      <c r="B52" s="141"/>
      <c r="C52" s="82"/>
      <c r="D52" s="75"/>
      <c r="E52" s="47"/>
      <c r="F52" s="47"/>
      <c r="G52" s="47"/>
      <c r="H52" s="47"/>
      <c r="I52" s="47"/>
      <c r="J52" s="47"/>
      <c r="K52" s="47"/>
      <c r="L52" s="47"/>
      <c r="M52" s="47"/>
      <c r="N52" s="47"/>
      <c r="O52" s="47"/>
      <c r="P52" s="47"/>
      <c r="Q52" s="47"/>
      <c r="R52" s="47"/>
      <c r="S52" s="47"/>
      <c r="T52" s="47"/>
      <c r="U52" s="47"/>
      <c r="V52" s="47"/>
      <c r="W52" s="135"/>
      <c r="X52" s="135"/>
      <c r="Y52" s="135"/>
      <c r="Z52" s="135"/>
      <c r="AA52" s="508"/>
    </row>
    <row r="53" spans="2:27" s="17" customFormat="1" ht="19.5" x14ac:dyDescent="0.25">
      <c r="B53" s="141"/>
      <c r="C53" s="82"/>
      <c r="D53" s="75"/>
      <c r="E53" s="47"/>
      <c r="F53" s="47"/>
      <c r="G53" s="47"/>
      <c r="H53" s="47"/>
      <c r="I53" s="47"/>
      <c r="J53" s="47"/>
      <c r="K53" s="47"/>
      <c r="L53" s="47"/>
      <c r="M53" s="47"/>
      <c r="N53" s="47"/>
      <c r="O53" s="47"/>
      <c r="P53" s="47"/>
      <c r="Q53" s="47"/>
      <c r="R53" s="47"/>
      <c r="S53" s="47"/>
      <c r="T53" s="47"/>
      <c r="U53" s="47"/>
      <c r="V53" s="47"/>
      <c r="W53" s="135"/>
      <c r="X53" s="135"/>
      <c r="Y53" s="135"/>
      <c r="Z53" s="135"/>
      <c r="AA53" s="77" t="s">
        <v>702</v>
      </c>
    </row>
    <row r="54" spans="2:27" s="17" customFormat="1" ht="19.5" x14ac:dyDescent="0.25">
      <c r="B54" s="141"/>
      <c r="C54" s="82"/>
      <c r="D54" s="75"/>
      <c r="E54" s="47"/>
      <c r="F54" s="47"/>
      <c r="G54" s="47"/>
      <c r="H54" s="47"/>
      <c r="I54" s="47"/>
      <c r="J54" s="47"/>
      <c r="K54" s="47"/>
      <c r="L54" s="47"/>
      <c r="M54" s="47"/>
      <c r="N54" s="47"/>
      <c r="O54" s="47"/>
      <c r="P54" s="47"/>
      <c r="Q54" s="47"/>
      <c r="R54" s="47"/>
      <c r="S54" s="47"/>
      <c r="T54" s="47"/>
      <c r="U54" s="47"/>
      <c r="V54" s="47"/>
      <c r="W54" s="135"/>
      <c r="X54" s="135"/>
      <c r="Y54" s="135"/>
      <c r="Z54" s="135"/>
      <c r="AA54" s="294" t="s">
        <v>704</v>
      </c>
    </row>
    <row r="55" spans="2:27" s="17" customFormat="1" ht="19.5" customHeight="1" x14ac:dyDescent="0.25">
      <c r="B55" s="141"/>
      <c r="C55" s="82"/>
      <c r="D55" s="75"/>
      <c r="E55" s="47"/>
      <c r="F55" s="47"/>
      <c r="G55" s="47"/>
      <c r="H55" s="47"/>
      <c r="I55" s="47"/>
      <c r="J55" s="47"/>
      <c r="K55" s="47"/>
      <c r="L55" s="47"/>
      <c r="M55" s="47"/>
      <c r="N55" s="47"/>
      <c r="O55" s="47"/>
      <c r="P55" s="47"/>
      <c r="Q55" s="47"/>
      <c r="R55" s="47"/>
      <c r="S55" s="47"/>
      <c r="T55" s="47"/>
      <c r="U55" s="47"/>
      <c r="V55" s="47"/>
      <c r="W55" s="135"/>
      <c r="X55" s="135"/>
      <c r="Y55" s="135"/>
      <c r="Z55" s="135"/>
      <c r="AA55" s="77"/>
    </row>
    <row r="56" spans="2:27" s="17" customFormat="1" ht="19.5" customHeight="1" x14ac:dyDescent="0.25">
      <c r="B56" s="284">
        <v>7</v>
      </c>
      <c r="C56" s="74" t="s">
        <v>39</v>
      </c>
      <c r="D56" s="72" t="s">
        <v>58</v>
      </c>
      <c r="E56" s="47">
        <v>1</v>
      </c>
      <c r="F56" s="47">
        <v>0</v>
      </c>
      <c r="G56" s="47">
        <v>0</v>
      </c>
      <c r="H56" s="47">
        <v>0</v>
      </c>
      <c r="I56" s="47">
        <v>0</v>
      </c>
      <c r="J56" s="47">
        <v>0</v>
      </c>
      <c r="K56" s="47">
        <v>0</v>
      </c>
      <c r="L56" s="47">
        <v>0</v>
      </c>
      <c r="M56" s="47">
        <v>0</v>
      </c>
      <c r="N56" s="47"/>
      <c r="O56" s="47"/>
      <c r="P56" s="47"/>
      <c r="Q56" s="47"/>
      <c r="R56" s="47"/>
      <c r="S56" s="47"/>
      <c r="T56" s="47"/>
      <c r="U56" s="47"/>
      <c r="V56" s="47"/>
      <c r="W56" s="278" t="s">
        <v>68</v>
      </c>
      <c r="X56" s="278">
        <v>10000000</v>
      </c>
      <c r="Y56" s="278">
        <f>5%*X56</f>
        <v>500000</v>
      </c>
      <c r="Z56" s="278">
        <f>X56+Y56</f>
        <v>10500000</v>
      </c>
      <c r="AA56" s="119" t="s">
        <v>706</v>
      </c>
    </row>
    <row r="57" spans="2:27" s="17" customFormat="1" ht="19.5" customHeight="1" x14ac:dyDescent="0.25">
      <c r="B57" s="284"/>
      <c r="C57" s="74">
        <v>43341</v>
      </c>
      <c r="D57" s="75" t="s">
        <v>707</v>
      </c>
      <c r="E57" s="47"/>
      <c r="F57" s="47"/>
      <c r="G57" s="47"/>
      <c r="H57" s="47"/>
      <c r="I57" s="47"/>
      <c r="J57" s="47"/>
      <c r="K57" s="47"/>
      <c r="L57" s="47"/>
      <c r="M57" s="47"/>
      <c r="N57" s="47"/>
      <c r="O57" s="47"/>
      <c r="P57" s="47"/>
      <c r="Q57" s="47"/>
      <c r="R57" s="47"/>
      <c r="S57" s="47"/>
      <c r="T57" s="47"/>
      <c r="U57" s="47"/>
      <c r="V57" s="47"/>
      <c r="W57" s="278"/>
      <c r="X57" s="278"/>
      <c r="Y57" s="278"/>
      <c r="Z57" s="278"/>
      <c r="AA57" s="77" t="s">
        <v>709</v>
      </c>
    </row>
    <row r="58" spans="2:27" s="17" customFormat="1" ht="19.5" customHeight="1" x14ac:dyDescent="0.25">
      <c r="B58" s="284"/>
      <c r="C58" s="74" t="s">
        <v>705</v>
      </c>
      <c r="D58" s="75" t="s">
        <v>708</v>
      </c>
      <c r="E58" s="47"/>
      <c r="F58" s="47"/>
      <c r="G58" s="47"/>
      <c r="H58" s="47"/>
      <c r="I58" s="47"/>
      <c r="J58" s="47"/>
      <c r="K58" s="47"/>
      <c r="L58" s="47"/>
      <c r="M58" s="47"/>
      <c r="N58" s="47"/>
      <c r="O58" s="47"/>
      <c r="P58" s="47"/>
      <c r="Q58" s="47"/>
      <c r="R58" s="47"/>
      <c r="S58" s="47"/>
      <c r="T58" s="47"/>
      <c r="U58" s="47"/>
      <c r="V58" s="47"/>
      <c r="W58" s="278"/>
      <c r="X58" s="278"/>
      <c r="Y58" s="278"/>
      <c r="Z58" s="278"/>
      <c r="AA58" s="508" t="s">
        <v>710</v>
      </c>
    </row>
    <row r="59" spans="2:27" s="17" customFormat="1" ht="19.5" customHeight="1" x14ac:dyDescent="0.25">
      <c r="B59" s="284"/>
      <c r="C59" s="82"/>
      <c r="D59" s="75" t="s">
        <v>54</v>
      </c>
      <c r="E59" s="47"/>
      <c r="F59" s="47"/>
      <c r="G59" s="47"/>
      <c r="H59" s="47"/>
      <c r="I59" s="47"/>
      <c r="J59" s="47"/>
      <c r="K59" s="47"/>
      <c r="L59" s="47"/>
      <c r="M59" s="47"/>
      <c r="N59" s="47"/>
      <c r="O59" s="47"/>
      <c r="P59" s="47"/>
      <c r="Q59" s="47"/>
      <c r="R59" s="47"/>
      <c r="S59" s="47"/>
      <c r="T59" s="47"/>
      <c r="U59" s="47"/>
      <c r="V59" s="47"/>
      <c r="W59" s="278"/>
      <c r="X59" s="278"/>
      <c r="Y59" s="278"/>
      <c r="Z59" s="278"/>
      <c r="AA59" s="508"/>
    </row>
    <row r="60" spans="2:27" s="17" customFormat="1" ht="19.5" customHeight="1" x14ac:dyDescent="0.25">
      <c r="B60" s="284"/>
      <c r="C60" s="82"/>
      <c r="D60" s="75"/>
      <c r="E60" s="47"/>
      <c r="F60" s="47"/>
      <c r="G60" s="47"/>
      <c r="H60" s="47"/>
      <c r="I60" s="47"/>
      <c r="J60" s="47"/>
      <c r="K60" s="47"/>
      <c r="L60" s="47"/>
      <c r="M60" s="47"/>
      <c r="N60" s="47"/>
      <c r="O60" s="47"/>
      <c r="P60" s="47"/>
      <c r="Q60" s="47"/>
      <c r="R60" s="47"/>
      <c r="S60" s="47"/>
      <c r="T60" s="47"/>
      <c r="U60" s="47"/>
      <c r="V60" s="47"/>
      <c r="W60" s="278"/>
      <c r="X60" s="278"/>
      <c r="Y60" s="278"/>
      <c r="Z60" s="278"/>
      <c r="AA60" s="508"/>
    </row>
    <row r="61" spans="2:27" s="17" customFormat="1" ht="19.5" customHeight="1" x14ac:dyDescent="0.25">
      <c r="B61" s="284"/>
      <c r="C61" s="82"/>
      <c r="D61" s="75"/>
      <c r="E61" s="47"/>
      <c r="F61" s="47"/>
      <c r="G61" s="47"/>
      <c r="H61" s="47"/>
      <c r="I61" s="47"/>
      <c r="J61" s="47"/>
      <c r="K61" s="47"/>
      <c r="L61" s="47"/>
      <c r="M61" s="47"/>
      <c r="N61" s="47"/>
      <c r="O61" s="47"/>
      <c r="P61" s="47"/>
      <c r="Q61" s="47"/>
      <c r="R61" s="47"/>
      <c r="S61" s="47"/>
      <c r="T61" s="47"/>
      <c r="U61" s="47"/>
      <c r="V61" s="47"/>
      <c r="W61" s="278"/>
      <c r="X61" s="278"/>
      <c r="Y61" s="278"/>
      <c r="Z61" s="278"/>
      <c r="AA61" s="77" t="s">
        <v>711</v>
      </c>
    </row>
    <row r="62" spans="2:27" s="17" customFormat="1" ht="19.5" customHeight="1" x14ac:dyDescent="0.25">
      <c r="B62" s="284"/>
      <c r="C62" s="82"/>
      <c r="D62" s="75"/>
      <c r="E62" s="47"/>
      <c r="F62" s="47"/>
      <c r="G62" s="47"/>
      <c r="H62" s="47"/>
      <c r="I62" s="47"/>
      <c r="J62" s="47"/>
      <c r="K62" s="47"/>
      <c r="L62" s="47"/>
      <c r="M62" s="47"/>
      <c r="N62" s="47"/>
      <c r="O62" s="47"/>
      <c r="P62" s="47"/>
      <c r="Q62" s="47"/>
      <c r="R62" s="47"/>
      <c r="S62" s="47"/>
      <c r="T62" s="47"/>
      <c r="U62" s="47"/>
      <c r="V62" s="47"/>
      <c r="W62" s="278"/>
      <c r="X62" s="278"/>
      <c r="Y62" s="278"/>
      <c r="Z62" s="278"/>
      <c r="AA62" s="77"/>
    </row>
    <row r="63" spans="2:27" s="17" customFormat="1" ht="19.5" customHeight="1" x14ac:dyDescent="0.25">
      <c r="B63" s="141"/>
      <c r="C63" s="145"/>
      <c r="D63" s="72"/>
      <c r="E63" s="144"/>
      <c r="F63" s="144"/>
      <c r="G63" s="144"/>
      <c r="H63" s="144"/>
      <c r="I63" s="144"/>
      <c r="J63" s="144"/>
      <c r="K63" s="144"/>
      <c r="L63" s="144"/>
      <c r="M63" s="144"/>
      <c r="N63" s="144"/>
      <c r="O63" s="144"/>
      <c r="P63" s="144"/>
      <c r="Q63" s="144"/>
      <c r="R63" s="144"/>
      <c r="S63" s="144"/>
      <c r="T63" s="144"/>
      <c r="U63" s="144"/>
      <c r="V63" s="144"/>
      <c r="W63" s="147"/>
      <c r="X63" s="147"/>
      <c r="Y63" s="147"/>
      <c r="Z63" s="147"/>
      <c r="AA63" s="77"/>
    </row>
    <row r="64" spans="2:27" s="17" customFormat="1" ht="19.5" x14ac:dyDescent="0.25">
      <c r="B64" s="84"/>
      <c r="C64" s="85"/>
      <c r="D64" s="86"/>
      <c r="E64" s="87"/>
      <c r="F64" s="87"/>
      <c r="G64" s="87"/>
      <c r="H64" s="87"/>
      <c r="I64" s="87"/>
      <c r="J64" s="87"/>
      <c r="K64" s="87"/>
      <c r="L64" s="87"/>
      <c r="M64" s="87"/>
      <c r="N64" s="87"/>
      <c r="O64" s="87"/>
      <c r="P64" s="87"/>
      <c r="Q64" s="87"/>
      <c r="R64" s="87"/>
      <c r="S64" s="87"/>
      <c r="T64" s="87"/>
      <c r="U64" s="87"/>
      <c r="V64" s="87"/>
      <c r="W64" s="41"/>
      <c r="X64" s="41"/>
      <c r="Y64" s="88"/>
      <c r="Z64" s="88"/>
      <c r="AA64" s="148"/>
    </row>
    <row r="65" spans="1:28" s="8" customFormat="1" ht="2.1" customHeight="1" thickBot="1" x14ac:dyDescent="0.3">
      <c r="B65" s="19"/>
      <c r="C65" s="20"/>
      <c r="D65" s="19"/>
      <c r="E65" s="107"/>
      <c r="F65" s="107"/>
      <c r="G65" s="107"/>
      <c r="H65" s="107"/>
      <c r="I65" s="107"/>
      <c r="J65" s="107"/>
      <c r="K65" s="107"/>
      <c r="L65" s="107"/>
      <c r="M65" s="107"/>
      <c r="N65" s="108"/>
      <c r="O65" s="108"/>
      <c r="P65" s="108"/>
      <c r="Q65" s="108"/>
      <c r="R65" s="108"/>
      <c r="S65" s="108"/>
      <c r="T65" s="108"/>
      <c r="U65" s="108"/>
      <c r="V65" s="108"/>
      <c r="W65" s="109"/>
      <c r="X65" s="109"/>
      <c r="Y65" s="20"/>
      <c r="Z65" s="20"/>
      <c r="AA65" s="20"/>
    </row>
    <row r="66" spans="1:28" s="22" customFormat="1" ht="17.25" x14ac:dyDescent="0.25">
      <c r="B66" s="509" t="s">
        <v>17</v>
      </c>
      <c r="C66" s="509"/>
      <c r="D66" s="511" t="s">
        <v>1160</v>
      </c>
      <c r="E66" s="505">
        <f t="shared" ref="E66:V66" si="0">SUM(E13:E65)</f>
        <v>4</v>
      </c>
      <c r="F66" s="505">
        <f t="shared" si="0"/>
        <v>1</v>
      </c>
      <c r="G66" s="505">
        <f t="shared" si="0"/>
        <v>0</v>
      </c>
      <c r="H66" s="505">
        <f t="shared" si="0"/>
        <v>0</v>
      </c>
      <c r="I66" s="505">
        <f t="shared" si="0"/>
        <v>1</v>
      </c>
      <c r="J66" s="505">
        <f t="shared" si="0"/>
        <v>1</v>
      </c>
      <c r="K66" s="505">
        <f t="shared" si="0"/>
        <v>0</v>
      </c>
      <c r="L66" s="505">
        <f t="shared" si="0"/>
        <v>0</v>
      </c>
      <c r="M66" s="505">
        <f t="shared" si="0"/>
        <v>1</v>
      </c>
      <c r="N66" s="505">
        <f t="shared" si="0"/>
        <v>0</v>
      </c>
      <c r="O66" s="505">
        <f t="shared" si="0"/>
        <v>0</v>
      </c>
      <c r="P66" s="505">
        <f t="shared" si="0"/>
        <v>0</v>
      </c>
      <c r="Q66" s="505">
        <f t="shared" si="0"/>
        <v>0</v>
      </c>
      <c r="R66" s="505">
        <f t="shared" si="0"/>
        <v>0</v>
      </c>
      <c r="S66" s="505">
        <f t="shared" si="0"/>
        <v>0</v>
      </c>
      <c r="T66" s="505">
        <f t="shared" si="0"/>
        <v>0</v>
      </c>
      <c r="U66" s="505">
        <f t="shared" si="0"/>
        <v>0</v>
      </c>
      <c r="V66" s="505">
        <f t="shared" si="0"/>
        <v>0</v>
      </c>
      <c r="W66" s="497"/>
      <c r="X66" s="499">
        <f>SUM(X15:X64)</f>
        <v>300000000</v>
      </c>
      <c r="Y66" s="499">
        <f>SUM(Y15:Y64)</f>
        <v>15000000</v>
      </c>
      <c r="Z66" s="499">
        <f>SUM(Z15:Z64)</f>
        <v>315000000</v>
      </c>
      <c r="AA66" s="501"/>
    </row>
    <row r="67" spans="1:28" s="22" customFormat="1" ht="27.75" customHeight="1" thickBot="1" x14ac:dyDescent="0.3">
      <c r="B67" s="510"/>
      <c r="C67" s="510"/>
      <c r="D67" s="512"/>
      <c r="E67" s="506"/>
      <c r="F67" s="506"/>
      <c r="G67" s="506"/>
      <c r="H67" s="506"/>
      <c r="I67" s="506"/>
      <c r="J67" s="506"/>
      <c r="K67" s="506"/>
      <c r="L67" s="506"/>
      <c r="M67" s="506"/>
      <c r="N67" s="506"/>
      <c r="O67" s="506"/>
      <c r="P67" s="506"/>
      <c r="Q67" s="506"/>
      <c r="R67" s="506"/>
      <c r="S67" s="506"/>
      <c r="T67" s="506"/>
      <c r="U67" s="506"/>
      <c r="V67" s="506"/>
      <c r="W67" s="498"/>
      <c r="X67" s="500"/>
      <c r="Y67" s="500"/>
      <c r="Z67" s="500"/>
      <c r="AA67" s="502"/>
    </row>
    <row r="68" spans="1:28" s="21" customFormat="1" ht="17.25" x14ac:dyDescent="0.25">
      <c r="B68" s="503" t="s">
        <v>85</v>
      </c>
      <c r="C68" s="503"/>
      <c r="D68" s="503"/>
      <c r="E68" s="23"/>
      <c r="F68" s="23"/>
      <c r="G68" s="23"/>
      <c r="H68" s="23"/>
      <c r="I68" s="504" t="s">
        <v>86</v>
      </c>
      <c r="J68" s="504"/>
      <c r="K68" s="504"/>
      <c r="L68" s="504"/>
      <c r="M68" s="504"/>
    </row>
    <row r="69" spans="1:28" s="21" customFormat="1" ht="17.25" x14ac:dyDescent="0.25">
      <c r="B69" s="503"/>
      <c r="C69" s="503"/>
      <c r="D69" s="503"/>
      <c r="E69" s="23"/>
      <c r="F69" s="23"/>
      <c r="G69" s="23"/>
      <c r="H69" s="23"/>
      <c r="I69" s="504"/>
      <c r="J69" s="504"/>
      <c r="K69" s="504"/>
      <c r="L69" s="504"/>
      <c r="M69" s="504"/>
    </row>
    <row r="70" spans="1:28" s="21" customFormat="1" ht="17.25" x14ac:dyDescent="0.25">
      <c r="B70" s="503"/>
      <c r="C70" s="503"/>
      <c r="D70" s="503"/>
      <c r="E70" s="23"/>
      <c r="F70" s="23"/>
      <c r="G70" s="23"/>
      <c r="H70" s="23"/>
      <c r="I70" s="504"/>
      <c r="J70" s="504"/>
      <c r="K70" s="504"/>
      <c r="L70" s="504"/>
      <c r="M70" s="504"/>
    </row>
    <row r="71" spans="1:28" s="26" customFormat="1" ht="23.25" x14ac:dyDescent="0.25">
      <c r="A71" s="21"/>
      <c r="B71" s="51">
        <v>1</v>
      </c>
      <c r="C71" s="32" t="s">
        <v>40</v>
      </c>
      <c r="D71" s="91"/>
      <c r="E71" s="51" t="s">
        <v>25</v>
      </c>
      <c r="F71" s="92">
        <v>0</v>
      </c>
      <c r="G71" s="91" t="s">
        <v>26</v>
      </c>
      <c r="H71" s="91"/>
      <c r="I71" s="51">
        <v>1</v>
      </c>
      <c r="J71" s="32" t="s">
        <v>34</v>
      </c>
      <c r="K71" s="93"/>
      <c r="L71" s="93"/>
      <c r="M71" s="93"/>
      <c r="N71" s="94"/>
      <c r="O71" s="95" t="s">
        <v>1161</v>
      </c>
      <c r="P71" s="94"/>
      <c r="Q71" s="50"/>
      <c r="R71" s="21"/>
      <c r="S71" s="21"/>
      <c r="T71" s="21"/>
      <c r="U71" s="21"/>
      <c r="V71" s="21"/>
      <c r="Y71" s="104" t="s">
        <v>712</v>
      </c>
      <c r="Z71" s="21"/>
      <c r="AA71" s="21"/>
      <c r="AB71" s="21"/>
    </row>
    <row r="72" spans="1:28" s="26" customFormat="1" ht="23.25" x14ac:dyDescent="0.25">
      <c r="A72" s="21"/>
      <c r="B72" s="51"/>
      <c r="C72" s="91" t="s">
        <v>126</v>
      </c>
      <c r="D72" s="91"/>
      <c r="E72" s="51"/>
      <c r="F72" s="92"/>
      <c r="G72" s="91"/>
      <c r="H72" s="91"/>
      <c r="I72" s="91"/>
      <c r="J72" s="91" t="s">
        <v>127</v>
      </c>
      <c r="K72" s="93"/>
      <c r="L72" s="93"/>
      <c r="M72" s="93"/>
      <c r="N72" s="94"/>
      <c r="O72" s="94" t="s">
        <v>1162</v>
      </c>
      <c r="P72" s="94"/>
      <c r="Q72" s="50"/>
      <c r="R72" s="21"/>
      <c r="S72" s="21"/>
      <c r="T72" s="21"/>
      <c r="U72" s="21"/>
      <c r="V72" s="21"/>
      <c r="Y72" s="104"/>
      <c r="Z72" s="21"/>
      <c r="AA72" s="21"/>
      <c r="AB72" s="21"/>
    </row>
    <row r="73" spans="1:28" s="26" customFormat="1" ht="23.25" x14ac:dyDescent="0.25">
      <c r="A73" s="21"/>
      <c r="B73" s="51"/>
      <c r="C73" s="91" t="s">
        <v>128</v>
      </c>
      <c r="D73" s="91"/>
      <c r="E73" s="51"/>
      <c r="F73" s="92"/>
      <c r="G73" s="91"/>
      <c r="H73" s="91"/>
      <c r="I73" s="91"/>
      <c r="J73" s="91" t="s">
        <v>103</v>
      </c>
      <c r="K73" s="93"/>
      <c r="L73" s="93"/>
      <c r="M73" s="93"/>
      <c r="N73" s="93"/>
      <c r="O73" s="94" t="s">
        <v>1163</v>
      </c>
      <c r="P73" s="94"/>
      <c r="Q73" s="50"/>
      <c r="R73" s="21"/>
      <c r="S73" s="21"/>
      <c r="T73" s="21"/>
      <c r="U73" s="21"/>
      <c r="V73" s="21"/>
      <c r="Y73" s="104" t="s">
        <v>30</v>
      </c>
      <c r="Z73" s="21"/>
      <c r="AA73" s="21"/>
      <c r="AB73" s="21"/>
    </row>
    <row r="74" spans="1:28" s="26" customFormat="1" ht="23.25" x14ac:dyDescent="0.25">
      <c r="A74" s="21"/>
      <c r="B74" s="51">
        <v>2</v>
      </c>
      <c r="C74" s="32" t="s">
        <v>34</v>
      </c>
      <c r="D74" s="91"/>
      <c r="E74" s="51" t="s">
        <v>25</v>
      </c>
      <c r="F74" s="92">
        <v>7</v>
      </c>
      <c r="G74" s="91" t="s">
        <v>26</v>
      </c>
      <c r="H74" s="91"/>
      <c r="I74" s="91"/>
      <c r="J74" s="91" t="s">
        <v>117</v>
      </c>
      <c r="K74" s="93"/>
      <c r="L74" s="93"/>
      <c r="M74" s="93"/>
      <c r="N74" s="93"/>
      <c r="O74" s="94" t="s">
        <v>118</v>
      </c>
      <c r="P74" s="94"/>
      <c r="Q74" s="50"/>
      <c r="R74" s="21"/>
      <c r="S74" s="21"/>
      <c r="T74" s="21"/>
      <c r="U74" s="21"/>
      <c r="V74" s="21"/>
      <c r="Y74" s="104" t="s">
        <v>31</v>
      </c>
      <c r="Z74" s="21"/>
      <c r="AA74" s="21"/>
      <c r="AB74" s="21"/>
    </row>
    <row r="75" spans="1:28" s="26" customFormat="1" ht="23.25" x14ac:dyDescent="0.35">
      <c r="A75" s="21"/>
      <c r="B75" s="51"/>
      <c r="C75" s="91" t="s">
        <v>1075</v>
      </c>
      <c r="D75" s="91"/>
      <c r="E75" s="51"/>
      <c r="F75" s="92"/>
      <c r="G75" s="91"/>
      <c r="H75" s="91"/>
      <c r="I75" s="51"/>
      <c r="J75" s="94" t="s">
        <v>166</v>
      </c>
      <c r="K75" s="93"/>
      <c r="L75" s="93"/>
      <c r="M75" s="93"/>
      <c r="N75" s="93"/>
      <c r="O75" s="94" t="s">
        <v>84</v>
      </c>
      <c r="P75" s="94"/>
      <c r="Q75" s="50"/>
      <c r="R75" s="21"/>
      <c r="S75" s="21"/>
      <c r="T75" s="21"/>
      <c r="U75" s="21"/>
      <c r="V75" s="21"/>
      <c r="Y75" s="105"/>
      <c r="Z75"/>
      <c r="AA75" s="21"/>
      <c r="AB75" s="21"/>
    </row>
    <row r="76" spans="1:28" s="26" customFormat="1" ht="23.25" x14ac:dyDescent="0.25">
      <c r="A76" s="21"/>
      <c r="B76" s="51"/>
      <c r="C76" s="91" t="s">
        <v>151</v>
      </c>
      <c r="D76" s="91"/>
      <c r="E76" s="51"/>
      <c r="F76" s="92"/>
      <c r="G76" s="91"/>
      <c r="H76" s="91"/>
      <c r="I76" s="51"/>
      <c r="J76" s="32"/>
      <c r="K76" s="97"/>
      <c r="L76" s="97"/>
      <c r="M76" s="97"/>
      <c r="N76" s="96"/>
      <c r="O76" s="94"/>
      <c r="P76" s="98"/>
      <c r="Q76" s="52"/>
      <c r="R76" s="21"/>
      <c r="S76" s="21"/>
      <c r="T76" s="21"/>
      <c r="U76" s="21"/>
      <c r="V76" s="21"/>
      <c r="Y76" s="104"/>
      <c r="Z76" s="21"/>
      <c r="AA76" s="21"/>
      <c r="AB76" s="21"/>
    </row>
    <row r="77" spans="1:28" s="26" customFormat="1" ht="23.25" x14ac:dyDescent="0.25">
      <c r="A77" s="21"/>
      <c r="B77" s="51"/>
      <c r="C77" s="91" t="s">
        <v>1241</v>
      </c>
      <c r="D77" s="91"/>
      <c r="E77" s="51"/>
      <c r="F77" s="92"/>
      <c r="G77" s="91"/>
      <c r="H77" s="91"/>
      <c r="I77" s="51">
        <v>2</v>
      </c>
      <c r="J77" s="32" t="s">
        <v>88</v>
      </c>
      <c r="K77" s="97"/>
      <c r="L77" s="97"/>
      <c r="M77" s="97"/>
      <c r="N77" s="96"/>
      <c r="O77" s="94" t="s">
        <v>90</v>
      </c>
      <c r="P77" s="98"/>
      <c r="Q77" s="52"/>
      <c r="R77" s="21"/>
      <c r="S77" s="21"/>
      <c r="T77" s="21"/>
      <c r="U77" s="21"/>
      <c r="V77" s="21"/>
      <c r="Y77" s="104"/>
      <c r="Z77" s="21"/>
      <c r="AA77" s="21"/>
      <c r="AB77" s="21"/>
    </row>
    <row r="78" spans="1:28" s="26" customFormat="1" ht="23.25" x14ac:dyDescent="0.25">
      <c r="A78" s="21"/>
      <c r="B78" s="51"/>
      <c r="C78" s="91" t="s">
        <v>145</v>
      </c>
      <c r="D78" s="91"/>
      <c r="E78" s="51"/>
      <c r="F78" s="92"/>
      <c r="G78" s="91"/>
      <c r="H78" s="91"/>
      <c r="I78" s="51"/>
      <c r="J78" s="95"/>
      <c r="K78" s="99"/>
      <c r="L78" s="99"/>
      <c r="M78" s="99"/>
      <c r="N78" s="99"/>
      <c r="O78" s="94"/>
      <c r="P78" s="98"/>
      <c r="Q78" s="52"/>
      <c r="R78" s="21"/>
      <c r="S78" s="21"/>
      <c r="T78" s="21"/>
      <c r="U78" s="21"/>
      <c r="V78" s="21"/>
      <c r="Y78" s="106" t="s">
        <v>32</v>
      </c>
      <c r="Z78" s="30"/>
      <c r="AA78" s="21"/>
      <c r="AB78" s="21"/>
    </row>
    <row r="79" spans="1:28" s="26" customFormat="1" ht="23.25" x14ac:dyDescent="0.25">
      <c r="A79" s="21"/>
      <c r="B79" s="51">
        <v>3</v>
      </c>
      <c r="C79" s="32" t="s">
        <v>79</v>
      </c>
      <c r="D79" s="91"/>
      <c r="E79" s="51" t="s">
        <v>25</v>
      </c>
      <c r="F79" s="92">
        <v>0</v>
      </c>
      <c r="G79" s="91" t="s">
        <v>26</v>
      </c>
      <c r="H79" s="91"/>
      <c r="I79" s="100"/>
      <c r="J79" s="96"/>
      <c r="K79" s="97"/>
      <c r="L79" s="97"/>
      <c r="M79" s="97"/>
      <c r="N79" s="96"/>
      <c r="O79" s="100"/>
      <c r="P79" s="101"/>
      <c r="Q79" s="53"/>
      <c r="R79" s="21"/>
      <c r="S79" s="21"/>
      <c r="T79" s="21"/>
      <c r="U79" s="21"/>
      <c r="V79" s="21"/>
      <c r="Y79" s="104" t="s">
        <v>14</v>
      </c>
      <c r="Z79" s="21"/>
      <c r="AA79" s="21"/>
      <c r="AB79" s="21"/>
    </row>
    <row r="80" spans="1:28" s="26" customFormat="1" ht="19.5" x14ac:dyDescent="0.25">
      <c r="A80" s="21"/>
      <c r="B80" s="51"/>
      <c r="C80" s="91" t="s">
        <v>130</v>
      </c>
      <c r="D80" s="91"/>
      <c r="E80" s="51"/>
      <c r="F80" s="92"/>
      <c r="G80" s="91"/>
      <c r="H80" s="91"/>
      <c r="I80" s="96"/>
      <c r="J80" s="96"/>
      <c r="K80" s="97"/>
      <c r="L80" s="97"/>
      <c r="M80" s="97"/>
      <c r="N80" s="96"/>
      <c r="O80" s="96"/>
      <c r="P80" s="98"/>
      <c r="Q80" s="52"/>
      <c r="R80" s="21"/>
      <c r="S80" s="21"/>
      <c r="T80" s="21"/>
      <c r="U80" s="21"/>
      <c r="V80" s="21"/>
      <c r="AA80" s="21"/>
      <c r="AB80" s="21"/>
    </row>
    <row r="81" spans="1:28" s="26" customFormat="1" ht="19.5" x14ac:dyDescent="0.25">
      <c r="A81" s="21"/>
      <c r="B81" s="51"/>
      <c r="C81" s="91" t="s">
        <v>131</v>
      </c>
      <c r="D81" s="91"/>
      <c r="E81" s="51"/>
      <c r="F81" s="92"/>
      <c r="G81" s="91"/>
      <c r="H81" s="91"/>
      <c r="I81" s="96"/>
      <c r="J81" s="96"/>
      <c r="K81" s="97"/>
      <c r="L81" s="97"/>
      <c r="M81" s="97"/>
      <c r="N81" s="96"/>
      <c r="O81" s="96"/>
      <c r="P81" s="96"/>
      <c r="Q81" s="5"/>
      <c r="R81" s="21"/>
      <c r="S81" s="21"/>
      <c r="T81" s="21"/>
      <c r="U81" s="21"/>
      <c r="V81" s="21"/>
      <c r="AA81" s="21"/>
      <c r="AB81" s="21"/>
    </row>
    <row r="82" spans="1:28" s="26" customFormat="1" ht="19.5" x14ac:dyDescent="0.25">
      <c r="A82" s="21"/>
      <c r="B82" s="51">
        <v>4</v>
      </c>
      <c r="C82" s="32" t="s">
        <v>35</v>
      </c>
      <c r="D82" s="91"/>
      <c r="E82" s="51" t="s">
        <v>25</v>
      </c>
      <c r="F82" s="92">
        <v>0</v>
      </c>
      <c r="G82" s="91" t="s">
        <v>26</v>
      </c>
      <c r="H82" s="91"/>
      <c r="I82" s="96"/>
      <c r="J82" s="96"/>
      <c r="K82" s="97"/>
      <c r="L82" s="97"/>
      <c r="M82" s="97"/>
      <c r="N82" s="96"/>
      <c r="O82" s="96"/>
      <c r="P82" s="96"/>
      <c r="Q82" s="5"/>
      <c r="R82" s="27"/>
      <c r="S82" s="21"/>
      <c r="T82" s="21"/>
      <c r="U82" s="21"/>
      <c r="V82" s="21"/>
      <c r="AA82" s="21"/>
      <c r="AB82" s="21"/>
    </row>
    <row r="83" spans="1:28" s="26" customFormat="1" ht="19.5" x14ac:dyDescent="0.25">
      <c r="A83" s="21"/>
      <c r="B83" s="51">
        <v>5</v>
      </c>
      <c r="C83" s="32" t="s">
        <v>119</v>
      </c>
      <c r="D83" s="91"/>
      <c r="E83" s="51" t="s">
        <v>25</v>
      </c>
      <c r="F83" s="92">
        <v>0</v>
      </c>
      <c r="G83" s="91" t="s">
        <v>26</v>
      </c>
      <c r="H83" s="32"/>
      <c r="I83" s="96"/>
      <c r="J83" s="96"/>
      <c r="K83" s="97"/>
      <c r="L83" s="97"/>
      <c r="M83" s="97"/>
      <c r="N83" s="96"/>
      <c r="O83" s="96"/>
      <c r="P83" s="96"/>
      <c r="Q83" s="5"/>
      <c r="R83" s="30"/>
      <c r="S83" s="21"/>
      <c r="T83" s="21"/>
      <c r="U83" s="21"/>
      <c r="V83" s="21"/>
      <c r="Y83" s="21"/>
      <c r="Z83" s="21"/>
      <c r="AA83" s="21"/>
      <c r="AB83" s="21"/>
    </row>
    <row r="84" spans="1:28" s="26" customFormat="1" ht="19.5" x14ac:dyDescent="0.25">
      <c r="A84" s="21"/>
      <c r="B84" s="51">
        <v>6</v>
      </c>
      <c r="C84" s="32" t="s">
        <v>36</v>
      </c>
      <c r="D84" s="103"/>
      <c r="E84" s="51" t="s">
        <v>25</v>
      </c>
      <c r="F84" s="92">
        <v>0</v>
      </c>
      <c r="G84" s="91" t="s">
        <v>26</v>
      </c>
      <c r="H84" s="32"/>
      <c r="I84" s="96"/>
      <c r="J84" s="96"/>
      <c r="K84" s="97"/>
      <c r="L84" s="97"/>
      <c r="M84" s="97"/>
      <c r="N84" s="96"/>
      <c r="O84" s="96"/>
      <c r="P84" s="96"/>
      <c r="Q84" s="5"/>
      <c r="R84" s="21"/>
      <c r="S84" s="21"/>
      <c r="T84" s="21"/>
      <c r="U84" s="21"/>
      <c r="V84" s="21"/>
      <c r="AA84" s="21"/>
      <c r="AB84" s="21"/>
    </row>
    <row r="85" spans="1:28" s="29" customFormat="1" ht="19.5" x14ac:dyDescent="0.25">
      <c r="A85" s="27"/>
      <c r="B85" s="51"/>
      <c r="C85" s="32"/>
      <c r="D85" s="103"/>
      <c r="E85" s="51"/>
      <c r="F85" s="32"/>
      <c r="G85" s="91"/>
      <c r="H85" s="51"/>
      <c r="I85" s="96"/>
      <c r="J85" s="96"/>
      <c r="K85" s="97"/>
      <c r="L85" s="97"/>
      <c r="M85" s="97"/>
      <c r="N85" s="96"/>
      <c r="O85" s="96"/>
      <c r="P85" s="96"/>
      <c r="Q85" s="5"/>
      <c r="R85" s="21"/>
      <c r="S85" s="27"/>
      <c r="T85" s="27"/>
      <c r="U85" s="27"/>
      <c r="V85" s="27"/>
      <c r="AA85" s="27"/>
      <c r="AB85" s="27"/>
    </row>
    <row r="86" spans="1:28" s="31" customFormat="1" ht="23.25" x14ac:dyDescent="0.25">
      <c r="A86" s="30"/>
      <c r="B86" s="111" t="s">
        <v>1164</v>
      </c>
      <c r="C86" s="112"/>
      <c r="D86" s="113"/>
      <c r="E86" s="114" t="s">
        <v>25</v>
      </c>
      <c r="F86" s="115">
        <f>SUM(F71:F85)</f>
        <v>7</v>
      </c>
      <c r="G86" s="111" t="s">
        <v>27</v>
      </c>
      <c r="H86" s="116"/>
      <c r="I86" s="96"/>
      <c r="J86" s="96"/>
      <c r="K86" s="97"/>
      <c r="L86" s="97"/>
      <c r="M86" s="97"/>
      <c r="N86" s="96"/>
      <c r="O86" s="96"/>
      <c r="P86" s="96"/>
      <c r="Q86" s="5"/>
      <c r="R86" s="5"/>
      <c r="S86" s="30"/>
      <c r="T86" s="30"/>
      <c r="U86" s="30"/>
      <c r="V86" s="30"/>
      <c r="AA86" s="30"/>
      <c r="AB86" s="30"/>
    </row>
    <row r="87" spans="1:28" s="26" customFormat="1" ht="19.5" x14ac:dyDescent="0.2">
      <c r="A87" s="21"/>
      <c r="B87" s="38"/>
      <c r="C87" s="39"/>
      <c r="D87" s="34"/>
      <c r="E87" s="34"/>
      <c r="F87" s="34"/>
      <c r="G87" s="34"/>
      <c r="H87" s="5"/>
      <c r="I87" s="96"/>
      <c r="J87" s="96"/>
      <c r="K87" s="97"/>
      <c r="L87" s="97"/>
      <c r="M87" s="97"/>
      <c r="N87" s="96"/>
      <c r="O87" s="96"/>
      <c r="P87" s="96"/>
      <c r="Q87" s="5"/>
      <c r="R87" s="5"/>
      <c r="S87" s="21"/>
      <c r="T87" s="21"/>
      <c r="U87" s="21"/>
      <c r="V87" s="21"/>
      <c r="AA87" s="21"/>
      <c r="AB87" s="21"/>
    </row>
    <row r="88" spans="1:28" s="26" customFormat="1" ht="19.5" x14ac:dyDescent="0.2">
      <c r="A88" s="21"/>
      <c r="B88" s="2"/>
      <c r="C88" s="10"/>
      <c r="D88" s="5"/>
      <c r="E88" s="5"/>
      <c r="F88" s="5"/>
      <c r="G88" s="5"/>
      <c r="H88" s="5"/>
      <c r="I88" s="96"/>
      <c r="J88" s="96"/>
      <c r="K88" s="97"/>
      <c r="L88" s="97"/>
      <c r="M88" s="97"/>
      <c r="N88" s="96"/>
      <c r="O88" s="96"/>
      <c r="P88" s="96"/>
      <c r="Q88" s="5"/>
      <c r="R88" s="34"/>
      <c r="S88" s="21"/>
      <c r="T88" s="21"/>
      <c r="U88" s="21"/>
      <c r="V88" s="21"/>
      <c r="W88" s="21"/>
      <c r="X88" s="21"/>
      <c r="AA88" s="21"/>
      <c r="AB88" s="21"/>
    </row>
    <row r="89" spans="1:28" ht="19.5" x14ac:dyDescent="0.25">
      <c r="I89" s="96"/>
      <c r="J89" s="96"/>
      <c r="K89" s="97"/>
      <c r="L89" s="97"/>
      <c r="M89" s="97"/>
      <c r="N89" s="96"/>
      <c r="O89" s="96"/>
      <c r="P89" s="96"/>
    </row>
    <row r="90" spans="1:28" s="38" customFormat="1" ht="19.5" x14ac:dyDescent="0.2">
      <c r="B90" s="2"/>
      <c r="C90" s="10"/>
      <c r="D90" s="5"/>
      <c r="E90" s="5"/>
      <c r="F90" s="5"/>
      <c r="G90" s="5"/>
      <c r="H90" s="5"/>
      <c r="I90" s="96"/>
      <c r="J90" s="96"/>
      <c r="K90" s="97"/>
      <c r="L90" s="97"/>
      <c r="M90" s="97"/>
      <c r="N90" s="96"/>
      <c r="O90" s="96"/>
      <c r="P90" s="96"/>
      <c r="Q90" s="5"/>
      <c r="R90" s="5"/>
      <c r="S90" s="34"/>
      <c r="T90" s="34"/>
      <c r="U90" s="34"/>
      <c r="V90" s="34"/>
      <c r="W90" s="34"/>
      <c r="X90" s="34"/>
      <c r="Y90" s="34"/>
      <c r="Z90" s="34"/>
      <c r="AA90" s="34"/>
    </row>
  </sheetData>
  <mergeCells count="82">
    <mergeCell ref="D28:D29"/>
    <mergeCell ref="AA31:AA33"/>
    <mergeCell ref="AA35:AA36"/>
    <mergeCell ref="AA38:AA39"/>
    <mergeCell ref="B68:D70"/>
    <mergeCell ref="I68:M70"/>
    <mergeCell ref="U66:U67"/>
    <mergeCell ref="V66:V67"/>
    <mergeCell ref="W66:W67"/>
    <mergeCell ref="X66:X67"/>
    <mergeCell ref="Y66:Y67"/>
    <mergeCell ref="Z66:Z67"/>
    <mergeCell ref="O66:O67"/>
    <mergeCell ref="P66:P67"/>
    <mergeCell ref="Q66:Q67"/>
    <mergeCell ref="R66:R67"/>
    <mergeCell ref="B66:C67"/>
    <mergeCell ref="D66:D67"/>
    <mergeCell ref="E66:E67"/>
    <mergeCell ref="F66:F67"/>
    <mergeCell ref="G66:G67"/>
    <mergeCell ref="AA50:AA52"/>
    <mergeCell ref="AA58:AA60"/>
    <mergeCell ref="H66:H67"/>
    <mergeCell ref="S66:S67"/>
    <mergeCell ref="T66:T67"/>
    <mergeCell ref="I66:I67"/>
    <mergeCell ref="J66:J67"/>
    <mergeCell ref="K66:K67"/>
    <mergeCell ref="L66:L67"/>
    <mergeCell ref="M66:M67"/>
    <mergeCell ref="N66:N67"/>
    <mergeCell ref="AA66:AA67"/>
    <mergeCell ref="W38:W42"/>
    <mergeCell ref="X38:X42"/>
    <mergeCell ref="Y38:Y42"/>
    <mergeCell ref="Z38:Z42"/>
    <mergeCell ref="W43:W44"/>
    <mergeCell ref="X20:X23"/>
    <mergeCell ref="Y20:Y23"/>
    <mergeCell ref="Z20:Z23"/>
    <mergeCell ref="AA23:AA25"/>
    <mergeCell ref="Z10:Z11"/>
    <mergeCell ref="X15:X16"/>
    <mergeCell ref="Y15:Y16"/>
    <mergeCell ref="Z15:Z16"/>
    <mergeCell ref="X17:X18"/>
    <mergeCell ref="Y17:Y18"/>
    <mergeCell ref="Z17:Z18"/>
    <mergeCell ref="Y10:Y11"/>
    <mergeCell ref="T10:T11"/>
    <mergeCell ref="U10:U11"/>
    <mergeCell ref="V10:V11"/>
    <mergeCell ref="W10:W11"/>
    <mergeCell ref="X10:X11"/>
    <mergeCell ref="S10:S11"/>
    <mergeCell ref="D10:D11"/>
    <mergeCell ref="K10:K11"/>
    <mergeCell ref="L10:L11"/>
    <mergeCell ref="M10:M11"/>
    <mergeCell ref="N10:N11"/>
    <mergeCell ref="B2:AA2"/>
    <mergeCell ref="B3:AA3"/>
    <mergeCell ref="B4:AA4"/>
    <mergeCell ref="B5:AA5"/>
    <mergeCell ref="B6:D7"/>
    <mergeCell ref="AA40:AA41"/>
    <mergeCell ref="B8:B11"/>
    <mergeCell ref="C8:C11"/>
    <mergeCell ref="E8:J8"/>
    <mergeCell ref="K8:M9"/>
    <mergeCell ref="N8:V9"/>
    <mergeCell ref="O10:O11"/>
    <mergeCell ref="W8:X9"/>
    <mergeCell ref="Y8:Z9"/>
    <mergeCell ref="AA8:AA11"/>
    <mergeCell ref="E9:F10"/>
    <mergeCell ref="G9:H10"/>
    <mergeCell ref="I9:J10"/>
    <mergeCell ref="P10:P11"/>
    <mergeCell ref="Q10:Q11"/>
    <mergeCell ref="R10:R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67" min="1" max="2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E190"/>
  <sheetViews>
    <sheetView showGridLines="0" view="pageBreakPreview" topLeftCell="A131" zoomScale="71" zoomScaleNormal="40" zoomScaleSheetLayoutView="71" zoomScalePageLayoutView="96" workbookViewId="0">
      <selection activeCell="D139" sqref="D139"/>
    </sheetView>
  </sheetViews>
  <sheetFormatPr defaultColWidth="9.140625" defaultRowHeight="15" x14ac:dyDescent="0.25"/>
  <cols>
    <col min="1" max="1" width="0.140625" style="4" customWidth="1"/>
    <col min="2" max="2" width="5.7109375" style="2" customWidth="1"/>
    <col min="3" max="3" width="18.85546875" style="10" customWidth="1"/>
    <col min="4" max="4" width="37.42578125" style="5" customWidth="1"/>
    <col min="5" max="7" width="6.7109375" style="5" customWidth="1"/>
    <col min="8" max="8" width="7.85546875" style="5" customWidth="1"/>
    <col min="9" max="10" width="6.7109375" style="5" customWidth="1"/>
    <col min="11" max="13" width="6.7109375" style="11"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19.5703125" style="5" customWidth="1"/>
    <col min="25" max="25" width="17.28515625" style="5" customWidth="1"/>
    <col min="26" max="26" width="20.7109375" style="5" customWidth="1"/>
    <col min="27" max="27" width="47.85546875" style="5" customWidth="1"/>
    <col min="28" max="28" width="18.7109375" style="4" customWidth="1"/>
    <col min="29" max="29" width="9.140625" style="7"/>
    <col min="30" max="30" width="10.42578125" style="7" bestFit="1" customWidth="1"/>
    <col min="31" max="31" width="19.140625" style="7" customWidth="1"/>
    <col min="32" max="16384" width="9.140625" style="7"/>
  </cols>
  <sheetData>
    <row r="1" spans="1:28" s="4" customFormat="1" ht="0.2" customHeight="1" x14ac:dyDescent="0.25">
      <c r="A1" s="2"/>
      <c r="B1" s="2"/>
      <c r="C1" s="9"/>
      <c r="D1" s="3"/>
      <c r="E1" s="3"/>
      <c r="F1" s="3"/>
      <c r="G1" s="3"/>
      <c r="H1" s="3"/>
      <c r="I1" s="3"/>
      <c r="J1" s="3"/>
      <c r="K1" s="6"/>
      <c r="L1" s="6"/>
      <c r="M1" s="6"/>
      <c r="N1" s="3"/>
      <c r="O1" s="3"/>
      <c r="P1" s="3"/>
      <c r="Q1" s="3"/>
      <c r="R1" s="3"/>
      <c r="S1" s="3"/>
      <c r="T1" s="3"/>
      <c r="U1" s="3"/>
      <c r="V1" s="3"/>
      <c r="W1" s="3"/>
      <c r="X1" s="3"/>
      <c r="Y1" s="3"/>
      <c r="Z1" s="3"/>
      <c r="AA1" s="3"/>
      <c r="AB1" s="2"/>
    </row>
    <row r="2" spans="1:28" s="55" customFormat="1" ht="25.5" x14ac:dyDescent="0.25">
      <c r="B2" s="526" t="s">
        <v>15</v>
      </c>
      <c r="C2" s="526"/>
      <c r="D2" s="526"/>
      <c r="E2" s="526"/>
      <c r="F2" s="526"/>
      <c r="G2" s="526"/>
      <c r="H2" s="526"/>
      <c r="I2" s="526"/>
      <c r="J2" s="526"/>
      <c r="K2" s="526"/>
      <c r="L2" s="526"/>
      <c r="M2" s="526"/>
      <c r="N2" s="526"/>
      <c r="O2" s="526"/>
      <c r="P2" s="526"/>
      <c r="Q2" s="526"/>
      <c r="R2" s="526"/>
      <c r="S2" s="526"/>
      <c r="T2" s="526"/>
      <c r="U2" s="526"/>
      <c r="V2" s="526"/>
      <c r="W2" s="526"/>
      <c r="X2" s="526"/>
      <c r="Y2" s="526"/>
      <c r="Z2" s="526"/>
      <c r="AA2" s="526"/>
    </row>
    <row r="3" spans="1:28" s="56" customFormat="1" ht="22.5" x14ac:dyDescent="0.25">
      <c r="B3" s="527" t="s">
        <v>41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8" s="56" customFormat="1" ht="23.25" x14ac:dyDescent="0.25">
      <c r="B4" s="528" t="s">
        <v>47</v>
      </c>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8" s="56" customFormat="1" ht="23.25" x14ac:dyDescent="0.25">
      <c r="B5" s="529" t="s">
        <v>48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row>
    <row r="6" spans="1:28" s="56" customFormat="1" ht="18.75" x14ac:dyDescent="0.25">
      <c r="B6" s="530" t="s">
        <v>547</v>
      </c>
      <c r="C6" s="531"/>
      <c r="D6" s="531"/>
      <c r="E6" s="57"/>
      <c r="F6" s="57"/>
      <c r="G6" s="57"/>
      <c r="H6" s="57"/>
      <c r="I6" s="57"/>
      <c r="J6" s="57"/>
      <c r="K6" s="57"/>
      <c r="L6" s="57"/>
      <c r="M6" s="57"/>
      <c r="N6" s="57"/>
      <c r="O6" s="57"/>
      <c r="P6" s="57"/>
      <c r="Q6" s="57"/>
      <c r="R6" s="57"/>
      <c r="S6" s="57"/>
      <c r="T6" s="57"/>
      <c r="U6" s="57"/>
      <c r="V6" s="57"/>
      <c r="W6" s="57"/>
      <c r="X6" s="57"/>
      <c r="Y6" s="57"/>
      <c r="Z6" s="57"/>
      <c r="AA6" s="57"/>
    </row>
    <row r="7" spans="1:28" s="56" customFormat="1" ht="18.75" x14ac:dyDescent="0.25">
      <c r="B7" s="532"/>
      <c r="C7" s="532"/>
      <c r="D7" s="532"/>
      <c r="E7" s="37"/>
      <c r="F7" s="37"/>
      <c r="G7" s="37"/>
      <c r="H7" s="37"/>
      <c r="I7" s="37"/>
      <c r="J7" s="37"/>
      <c r="K7" s="36"/>
      <c r="L7" s="36"/>
      <c r="M7" s="36"/>
      <c r="N7" s="36"/>
      <c r="O7" s="36"/>
      <c r="P7" s="36"/>
      <c r="Q7" s="36"/>
      <c r="R7" s="36"/>
      <c r="S7" s="36"/>
      <c r="T7" s="36"/>
      <c r="U7" s="36"/>
      <c r="V7" s="36"/>
      <c r="W7" s="36"/>
      <c r="X7" s="36"/>
      <c r="Y7" s="36"/>
      <c r="Z7" s="36"/>
      <c r="AA7" s="36"/>
    </row>
    <row r="8" spans="1:28" s="18" customFormat="1" ht="20.100000000000001" customHeight="1" x14ac:dyDescent="0.25">
      <c r="B8" s="516" t="s">
        <v>0</v>
      </c>
      <c r="C8" s="516" t="s">
        <v>23</v>
      </c>
      <c r="D8" s="68" t="s">
        <v>124</v>
      </c>
      <c r="E8" s="516" t="s">
        <v>1</v>
      </c>
      <c r="F8" s="516"/>
      <c r="G8" s="516"/>
      <c r="H8" s="516"/>
      <c r="I8" s="516"/>
      <c r="J8" s="516"/>
      <c r="K8" s="516" t="s">
        <v>24</v>
      </c>
      <c r="L8" s="516"/>
      <c r="M8" s="516"/>
      <c r="N8" s="516" t="s">
        <v>9</v>
      </c>
      <c r="O8" s="516"/>
      <c r="P8" s="516"/>
      <c r="Q8" s="516"/>
      <c r="R8" s="516"/>
      <c r="S8" s="516"/>
      <c r="T8" s="516"/>
      <c r="U8" s="516"/>
      <c r="V8" s="516"/>
      <c r="W8" s="521" t="s">
        <v>1</v>
      </c>
      <c r="X8" s="522"/>
      <c r="Y8" s="521" t="s">
        <v>51</v>
      </c>
      <c r="Z8" s="522"/>
      <c r="AA8" s="516" t="s">
        <v>13</v>
      </c>
    </row>
    <row r="9" spans="1:28" s="18" customFormat="1" ht="20.100000000000001" customHeight="1" x14ac:dyDescent="0.25">
      <c r="B9" s="516"/>
      <c r="C9" s="516"/>
      <c r="D9" s="69" t="s">
        <v>123</v>
      </c>
      <c r="E9" s="516" t="s">
        <v>2</v>
      </c>
      <c r="F9" s="516"/>
      <c r="G9" s="525" t="s">
        <v>3</v>
      </c>
      <c r="H9" s="525"/>
      <c r="I9" s="516" t="s">
        <v>121</v>
      </c>
      <c r="J9" s="516"/>
      <c r="K9" s="516"/>
      <c r="L9" s="516"/>
      <c r="M9" s="516"/>
      <c r="N9" s="516"/>
      <c r="O9" s="516"/>
      <c r="P9" s="516"/>
      <c r="Q9" s="516"/>
      <c r="R9" s="516"/>
      <c r="S9" s="516"/>
      <c r="T9" s="516"/>
      <c r="U9" s="516"/>
      <c r="V9" s="516"/>
      <c r="W9" s="523"/>
      <c r="X9" s="524"/>
      <c r="Y9" s="523"/>
      <c r="Z9" s="524"/>
      <c r="AA9" s="516"/>
    </row>
    <row r="10" spans="1:28" s="18" customFormat="1" ht="20.100000000000001" customHeight="1" x14ac:dyDescent="0.25">
      <c r="B10" s="516"/>
      <c r="C10" s="516"/>
      <c r="D10" s="519" t="s">
        <v>125</v>
      </c>
      <c r="E10" s="516"/>
      <c r="F10" s="516"/>
      <c r="G10" s="525"/>
      <c r="H10" s="525"/>
      <c r="I10" s="516"/>
      <c r="J10" s="516"/>
      <c r="K10" s="516" t="s">
        <v>4</v>
      </c>
      <c r="L10" s="516" t="s">
        <v>5</v>
      </c>
      <c r="M10" s="516" t="s">
        <v>6</v>
      </c>
      <c r="N10" s="516" t="s">
        <v>10</v>
      </c>
      <c r="O10" s="516" t="s">
        <v>11</v>
      </c>
      <c r="P10" s="516" t="s">
        <v>18</v>
      </c>
      <c r="Q10" s="516" t="s">
        <v>19</v>
      </c>
      <c r="R10" s="516" t="s">
        <v>20</v>
      </c>
      <c r="S10" s="516" t="s">
        <v>122</v>
      </c>
      <c r="T10" s="516" t="s">
        <v>21</v>
      </c>
      <c r="U10" s="516" t="s">
        <v>22</v>
      </c>
      <c r="V10" s="516" t="s">
        <v>28</v>
      </c>
      <c r="W10" s="517" t="s">
        <v>49</v>
      </c>
      <c r="X10" s="517" t="s">
        <v>50</v>
      </c>
      <c r="Y10" s="517" t="s">
        <v>12</v>
      </c>
      <c r="Z10" s="514" t="s">
        <v>52</v>
      </c>
      <c r="AA10" s="516"/>
    </row>
    <row r="11" spans="1:28" s="18" customFormat="1" ht="31.5" customHeight="1" x14ac:dyDescent="0.25">
      <c r="B11" s="516"/>
      <c r="C11" s="516"/>
      <c r="D11" s="520"/>
      <c r="E11" s="67" t="s">
        <v>7</v>
      </c>
      <c r="F11" s="67" t="s">
        <v>8</v>
      </c>
      <c r="G11" s="67" t="s">
        <v>7</v>
      </c>
      <c r="H11" s="67" t="s">
        <v>8</v>
      </c>
      <c r="I11" s="67" t="s">
        <v>7</v>
      </c>
      <c r="J11" s="67" t="s">
        <v>8</v>
      </c>
      <c r="K11" s="516"/>
      <c r="L11" s="516"/>
      <c r="M11" s="516"/>
      <c r="N11" s="516"/>
      <c r="O11" s="516"/>
      <c r="P11" s="516"/>
      <c r="Q11" s="516"/>
      <c r="R11" s="516"/>
      <c r="S11" s="516"/>
      <c r="T11" s="516"/>
      <c r="U11" s="516"/>
      <c r="V11" s="516"/>
      <c r="W11" s="518"/>
      <c r="X11" s="518"/>
      <c r="Y11" s="518"/>
      <c r="Z11" s="515"/>
      <c r="AA11" s="516"/>
    </row>
    <row r="12" spans="1:28" s="15" customFormat="1" ht="15.75" x14ac:dyDescent="0.25">
      <c r="B12" s="110">
        <v>1</v>
      </c>
      <c r="C12" s="110">
        <v>2</v>
      </c>
      <c r="D12" s="110">
        <v>3</v>
      </c>
      <c r="E12" s="110">
        <v>4</v>
      </c>
      <c r="F12" s="110">
        <v>5</v>
      </c>
      <c r="G12" s="110">
        <v>6</v>
      </c>
      <c r="H12" s="110">
        <v>7</v>
      </c>
      <c r="I12" s="110">
        <v>8</v>
      </c>
      <c r="J12" s="110">
        <v>9</v>
      </c>
      <c r="K12" s="110">
        <v>10</v>
      </c>
      <c r="L12" s="110">
        <v>11</v>
      </c>
      <c r="M12" s="110">
        <v>12</v>
      </c>
      <c r="N12" s="110">
        <v>13</v>
      </c>
      <c r="O12" s="110">
        <v>14</v>
      </c>
      <c r="P12" s="110">
        <v>15</v>
      </c>
      <c r="Q12" s="110">
        <v>16</v>
      </c>
      <c r="R12" s="110">
        <v>17</v>
      </c>
      <c r="S12" s="110">
        <v>18</v>
      </c>
      <c r="T12" s="110">
        <v>19</v>
      </c>
      <c r="U12" s="110">
        <v>20</v>
      </c>
      <c r="V12" s="110">
        <v>21</v>
      </c>
      <c r="W12" s="110">
        <v>22</v>
      </c>
      <c r="X12" s="110">
        <v>23</v>
      </c>
      <c r="Y12" s="110">
        <v>24</v>
      </c>
      <c r="Z12" s="110">
        <v>25</v>
      </c>
      <c r="AA12" s="110">
        <v>26</v>
      </c>
    </row>
    <row r="13" spans="1:28" s="1" customFormat="1" ht="2.1" customHeight="1" x14ac:dyDescent="0.25">
      <c r="B13" s="12"/>
      <c r="C13" s="12"/>
      <c r="D13" s="13"/>
      <c r="E13" s="14"/>
      <c r="F13" s="14"/>
      <c r="G13" s="14"/>
      <c r="H13" s="14"/>
      <c r="I13" s="14"/>
      <c r="J13" s="14"/>
      <c r="K13" s="12"/>
      <c r="L13" s="12"/>
      <c r="M13" s="12"/>
      <c r="N13" s="12"/>
      <c r="O13" s="12"/>
      <c r="P13" s="12"/>
      <c r="Q13" s="12"/>
      <c r="R13" s="12"/>
      <c r="S13" s="12"/>
      <c r="T13" s="12"/>
      <c r="U13" s="12"/>
      <c r="V13" s="12"/>
      <c r="W13" s="13"/>
      <c r="X13" s="13"/>
      <c r="Y13" s="13"/>
      <c r="Z13" s="13"/>
      <c r="AA13" s="13"/>
    </row>
    <row r="14" spans="1:28" s="16" customFormat="1" ht="15.95" customHeight="1" x14ac:dyDescent="0.25">
      <c r="B14" s="19"/>
      <c r="C14" s="20"/>
      <c r="D14" s="20"/>
      <c r="E14" s="42"/>
      <c r="F14" s="42"/>
      <c r="G14" s="42"/>
      <c r="H14" s="42"/>
      <c r="I14" s="42"/>
      <c r="J14" s="42"/>
      <c r="K14" s="42"/>
      <c r="L14" s="42"/>
      <c r="M14" s="42"/>
      <c r="N14" s="42"/>
      <c r="O14" s="42"/>
      <c r="P14" s="42"/>
      <c r="Q14" s="42"/>
      <c r="R14" s="42"/>
      <c r="S14" s="42"/>
      <c r="T14" s="42"/>
      <c r="U14" s="42"/>
      <c r="V14" s="42"/>
      <c r="W14" s="25"/>
      <c r="X14" s="25"/>
      <c r="Y14" s="20"/>
      <c r="Z14" s="20"/>
      <c r="AA14" s="35"/>
    </row>
    <row r="15" spans="1:28" s="17" customFormat="1" ht="19.5" x14ac:dyDescent="0.25">
      <c r="B15" s="71">
        <v>1</v>
      </c>
      <c r="C15" s="59" t="s">
        <v>39</v>
      </c>
      <c r="D15" s="72" t="s">
        <v>58</v>
      </c>
      <c r="E15" s="58">
        <v>3</v>
      </c>
      <c r="F15" s="58" t="s">
        <v>55</v>
      </c>
      <c r="G15" s="58" t="s">
        <v>55</v>
      </c>
      <c r="H15" s="58" t="s">
        <v>55</v>
      </c>
      <c r="I15" s="58" t="s">
        <v>55</v>
      </c>
      <c r="J15" s="58" t="s">
        <v>55</v>
      </c>
      <c r="K15" s="58" t="s">
        <v>55</v>
      </c>
      <c r="L15" s="58" t="s">
        <v>55</v>
      </c>
      <c r="M15" s="58" t="s">
        <v>55</v>
      </c>
      <c r="N15" s="58"/>
      <c r="O15" s="58"/>
      <c r="P15" s="58"/>
      <c r="Q15" s="58"/>
      <c r="R15" s="58"/>
      <c r="S15" s="58"/>
      <c r="T15" s="58"/>
      <c r="U15" s="58"/>
      <c r="V15" s="58"/>
      <c r="W15" s="278" t="s">
        <v>134</v>
      </c>
      <c r="X15" s="507">
        <v>325000000</v>
      </c>
      <c r="Y15" s="507">
        <f>5%*X15</f>
        <v>16250000</v>
      </c>
      <c r="Z15" s="507">
        <f>X15+Y15</f>
        <v>341250000</v>
      </c>
      <c r="AA15" s="73" t="s">
        <v>550</v>
      </c>
    </row>
    <row r="16" spans="1:28" s="17" customFormat="1" ht="19.5" x14ac:dyDescent="0.25">
      <c r="B16" s="71"/>
      <c r="C16" s="74">
        <v>43285</v>
      </c>
      <c r="D16" s="75" t="s">
        <v>548</v>
      </c>
      <c r="E16" s="47"/>
      <c r="F16" s="47"/>
      <c r="G16" s="47"/>
      <c r="H16" s="47"/>
      <c r="I16" s="47"/>
      <c r="J16" s="47"/>
      <c r="K16" s="47"/>
      <c r="L16" s="47"/>
      <c r="M16" s="47"/>
      <c r="N16" s="47"/>
      <c r="O16" s="47"/>
      <c r="P16" s="47"/>
      <c r="Q16" s="47"/>
      <c r="R16" s="47"/>
      <c r="S16" s="47"/>
      <c r="T16" s="47"/>
      <c r="U16" s="47"/>
      <c r="V16" s="47"/>
      <c r="W16" s="45"/>
      <c r="X16" s="507"/>
      <c r="Y16" s="507"/>
      <c r="Z16" s="507"/>
      <c r="AA16" s="77" t="s">
        <v>114</v>
      </c>
    </row>
    <row r="17" spans="2:27" s="17" customFormat="1" ht="19.5" x14ac:dyDescent="0.25">
      <c r="B17" s="71"/>
      <c r="C17" s="59" t="s">
        <v>64</v>
      </c>
      <c r="D17" s="75" t="s">
        <v>549</v>
      </c>
      <c r="E17" s="47"/>
      <c r="F17" s="47"/>
      <c r="G17" s="47"/>
      <c r="H17" s="47"/>
      <c r="I17" s="47"/>
      <c r="J17" s="47"/>
      <c r="K17" s="47"/>
      <c r="L17" s="47"/>
      <c r="M17" s="47"/>
      <c r="N17" s="47"/>
      <c r="O17" s="47"/>
      <c r="P17" s="47"/>
      <c r="Q17" s="47"/>
      <c r="R17" s="47"/>
      <c r="S17" s="47"/>
      <c r="T17" s="47"/>
      <c r="U17" s="47"/>
      <c r="V17" s="47"/>
      <c r="W17" s="45"/>
      <c r="X17" s="507"/>
      <c r="Y17" s="507"/>
      <c r="Z17" s="507"/>
      <c r="AA17" s="77" t="s">
        <v>551</v>
      </c>
    </row>
    <row r="18" spans="2:27" s="17" customFormat="1" ht="19.5" x14ac:dyDescent="0.25">
      <c r="B18" s="71"/>
      <c r="C18" s="59"/>
      <c r="D18" s="75" t="s">
        <v>54</v>
      </c>
      <c r="E18" s="47"/>
      <c r="F18" s="47"/>
      <c r="G18" s="47"/>
      <c r="H18" s="47"/>
      <c r="I18" s="47"/>
      <c r="J18" s="47"/>
      <c r="K18" s="47"/>
      <c r="L18" s="47"/>
      <c r="M18" s="47"/>
      <c r="N18" s="47"/>
      <c r="O18" s="47"/>
      <c r="P18" s="47"/>
      <c r="Q18" s="47"/>
      <c r="R18" s="47"/>
      <c r="S18" s="47"/>
      <c r="T18" s="47"/>
      <c r="U18" s="47"/>
      <c r="V18" s="47"/>
      <c r="W18" s="45"/>
      <c r="X18" s="507"/>
      <c r="Y18" s="507"/>
      <c r="Z18" s="507"/>
      <c r="AA18" s="77" t="s">
        <v>552</v>
      </c>
    </row>
    <row r="19" spans="2:27" s="17" customFormat="1" ht="19.5" x14ac:dyDescent="0.25">
      <c r="B19" s="71"/>
      <c r="C19" s="59"/>
      <c r="D19" s="75"/>
      <c r="E19" s="47"/>
      <c r="F19" s="47"/>
      <c r="G19" s="47"/>
      <c r="H19" s="47"/>
      <c r="I19" s="47"/>
      <c r="J19" s="47"/>
      <c r="K19" s="47"/>
      <c r="L19" s="47"/>
      <c r="M19" s="47"/>
      <c r="N19" s="47"/>
      <c r="O19" s="47"/>
      <c r="P19" s="47"/>
      <c r="Q19" s="47"/>
      <c r="R19" s="47"/>
      <c r="S19" s="47"/>
      <c r="T19" s="47"/>
      <c r="U19" s="47"/>
      <c r="V19" s="47"/>
      <c r="W19" s="45"/>
      <c r="X19" s="507"/>
      <c r="Y19" s="507"/>
      <c r="Z19" s="507"/>
      <c r="AA19" s="77" t="s">
        <v>553</v>
      </c>
    </row>
    <row r="20" spans="2:27" s="17" customFormat="1" ht="19.5" customHeight="1" x14ac:dyDescent="0.25">
      <c r="B20" s="71"/>
      <c r="C20" s="59"/>
      <c r="D20" s="75"/>
      <c r="E20" s="47"/>
      <c r="F20" s="47"/>
      <c r="G20" s="47"/>
      <c r="H20" s="47"/>
      <c r="I20" s="47"/>
      <c r="J20" s="47"/>
      <c r="K20" s="47"/>
      <c r="L20" s="47"/>
      <c r="M20" s="47"/>
      <c r="N20" s="47"/>
      <c r="O20" s="47"/>
      <c r="P20" s="47"/>
      <c r="Q20" s="47"/>
      <c r="R20" s="47"/>
      <c r="S20" s="47"/>
      <c r="T20" s="47"/>
      <c r="U20" s="47"/>
      <c r="V20" s="47"/>
      <c r="W20" s="45"/>
      <c r="X20" s="507"/>
      <c r="Y20" s="507"/>
      <c r="Z20" s="507"/>
      <c r="AA20" s="77" t="s">
        <v>554</v>
      </c>
    </row>
    <row r="21" spans="2:27" s="17" customFormat="1" ht="19.5" x14ac:dyDescent="0.25">
      <c r="B21" s="71"/>
      <c r="C21" s="59"/>
      <c r="D21" s="75"/>
      <c r="E21" s="47"/>
      <c r="F21" s="47"/>
      <c r="G21" s="47"/>
      <c r="H21" s="47"/>
      <c r="I21" s="47"/>
      <c r="J21" s="47"/>
      <c r="K21" s="47"/>
      <c r="L21" s="47"/>
      <c r="M21" s="47"/>
      <c r="N21" s="47"/>
      <c r="O21" s="47"/>
      <c r="P21" s="47"/>
      <c r="Q21" s="47"/>
      <c r="R21" s="47"/>
      <c r="S21" s="47"/>
      <c r="T21" s="47"/>
      <c r="U21" s="47"/>
      <c r="V21" s="47"/>
      <c r="W21" s="45"/>
      <c r="X21" s="507"/>
      <c r="Y21" s="507"/>
      <c r="Z21" s="507"/>
      <c r="AA21" s="77"/>
    </row>
    <row r="22" spans="2:27" s="17" customFormat="1" ht="19.5" x14ac:dyDescent="0.25">
      <c r="B22" s="71">
        <v>2</v>
      </c>
      <c r="C22" s="59" t="s">
        <v>43</v>
      </c>
      <c r="D22" s="79" t="s">
        <v>169</v>
      </c>
      <c r="E22" s="58" t="s">
        <v>55</v>
      </c>
      <c r="F22" s="58" t="s">
        <v>55</v>
      </c>
      <c r="G22" s="58" t="s">
        <v>55</v>
      </c>
      <c r="H22" s="58" t="s">
        <v>55</v>
      </c>
      <c r="I22" s="58">
        <v>0</v>
      </c>
      <c r="J22" s="58" t="s">
        <v>55</v>
      </c>
      <c r="K22" s="58">
        <v>0</v>
      </c>
      <c r="L22" s="58" t="s">
        <v>55</v>
      </c>
      <c r="M22" s="58" t="s">
        <v>55</v>
      </c>
      <c r="N22" s="58" t="s">
        <v>55</v>
      </c>
      <c r="O22" s="58" t="s">
        <v>55</v>
      </c>
      <c r="P22" s="58" t="s">
        <v>55</v>
      </c>
      <c r="Q22" s="58" t="s">
        <v>55</v>
      </c>
      <c r="R22" s="58" t="s">
        <v>55</v>
      </c>
      <c r="S22" s="58" t="s">
        <v>55</v>
      </c>
      <c r="T22" s="58" t="s">
        <v>55</v>
      </c>
      <c r="U22" s="58" t="s">
        <v>55</v>
      </c>
      <c r="V22" s="58" t="s">
        <v>55</v>
      </c>
      <c r="W22" s="507" t="s">
        <v>68</v>
      </c>
      <c r="X22" s="507">
        <v>0</v>
      </c>
      <c r="Y22" s="507">
        <v>0</v>
      </c>
      <c r="Z22" s="513">
        <v>0</v>
      </c>
      <c r="AA22" s="536" t="s">
        <v>557</v>
      </c>
    </row>
    <row r="23" spans="2:27" s="17" customFormat="1" ht="19.5" x14ac:dyDescent="0.25">
      <c r="B23" s="71"/>
      <c r="C23" s="74">
        <v>43289</v>
      </c>
      <c r="D23" s="277" t="s">
        <v>556</v>
      </c>
      <c r="E23" s="47"/>
      <c r="F23" s="47"/>
      <c r="G23" s="47"/>
      <c r="H23" s="47"/>
      <c r="I23" s="47"/>
      <c r="J23" s="47"/>
      <c r="K23" s="47"/>
      <c r="L23" s="47"/>
      <c r="M23" s="47"/>
      <c r="N23" s="47"/>
      <c r="O23" s="47"/>
      <c r="P23" s="47"/>
      <c r="Q23" s="47"/>
      <c r="R23" s="47"/>
      <c r="S23" s="47"/>
      <c r="T23" s="47"/>
      <c r="U23" s="47"/>
      <c r="V23" s="47"/>
      <c r="W23" s="507"/>
      <c r="X23" s="507"/>
      <c r="Y23" s="507"/>
      <c r="Z23" s="513"/>
      <c r="AA23" s="536"/>
    </row>
    <row r="24" spans="2:27" s="17" customFormat="1" ht="19.5" customHeight="1" x14ac:dyDescent="0.25">
      <c r="B24" s="71"/>
      <c r="C24" s="266" t="s">
        <v>555</v>
      </c>
      <c r="D24" s="75" t="s">
        <v>54</v>
      </c>
      <c r="E24" s="47"/>
      <c r="F24" s="47"/>
      <c r="G24" s="47"/>
      <c r="H24" s="47"/>
      <c r="I24" s="47"/>
      <c r="J24" s="47"/>
      <c r="K24" s="47"/>
      <c r="L24" s="47"/>
      <c r="M24" s="47"/>
      <c r="N24" s="47"/>
      <c r="O24" s="47"/>
      <c r="P24" s="47"/>
      <c r="Q24" s="47"/>
      <c r="R24" s="47"/>
      <c r="S24" s="47"/>
      <c r="T24" s="47"/>
      <c r="U24" s="47"/>
      <c r="V24" s="47"/>
      <c r="W24" s="507"/>
      <c r="X24" s="507"/>
      <c r="Y24" s="507"/>
      <c r="Z24" s="513"/>
      <c r="AA24" s="77" t="s">
        <v>558</v>
      </c>
    </row>
    <row r="25" spans="2:27" s="17" customFormat="1" ht="19.5" x14ac:dyDescent="0.25">
      <c r="B25" s="71"/>
      <c r="C25" s="59"/>
      <c r="D25" s="75"/>
      <c r="E25" s="47"/>
      <c r="F25" s="47"/>
      <c r="G25" s="47"/>
      <c r="H25" s="47"/>
      <c r="I25" s="47"/>
      <c r="J25" s="47"/>
      <c r="K25" s="47"/>
      <c r="L25" s="47"/>
      <c r="M25" s="47"/>
      <c r="N25" s="47"/>
      <c r="O25" s="47"/>
      <c r="P25" s="47"/>
      <c r="Q25" s="47"/>
      <c r="R25" s="47"/>
      <c r="S25" s="47"/>
      <c r="T25" s="47"/>
      <c r="U25" s="47"/>
      <c r="V25" s="47"/>
      <c r="W25" s="507"/>
      <c r="X25" s="507"/>
      <c r="Y25" s="507"/>
      <c r="Z25" s="513"/>
      <c r="AA25" s="77" t="s">
        <v>559</v>
      </c>
    </row>
    <row r="26" spans="2:27" s="17" customFormat="1" ht="19.5" customHeight="1" x14ac:dyDescent="0.25">
      <c r="B26" s="71"/>
      <c r="C26" s="59"/>
      <c r="D26" s="75"/>
      <c r="E26" s="47"/>
      <c r="F26" s="47"/>
      <c r="G26" s="47"/>
      <c r="H26" s="47"/>
      <c r="I26" s="47"/>
      <c r="J26" s="47"/>
      <c r="K26" s="47"/>
      <c r="L26" s="47"/>
      <c r="M26" s="47"/>
      <c r="N26" s="47"/>
      <c r="O26" s="47"/>
      <c r="P26" s="47"/>
      <c r="Q26" s="47"/>
      <c r="R26" s="47"/>
      <c r="S26" s="47"/>
      <c r="T26" s="47"/>
      <c r="U26" s="47"/>
      <c r="V26" s="47"/>
      <c r="W26" s="54"/>
      <c r="X26" s="54"/>
      <c r="Y26" s="80"/>
      <c r="Z26" s="80"/>
      <c r="AA26" s="77"/>
    </row>
    <row r="27" spans="2:27" s="17" customFormat="1" ht="19.5" x14ac:dyDescent="0.25">
      <c r="B27" s="71">
        <v>3</v>
      </c>
      <c r="C27" s="59" t="s">
        <v>44</v>
      </c>
      <c r="D27" s="72" t="s">
        <v>423</v>
      </c>
      <c r="E27" s="58" t="s">
        <v>55</v>
      </c>
      <c r="F27" s="58" t="s">
        <v>55</v>
      </c>
      <c r="G27" s="58" t="s">
        <v>55</v>
      </c>
      <c r="H27" s="58" t="s">
        <v>55</v>
      </c>
      <c r="I27" s="58" t="s">
        <v>55</v>
      </c>
      <c r="J27" s="58" t="s">
        <v>55</v>
      </c>
      <c r="K27" s="58" t="s">
        <v>55</v>
      </c>
      <c r="L27" s="58" t="s">
        <v>55</v>
      </c>
      <c r="M27" s="58" t="s">
        <v>55</v>
      </c>
      <c r="N27" s="58" t="s">
        <v>55</v>
      </c>
      <c r="O27" s="58" t="s">
        <v>55</v>
      </c>
      <c r="P27" s="58" t="s">
        <v>55</v>
      </c>
      <c r="Q27" s="58" t="s">
        <v>55</v>
      </c>
      <c r="R27" s="58" t="s">
        <v>55</v>
      </c>
      <c r="S27" s="58" t="s">
        <v>55</v>
      </c>
      <c r="T27" s="58" t="s">
        <v>55</v>
      </c>
      <c r="U27" s="58" t="s">
        <v>55</v>
      </c>
      <c r="V27" s="58" t="s">
        <v>55</v>
      </c>
      <c r="W27" s="507" t="s">
        <v>68</v>
      </c>
      <c r="X27" s="507">
        <v>0</v>
      </c>
      <c r="Y27" s="507">
        <f>5%*X27</f>
        <v>0</v>
      </c>
      <c r="Z27" s="507">
        <f>X27+Y27</f>
        <v>0</v>
      </c>
      <c r="AA27" s="73" t="s">
        <v>562</v>
      </c>
    </row>
    <row r="28" spans="2:27" s="17" customFormat="1" ht="19.5" x14ac:dyDescent="0.25">
      <c r="B28" s="71"/>
      <c r="C28" s="74">
        <v>43291</v>
      </c>
      <c r="D28" s="75" t="s">
        <v>561</v>
      </c>
      <c r="E28" s="47"/>
      <c r="F28" s="47"/>
      <c r="G28" s="47"/>
      <c r="H28" s="47"/>
      <c r="I28" s="47"/>
      <c r="J28" s="47"/>
      <c r="K28" s="47"/>
      <c r="L28" s="47"/>
      <c r="M28" s="47"/>
      <c r="N28" s="47"/>
      <c r="O28" s="47"/>
      <c r="P28" s="47"/>
      <c r="Q28" s="47"/>
      <c r="R28" s="47"/>
      <c r="S28" s="47"/>
      <c r="T28" s="47"/>
      <c r="U28" s="47"/>
      <c r="V28" s="47"/>
      <c r="W28" s="507"/>
      <c r="X28" s="507"/>
      <c r="Y28" s="507"/>
      <c r="Z28" s="507"/>
      <c r="AA28" s="508" t="s">
        <v>563</v>
      </c>
    </row>
    <row r="29" spans="2:27" s="17" customFormat="1" ht="19.5" customHeight="1" x14ac:dyDescent="0.25">
      <c r="B29" s="71"/>
      <c r="C29" s="90" t="s">
        <v>560</v>
      </c>
      <c r="D29" s="75" t="s">
        <v>574</v>
      </c>
      <c r="E29" s="47"/>
      <c r="F29" s="47"/>
      <c r="G29" s="47"/>
      <c r="H29" s="47"/>
      <c r="I29" s="47"/>
      <c r="J29" s="47"/>
      <c r="K29" s="47"/>
      <c r="L29" s="47"/>
      <c r="M29" s="47"/>
      <c r="N29" s="47"/>
      <c r="O29" s="47"/>
      <c r="P29" s="47"/>
      <c r="Q29" s="47"/>
      <c r="R29" s="47"/>
      <c r="S29" s="47"/>
      <c r="T29" s="47"/>
      <c r="U29" s="47"/>
      <c r="V29" s="47"/>
      <c r="W29" s="507"/>
      <c r="X29" s="507"/>
      <c r="Y29" s="507"/>
      <c r="Z29" s="507"/>
      <c r="AA29" s="508"/>
    </row>
    <row r="30" spans="2:27" s="17" customFormat="1" ht="19.5" x14ac:dyDescent="0.25">
      <c r="B30" s="71"/>
      <c r="C30" s="81"/>
      <c r="D30" s="78" t="s">
        <v>1123</v>
      </c>
      <c r="E30" s="47"/>
      <c r="F30" s="47"/>
      <c r="G30" s="47"/>
      <c r="H30" s="47"/>
      <c r="I30" s="47"/>
      <c r="J30" s="47"/>
      <c r="K30" s="47"/>
      <c r="L30" s="47"/>
      <c r="M30" s="47"/>
      <c r="N30" s="47"/>
      <c r="O30" s="47"/>
      <c r="P30" s="47"/>
      <c r="Q30" s="47"/>
      <c r="R30" s="47"/>
      <c r="S30" s="47"/>
      <c r="T30" s="47"/>
      <c r="U30" s="47"/>
      <c r="V30" s="47"/>
      <c r="W30" s="507"/>
      <c r="X30" s="507"/>
      <c r="Y30" s="507"/>
      <c r="Z30" s="507"/>
      <c r="AA30" s="508"/>
    </row>
    <row r="31" spans="2:27" s="17" customFormat="1" ht="19.5" x14ac:dyDescent="0.25">
      <c r="B31" s="71"/>
      <c r="C31" s="82"/>
      <c r="D31" s="75"/>
      <c r="E31" s="47"/>
      <c r="F31" s="47"/>
      <c r="G31" s="47"/>
      <c r="H31" s="47"/>
      <c r="I31" s="47"/>
      <c r="J31" s="47"/>
      <c r="K31" s="47"/>
      <c r="L31" s="47"/>
      <c r="M31" s="47"/>
      <c r="N31" s="47"/>
      <c r="O31" s="47"/>
      <c r="P31" s="47"/>
      <c r="Q31" s="47"/>
      <c r="R31" s="47"/>
      <c r="S31" s="47"/>
      <c r="T31" s="47"/>
      <c r="U31" s="47"/>
      <c r="V31" s="47"/>
      <c r="W31" s="507"/>
      <c r="X31" s="507"/>
      <c r="Y31" s="507"/>
      <c r="Z31" s="507"/>
      <c r="AA31" s="508"/>
    </row>
    <row r="32" spans="2:27" s="17" customFormat="1" ht="19.5" x14ac:dyDescent="0.25">
      <c r="B32" s="71"/>
      <c r="C32" s="82"/>
      <c r="D32" s="75"/>
      <c r="E32" s="47"/>
      <c r="F32" s="47"/>
      <c r="G32" s="47"/>
      <c r="H32" s="47"/>
      <c r="I32" s="47"/>
      <c r="J32" s="47"/>
      <c r="K32" s="47"/>
      <c r="L32" s="47"/>
      <c r="M32" s="47"/>
      <c r="N32" s="47"/>
      <c r="O32" s="47"/>
      <c r="P32" s="47"/>
      <c r="Q32" s="47"/>
      <c r="R32" s="47"/>
      <c r="S32" s="47"/>
      <c r="T32" s="47"/>
      <c r="U32" s="47"/>
      <c r="V32" s="47"/>
      <c r="W32" s="54"/>
      <c r="X32" s="54"/>
      <c r="Y32" s="54"/>
      <c r="Z32" s="54"/>
      <c r="AA32" s="508"/>
    </row>
    <row r="33" spans="2:27" s="17" customFormat="1" ht="19.5" x14ac:dyDescent="0.25">
      <c r="B33" s="71"/>
      <c r="C33" s="82"/>
      <c r="D33" s="75"/>
      <c r="E33" s="47"/>
      <c r="F33" s="47"/>
      <c r="G33" s="47"/>
      <c r="H33" s="47"/>
      <c r="I33" s="47"/>
      <c r="J33" s="47"/>
      <c r="K33" s="47"/>
      <c r="L33" s="47"/>
      <c r="M33" s="47"/>
      <c r="N33" s="47"/>
      <c r="O33" s="47"/>
      <c r="P33" s="47"/>
      <c r="Q33" s="47"/>
      <c r="R33" s="47"/>
      <c r="S33" s="47"/>
      <c r="T33" s="47"/>
      <c r="U33" s="47"/>
      <c r="V33" s="47"/>
      <c r="W33" s="54"/>
      <c r="X33" s="54"/>
      <c r="Y33" s="54"/>
      <c r="Z33" s="54"/>
      <c r="AA33" s="77"/>
    </row>
    <row r="34" spans="2:27" s="17" customFormat="1" ht="19.5" x14ac:dyDescent="0.25">
      <c r="B34" s="71">
        <v>4</v>
      </c>
      <c r="C34" s="59" t="s">
        <v>42</v>
      </c>
      <c r="D34" s="72" t="s">
        <v>423</v>
      </c>
      <c r="E34" s="58">
        <v>0</v>
      </c>
      <c r="F34" s="58">
        <v>0</v>
      </c>
      <c r="G34" s="58" t="s">
        <v>55</v>
      </c>
      <c r="H34" s="58" t="s">
        <v>55</v>
      </c>
      <c r="I34" s="58" t="s">
        <v>55</v>
      </c>
      <c r="J34" s="58" t="s">
        <v>55</v>
      </c>
      <c r="K34" s="58" t="s">
        <v>55</v>
      </c>
      <c r="L34" s="58" t="s">
        <v>55</v>
      </c>
      <c r="M34" s="58" t="s">
        <v>55</v>
      </c>
      <c r="N34" s="58">
        <v>0</v>
      </c>
      <c r="O34" s="58">
        <v>0</v>
      </c>
      <c r="P34" s="58" t="s">
        <v>55</v>
      </c>
      <c r="Q34" s="58" t="s">
        <v>55</v>
      </c>
      <c r="R34" s="58" t="s">
        <v>55</v>
      </c>
      <c r="S34" s="58" t="s">
        <v>55</v>
      </c>
      <c r="T34" s="58" t="s">
        <v>55</v>
      </c>
      <c r="U34" s="58" t="s">
        <v>55</v>
      </c>
      <c r="V34" s="58" t="s">
        <v>55</v>
      </c>
      <c r="W34" s="507" t="s">
        <v>68</v>
      </c>
      <c r="X34" s="507">
        <v>0</v>
      </c>
      <c r="Y34" s="507">
        <f>5%*X34</f>
        <v>0</v>
      </c>
      <c r="Z34" s="507">
        <f>X34+Y34</f>
        <v>0</v>
      </c>
      <c r="AA34" s="73" t="s">
        <v>566</v>
      </c>
    </row>
    <row r="35" spans="2:27" s="17" customFormat="1" ht="19.5" customHeight="1" x14ac:dyDescent="0.25">
      <c r="B35" s="71"/>
      <c r="C35" s="74">
        <v>43293</v>
      </c>
      <c r="D35" s="75" t="s">
        <v>565</v>
      </c>
      <c r="E35" s="47"/>
      <c r="F35" s="47"/>
      <c r="G35" s="47"/>
      <c r="H35" s="47"/>
      <c r="I35" s="47"/>
      <c r="J35" s="47"/>
      <c r="K35" s="47"/>
      <c r="L35" s="47"/>
      <c r="M35" s="47"/>
      <c r="N35" s="47"/>
      <c r="O35" s="47"/>
      <c r="P35" s="47"/>
      <c r="Q35" s="47"/>
      <c r="R35" s="47"/>
      <c r="S35" s="47"/>
      <c r="T35" s="47"/>
      <c r="U35" s="47"/>
      <c r="V35" s="47"/>
      <c r="W35" s="507"/>
      <c r="X35" s="507"/>
      <c r="Y35" s="507"/>
      <c r="Z35" s="507"/>
      <c r="AA35" s="508" t="s">
        <v>567</v>
      </c>
    </row>
    <row r="36" spans="2:27" s="17" customFormat="1" ht="19.5" x14ac:dyDescent="0.25">
      <c r="B36" s="71"/>
      <c r="C36" s="90" t="s">
        <v>564</v>
      </c>
      <c r="D36" s="75" t="s">
        <v>1125</v>
      </c>
      <c r="E36" s="47"/>
      <c r="F36" s="47"/>
      <c r="G36" s="47"/>
      <c r="H36" s="47"/>
      <c r="I36" s="47"/>
      <c r="J36" s="47"/>
      <c r="K36" s="47"/>
      <c r="L36" s="47"/>
      <c r="M36" s="47"/>
      <c r="N36" s="47"/>
      <c r="O36" s="47"/>
      <c r="P36" s="47"/>
      <c r="Q36" s="47"/>
      <c r="R36" s="47"/>
      <c r="S36" s="47"/>
      <c r="T36" s="47"/>
      <c r="U36" s="47"/>
      <c r="V36" s="47"/>
      <c r="W36" s="54"/>
      <c r="X36" s="507"/>
      <c r="Y36" s="507"/>
      <c r="Z36" s="507"/>
      <c r="AA36" s="508"/>
    </row>
    <row r="37" spans="2:27" s="17" customFormat="1" ht="19.5" x14ac:dyDescent="0.25">
      <c r="B37" s="71"/>
      <c r="C37" s="81"/>
      <c r="D37" s="75" t="s">
        <v>495</v>
      </c>
      <c r="E37" s="47"/>
      <c r="F37" s="47"/>
      <c r="G37" s="47"/>
      <c r="H37" s="47"/>
      <c r="I37" s="47"/>
      <c r="J37" s="47"/>
      <c r="K37" s="47"/>
      <c r="L37" s="47"/>
      <c r="M37" s="47"/>
      <c r="N37" s="47"/>
      <c r="O37" s="47"/>
      <c r="P37" s="47"/>
      <c r="Q37" s="47"/>
      <c r="R37" s="47"/>
      <c r="S37" s="47"/>
      <c r="T37" s="47"/>
      <c r="U37" s="47"/>
      <c r="V37" s="47"/>
      <c r="W37" s="54"/>
      <c r="X37" s="507"/>
      <c r="Y37" s="507"/>
      <c r="Z37" s="507"/>
      <c r="AA37" s="508"/>
    </row>
    <row r="38" spans="2:27" s="17" customFormat="1" ht="19.5" x14ac:dyDescent="0.25">
      <c r="B38" s="71"/>
      <c r="C38" s="82"/>
      <c r="D38" s="75"/>
      <c r="E38" s="47"/>
      <c r="F38" s="47"/>
      <c r="G38" s="47"/>
      <c r="H38" s="47"/>
      <c r="I38" s="47"/>
      <c r="J38" s="47"/>
      <c r="K38" s="47"/>
      <c r="L38" s="47"/>
      <c r="M38" s="47"/>
      <c r="N38" s="47"/>
      <c r="O38" s="47"/>
      <c r="P38" s="47"/>
      <c r="Q38" s="47"/>
      <c r="R38" s="47"/>
      <c r="S38" s="47"/>
      <c r="T38" s="47"/>
      <c r="U38" s="47"/>
      <c r="V38" s="47"/>
      <c r="W38" s="54"/>
      <c r="X38" s="507"/>
      <c r="Y38" s="507"/>
      <c r="Z38" s="507"/>
      <c r="AA38" s="77"/>
    </row>
    <row r="39" spans="2:27" s="17" customFormat="1" ht="19.5" x14ac:dyDescent="0.25">
      <c r="B39" s="71">
        <v>5</v>
      </c>
      <c r="C39" s="74" t="s">
        <v>279</v>
      </c>
      <c r="D39" s="72" t="s">
        <v>58</v>
      </c>
      <c r="E39" s="47">
        <v>1</v>
      </c>
      <c r="F39" s="47">
        <v>0</v>
      </c>
      <c r="G39" s="47">
        <v>0</v>
      </c>
      <c r="H39" s="47">
        <v>0</v>
      </c>
      <c r="I39" s="47">
        <v>0</v>
      </c>
      <c r="J39" s="47">
        <v>0</v>
      </c>
      <c r="K39" s="47">
        <v>0</v>
      </c>
      <c r="L39" s="47">
        <v>0</v>
      </c>
      <c r="M39" s="47">
        <v>0</v>
      </c>
      <c r="N39" s="47"/>
      <c r="O39" s="47"/>
      <c r="P39" s="47"/>
      <c r="Q39" s="47"/>
      <c r="R39" s="47"/>
      <c r="S39" s="47"/>
      <c r="T39" s="47"/>
      <c r="U39" s="47"/>
      <c r="V39" s="47"/>
      <c r="W39" s="54" t="s">
        <v>68</v>
      </c>
      <c r="X39" s="54">
        <v>100000000</v>
      </c>
      <c r="Y39" s="54">
        <f>5%*X39</f>
        <v>5000000</v>
      </c>
      <c r="Z39" s="54">
        <f>X39+Y39</f>
        <v>105000000</v>
      </c>
      <c r="AA39" s="119" t="s">
        <v>102</v>
      </c>
    </row>
    <row r="40" spans="2:27" s="17" customFormat="1" ht="19.5" customHeight="1" x14ac:dyDescent="0.25">
      <c r="B40" s="71"/>
      <c r="C40" s="74">
        <v>43294</v>
      </c>
      <c r="D40" s="75" t="s">
        <v>568</v>
      </c>
      <c r="E40" s="47"/>
      <c r="F40" s="47"/>
      <c r="G40" s="47"/>
      <c r="H40" s="47"/>
      <c r="I40" s="47"/>
      <c r="J40" s="47"/>
      <c r="K40" s="47"/>
      <c r="L40" s="47"/>
      <c r="M40" s="47"/>
      <c r="N40" s="47"/>
      <c r="O40" s="47"/>
      <c r="P40" s="47"/>
      <c r="Q40" s="47"/>
      <c r="R40" s="47"/>
      <c r="S40" s="47"/>
      <c r="T40" s="47"/>
      <c r="U40" s="47"/>
      <c r="V40" s="47"/>
      <c r="W40" s="54"/>
      <c r="X40" s="54"/>
      <c r="Y40" s="54"/>
      <c r="Z40" s="54"/>
      <c r="AA40" s="77" t="s">
        <v>570</v>
      </c>
    </row>
    <row r="41" spans="2:27" s="17" customFormat="1" ht="19.5" x14ac:dyDescent="0.25">
      <c r="B41" s="71"/>
      <c r="C41" s="74" t="s">
        <v>64</v>
      </c>
      <c r="D41" s="75" t="s">
        <v>569</v>
      </c>
      <c r="E41" s="47"/>
      <c r="F41" s="47"/>
      <c r="G41" s="47"/>
      <c r="H41" s="47"/>
      <c r="I41" s="47"/>
      <c r="J41" s="47"/>
      <c r="K41" s="47"/>
      <c r="L41" s="47"/>
      <c r="M41" s="47"/>
      <c r="N41" s="47"/>
      <c r="O41" s="47"/>
      <c r="P41" s="47"/>
      <c r="Q41" s="47"/>
      <c r="R41" s="47"/>
      <c r="S41" s="47"/>
      <c r="T41" s="47"/>
      <c r="U41" s="47"/>
      <c r="V41" s="47"/>
      <c r="W41" s="54"/>
      <c r="X41" s="54"/>
      <c r="Y41" s="54"/>
      <c r="Z41" s="54"/>
      <c r="AA41" s="77" t="s">
        <v>571</v>
      </c>
    </row>
    <row r="42" spans="2:27" s="17" customFormat="1" ht="19.5" x14ac:dyDescent="0.25">
      <c r="B42" s="71"/>
      <c r="C42" s="82"/>
      <c r="D42" s="75" t="s">
        <v>54</v>
      </c>
      <c r="E42" s="47"/>
      <c r="F42" s="47"/>
      <c r="G42" s="47"/>
      <c r="H42" s="47"/>
      <c r="I42" s="47"/>
      <c r="J42" s="47"/>
      <c r="K42" s="47"/>
      <c r="L42" s="47"/>
      <c r="M42" s="47"/>
      <c r="N42" s="47"/>
      <c r="O42" s="47"/>
      <c r="P42" s="47"/>
      <c r="Q42" s="47"/>
      <c r="R42" s="47"/>
      <c r="S42" s="47"/>
      <c r="T42" s="47"/>
      <c r="U42" s="47"/>
      <c r="V42" s="47"/>
      <c r="W42" s="54"/>
      <c r="X42" s="54"/>
      <c r="Y42" s="54"/>
      <c r="Z42" s="54"/>
      <c r="AA42" s="77"/>
    </row>
    <row r="43" spans="2:27" s="17" customFormat="1" ht="19.5" x14ac:dyDescent="0.25">
      <c r="B43" s="71"/>
      <c r="C43" s="82"/>
      <c r="D43" s="75"/>
      <c r="E43" s="47"/>
      <c r="F43" s="47"/>
      <c r="G43" s="47"/>
      <c r="H43" s="47"/>
      <c r="I43" s="47"/>
      <c r="J43" s="47"/>
      <c r="K43" s="47"/>
      <c r="L43" s="47"/>
      <c r="M43" s="47"/>
      <c r="N43" s="47"/>
      <c r="O43" s="47"/>
      <c r="P43" s="47"/>
      <c r="Q43" s="47"/>
      <c r="R43" s="47"/>
      <c r="S43" s="47"/>
      <c r="T43" s="47"/>
      <c r="U43" s="47"/>
      <c r="V43" s="47"/>
      <c r="W43" s="54"/>
      <c r="X43" s="54"/>
      <c r="Y43" s="54"/>
      <c r="Z43" s="54"/>
      <c r="AA43" s="77"/>
    </row>
    <row r="44" spans="2:27" s="17" customFormat="1" ht="19.5" x14ac:dyDescent="0.25">
      <c r="B44" s="71">
        <v>6</v>
      </c>
      <c r="C44" s="74" t="s">
        <v>43</v>
      </c>
      <c r="D44" s="72" t="s">
        <v>58</v>
      </c>
      <c r="E44" s="47">
        <v>2</v>
      </c>
      <c r="F44" s="47">
        <v>0</v>
      </c>
      <c r="G44" s="47">
        <v>0</v>
      </c>
      <c r="H44" s="47">
        <v>0</v>
      </c>
      <c r="I44" s="47">
        <v>0</v>
      </c>
      <c r="J44" s="47">
        <v>0</v>
      </c>
      <c r="K44" s="47">
        <v>0</v>
      </c>
      <c r="L44" s="47">
        <v>0</v>
      </c>
      <c r="M44" s="47">
        <v>0</v>
      </c>
      <c r="N44" s="47"/>
      <c r="O44" s="47"/>
      <c r="P44" s="47"/>
      <c r="Q44" s="47"/>
      <c r="R44" s="47"/>
      <c r="S44" s="47"/>
      <c r="T44" s="47"/>
      <c r="U44" s="47"/>
      <c r="V44" s="47"/>
      <c r="W44" s="54" t="s">
        <v>70</v>
      </c>
      <c r="X44" s="54">
        <v>150000000</v>
      </c>
      <c r="Y44" s="54">
        <f>5%*X44</f>
        <v>7500000</v>
      </c>
      <c r="Z44" s="54">
        <f>X44+Y44</f>
        <v>157500000</v>
      </c>
      <c r="AA44" s="119" t="s">
        <v>575</v>
      </c>
    </row>
    <row r="45" spans="2:27" s="17" customFormat="1" ht="19.5" customHeight="1" x14ac:dyDescent="0.25">
      <c r="B45" s="71"/>
      <c r="C45" s="74">
        <v>43296</v>
      </c>
      <c r="D45" s="75" t="s">
        <v>573</v>
      </c>
      <c r="E45" s="47"/>
      <c r="F45" s="47"/>
      <c r="G45" s="47"/>
      <c r="H45" s="47"/>
      <c r="I45" s="47"/>
      <c r="J45" s="47"/>
      <c r="K45" s="47"/>
      <c r="L45" s="47"/>
      <c r="M45" s="47"/>
      <c r="N45" s="47"/>
      <c r="O45" s="47"/>
      <c r="P45" s="47"/>
      <c r="Q45" s="47"/>
      <c r="R45" s="47"/>
      <c r="S45" s="47"/>
      <c r="T45" s="47"/>
      <c r="U45" s="47"/>
      <c r="V45" s="47"/>
      <c r="W45" s="54"/>
      <c r="X45" s="54"/>
      <c r="Y45" s="54"/>
      <c r="Z45" s="54"/>
      <c r="AA45" s="77" t="s">
        <v>114</v>
      </c>
    </row>
    <row r="46" spans="2:27" s="17" customFormat="1" ht="19.5" x14ac:dyDescent="0.25">
      <c r="B46" s="71"/>
      <c r="C46" s="83" t="s">
        <v>572</v>
      </c>
      <c r="D46" s="75" t="s">
        <v>574</v>
      </c>
      <c r="E46" s="47"/>
      <c r="F46" s="47"/>
      <c r="G46" s="47"/>
      <c r="H46" s="47"/>
      <c r="I46" s="47"/>
      <c r="J46" s="47"/>
      <c r="K46" s="47"/>
      <c r="L46" s="47"/>
      <c r="M46" s="47"/>
      <c r="N46" s="47"/>
      <c r="O46" s="47"/>
      <c r="P46" s="47"/>
      <c r="Q46" s="47"/>
      <c r="R46" s="47"/>
      <c r="S46" s="47"/>
      <c r="T46" s="47"/>
      <c r="U46" s="47"/>
      <c r="V46" s="47"/>
      <c r="W46" s="54"/>
      <c r="X46" s="54"/>
      <c r="Y46" s="54"/>
      <c r="Z46" s="54"/>
      <c r="AA46" s="77" t="s">
        <v>576</v>
      </c>
    </row>
    <row r="47" spans="2:27" s="17" customFormat="1" ht="19.5" customHeight="1" x14ac:dyDescent="0.25">
      <c r="B47" s="71"/>
      <c r="C47" s="59"/>
      <c r="D47" s="72"/>
      <c r="E47" s="58"/>
      <c r="F47" s="58"/>
      <c r="G47" s="58"/>
      <c r="H47" s="58"/>
      <c r="I47" s="58"/>
      <c r="J47" s="58"/>
      <c r="K47" s="58"/>
      <c r="L47" s="58"/>
      <c r="M47" s="58"/>
      <c r="N47" s="58"/>
      <c r="O47" s="58"/>
      <c r="P47" s="58"/>
      <c r="Q47" s="58"/>
      <c r="R47" s="58"/>
      <c r="S47" s="58"/>
      <c r="T47" s="58"/>
      <c r="U47" s="58"/>
      <c r="V47" s="58"/>
      <c r="W47" s="507"/>
      <c r="X47" s="507"/>
      <c r="Y47" s="507"/>
      <c r="Z47" s="507"/>
      <c r="AA47" s="77" t="s">
        <v>577</v>
      </c>
    </row>
    <row r="48" spans="2:27" s="17" customFormat="1" ht="19.5" x14ac:dyDescent="0.25">
      <c r="B48" s="71"/>
      <c r="C48" s="74"/>
      <c r="D48" s="71"/>
      <c r="E48" s="47"/>
      <c r="F48" s="58"/>
      <c r="G48" s="58"/>
      <c r="H48" s="58"/>
      <c r="I48" s="58"/>
      <c r="J48" s="58"/>
      <c r="K48" s="58"/>
      <c r="L48" s="58"/>
      <c r="M48" s="58"/>
      <c r="N48" s="58"/>
      <c r="O48" s="58"/>
      <c r="P48" s="58"/>
      <c r="Q48" s="58"/>
      <c r="R48" s="58"/>
      <c r="S48" s="58"/>
      <c r="T48" s="58"/>
      <c r="U48" s="58"/>
      <c r="V48" s="58"/>
      <c r="W48" s="507"/>
      <c r="X48" s="507"/>
      <c r="Y48" s="507"/>
      <c r="Z48" s="507"/>
      <c r="AA48" s="77" t="s">
        <v>578</v>
      </c>
    </row>
    <row r="49" spans="2:27" s="17" customFormat="1" ht="19.5" x14ac:dyDescent="0.25">
      <c r="B49" s="284"/>
      <c r="C49" s="74"/>
      <c r="D49" s="284"/>
      <c r="E49" s="47"/>
      <c r="F49" s="230"/>
      <c r="G49" s="230"/>
      <c r="H49" s="230"/>
      <c r="I49" s="230"/>
      <c r="J49" s="230"/>
      <c r="K49" s="230"/>
      <c r="L49" s="230"/>
      <c r="M49" s="230"/>
      <c r="N49" s="230"/>
      <c r="O49" s="230"/>
      <c r="P49" s="230"/>
      <c r="Q49" s="230"/>
      <c r="R49" s="230"/>
      <c r="S49" s="230"/>
      <c r="T49" s="230"/>
      <c r="U49" s="230"/>
      <c r="V49" s="230"/>
      <c r="W49" s="278"/>
      <c r="X49" s="278"/>
      <c r="Y49" s="278"/>
      <c r="Z49" s="278"/>
      <c r="AA49" s="77"/>
    </row>
    <row r="50" spans="2:27" s="17" customFormat="1" ht="19.5" x14ac:dyDescent="0.25">
      <c r="B50" s="284">
        <v>7</v>
      </c>
      <c r="C50" s="74" t="s">
        <v>43</v>
      </c>
      <c r="D50" s="266" t="s">
        <v>63</v>
      </c>
      <c r="E50" s="47"/>
      <c r="F50" s="230"/>
      <c r="G50" s="230"/>
      <c r="H50" s="230"/>
      <c r="I50" s="230"/>
      <c r="J50" s="230"/>
      <c r="K50" s="230">
        <v>1</v>
      </c>
      <c r="L50" s="230"/>
      <c r="M50" s="230"/>
      <c r="N50" s="230"/>
      <c r="O50" s="230">
        <v>1</v>
      </c>
      <c r="P50" s="230"/>
      <c r="Q50" s="230">
        <v>1</v>
      </c>
      <c r="R50" s="230"/>
      <c r="S50" s="230"/>
      <c r="T50" s="230"/>
      <c r="U50" s="230">
        <v>1</v>
      </c>
      <c r="V50" s="230"/>
      <c r="W50" s="278" t="s">
        <v>56</v>
      </c>
      <c r="X50" s="278">
        <v>0</v>
      </c>
      <c r="Y50" s="278">
        <v>0</v>
      </c>
      <c r="Z50" s="278">
        <v>0</v>
      </c>
      <c r="AA50" s="119" t="s">
        <v>33</v>
      </c>
    </row>
    <row r="51" spans="2:27" s="17" customFormat="1" ht="19.5" x14ac:dyDescent="0.25">
      <c r="B51" s="284"/>
      <c r="C51" s="74">
        <v>43296</v>
      </c>
      <c r="D51" s="284" t="s">
        <v>580</v>
      </c>
      <c r="E51" s="47"/>
      <c r="F51" s="230"/>
      <c r="G51" s="230"/>
      <c r="H51" s="230"/>
      <c r="I51" s="230"/>
      <c r="J51" s="230"/>
      <c r="K51" s="230"/>
      <c r="L51" s="230"/>
      <c r="M51" s="230"/>
      <c r="N51" s="230"/>
      <c r="O51" s="230"/>
      <c r="P51" s="230"/>
      <c r="Q51" s="230"/>
      <c r="R51" s="230"/>
      <c r="S51" s="230"/>
      <c r="T51" s="230"/>
      <c r="U51" s="230"/>
      <c r="V51" s="230"/>
      <c r="W51" s="278"/>
      <c r="X51" s="278"/>
      <c r="Y51" s="278"/>
      <c r="Z51" s="278"/>
      <c r="AA51" s="508" t="s">
        <v>581</v>
      </c>
    </row>
    <row r="52" spans="2:27" s="17" customFormat="1" ht="19.5" x14ac:dyDescent="0.25">
      <c r="B52" s="284"/>
      <c r="C52" s="74" t="s">
        <v>579</v>
      </c>
      <c r="D52" s="284" t="s">
        <v>104</v>
      </c>
      <c r="E52" s="47"/>
      <c r="F52" s="230"/>
      <c r="G52" s="230"/>
      <c r="H52" s="230"/>
      <c r="I52" s="230"/>
      <c r="J52" s="230"/>
      <c r="K52" s="230"/>
      <c r="L52" s="230"/>
      <c r="M52" s="230"/>
      <c r="N52" s="230"/>
      <c r="O52" s="230"/>
      <c r="P52" s="230"/>
      <c r="Q52" s="230"/>
      <c r="R52" s="230"/>
      <c r="S52" s="230"/>
      <c r="T52" s="230"/>
      <c r="U52" s="230"/>
      <c r="V52" s="230"/>
      <c r="W52" s="278"/>
      <c r="X52" s="278"/>
      <c r="Y52" s="278"/>
      <c r="Z52" s="278"/>
      <c r="AA52" s="508"/>
    </row>
    <row r="53" spans="2:27" s="17" customFormat="1" ht="19.5" x14ac:dyDescent="0.25">
      <c r="B53" s="284"/>
      <c r="C53" s="74"/>
      <c r="D53" s="284"/>
      <c r="E53" s="47"/>
      <c r="F53" s="230"/>
      <c r="G53" s="230"/>
      <c r="H53" s="230"/>
      <c r="I53" s="230"/>
      <c r="J53" s="230"/>
      <c r="K53" s="230"/>
      <c r="L53" s="230"/>
      <c r="M53" s="230"/>
      <c r="N53" s="230"/>
      <c r="O53" s="230"/>
      <c r="P53" s="230"/>
      <c r="Q53" s="230"/>
      <c r="R53" s="230"/>
      <c r="S53" s="230"/>
      <c r="T53" s="230"/>
      <c r="U53" s="230"/>
      <c r="V53" s="230"/>
      <c r="W53" s="278"/>
      <c r="X53" s="278"/>
      <c r="Y53" s="278"/>
      <c r="Z53" s="278"/>
      <c r="AA53" s="508" t="s">
        <v>582</v>
      </c>
    </row>
    <row r="54" spans="2:27" s="17" customFormat="1" ht="19.5" x14ac:dyDescent="0.25">
      <c r="B54" s="284"/>
      <c r="C54" s="74"/>
      <c r="D54" s="284"/>
      <c r="E54" s="47"/>
      <c r="F54" s="230"/>
      <c r="G54" s="230"/>
      <c r="H54" s="230"/>
      <c r="I54" s="230"/>
      <c r="J54" s="230"/>
      <c r="K54" s="230"/>
      <c r="L54" s="230"/>
      <c r="M54" s="230"/>
      <c r="N54" s="230"/>
      <c r="O54" s="230"/>
      <c r="P54" s="230"/>
      <c r="Q54" s="230"/>
      <c r="R54" s="230"/>
      <c r="S54" s="230"/>
      <c r="T54" s="230"/>
      <c r="U54" s="230"/>
      <c r="V54" s="230"/>
      <c r="W54" s="278"/>
      <c r="X54" s="278"/>
      <c r="Y54" s="278"/>
      <c r="Z54" s="278"/>
      <c r="AA54" s="508"/>
    </row>
    <row r="55" spans="2:27" s="17" customFormat="1" ht="19.5" x14ac:dyDescent="0.25">
      <c r="B55" s="284"/>
      <c r="C55" s="74"/>
      <c r="D55" s="284"/>
      <c r="E55" s="47"/>
      <c r="F55" s="230"/>
      <c r="G55" s="230"/>
      <c r="H55" s="230"/>
      <c r="I55" s="230"/>
      <c r="J55" s="230"/>
      <c r="K55" s="230"/>
      <c r="L55" s="230"/>
      <c r="M55" s="230"/>
      <c r="N55" s="230"/>
      <c r="O55" s="230"/>
      <c r="P55" s="230"/>
      <c r="Q55" s="230"/>
      <c r="R55" s="230"/>
      <c r="S55" s="230"/>
      <c r="T55" s="230"/>
      <c r="U55" s="230"/>
      <c r="V55" s="230"/>
      <c r="W55" s="278"/>
      <c r="X55" s="278"/>
      <c r="Y55" s="278"/>
      <c r="Z55" s="278"/>
      <c r="AA55" s="77"/>
    </row>
    <row r="56" spans="2:27" s="17" customFormat="1" ht="19.5" x14ac:dyDescent="0.25">
      <c r="B56" s="284">
        <v>8</v>
      </c>
      <c r="C56" s="74" t="s">
        <v>16</v>
      </c>
      <c r="D56" s="266" t="s">
        <v>58</v>
      </c>
      <c r="E56" s="47">
        <v>0</v>
      </c>
      <c r="F56" s="230">
        <v>1</v>
      </c>
      <c r="G56" s="230">
        <v>0</v>
      </c>
      <c r="H56" s="230">
        <v>0</v>
      </c>
      <c r="I56" s="230">
        <v>0</v>
      </c>
      <c r="J56" s="230">
        <v>0</v>
      </c>
      <c r="K56" s="230">
        <v>0</v>
      </c>
      <c r="L56" s="230">
        <v>0</v>
      </c>
      <c r="M56" s="230">
        <v>0</v>
      </c>
      <c r="N56" s="230">
        <v>1</v>
      </c>
      <c r="O56" s="230">
        <v>3</v>
      </c>
      <c r="P56" s="230"/>
      <c r="Q56" s="230"/>
      <c r="R56" s="230"/>
      <c r="S56" s="230"/>
      <c r="T56" s="230"/>
      <c r="U56" s="230"/>
      <c r="V56" s="230"/>
      <c r="W56" s="278" t="s">
        <v>68</v>
      </c>
      <c r="X56" s="278">
        <v>50000000</v>
      </c>
      <c r="Y56" s="278">
        <f>5%*X56</f>
        <v>2500000</v>
      </c>
      <c r="Z56" s="278">
        <f>X56+Y56</f>
        <v>52500000</v>
      </c>
      <c r="AA56" s="119" t="s">
        <v>592</v>
      </c>
    </row>
    <row r="57" spans="2:27" s="17" customFormat="1" ht="19.5" x14ac:dyDescent="0.25">
      <c r="B57" s="284"/>
      <c r="C57" s="74">
        <v>43297</v>
      </c>
      <c r="D57" s="284" t="s">
        <v>584</v>
      </c>
      <c r="E57" s="47"/>
      <c r="F57" s="230"/>
      <c r="G57" s="230"/>
      <c r="H57" s="230"/>
      <c r="I57" s="230"/>
      <c r="J57" s="230"/>
      <c r="K57" s="230"/>
      <c r="L57" s="230"/>
      <c r="M57" s="230"/>
      <c r="N57" s="230"/>
      <c r="O57" s="230"/>
      <c r="P57" s="230"/>
      <c r="Q57" s="230"/>
      <c r="R57" s="230"/>
      <c r="S57" s="230"/>
      <c r="T57" s="230"/>
      <c r="U57" s="230"/>
      <c r="V57" s="230"/>
      <c r="W57" s="278"/>
      <c r="X57" s="278"/>
      <c r="Y57" s="278"/>
      <c r="Z57" s="278"/>
      <c r="AA57" s="77" t="s">
        <v>586</v>
      </c>
    </row>
    <row r="58" spans="2:27" s="17" customFormat="1" ht="19.5" x14ac:dyDescent="0.25">
      <c r="B58" s="284"/>
      <c r="C58" s="74" t="s">
        <v>583</v>
      </c>
      <c r="D58" s="284" t="s">
        <v>585</v>
      </c>
      <c r="E58" s="47"/>
      <c r="F58" s="230"/>
      <c r="G58" s="230"/>
      <c r="H58" s="230"/>
      <c r="I58" s="230"/>
      <c r="J58" s="230"/>
      <c r="K58" s="230"/>
      <c r="L58" s="230"/>
      <c r="M58" s="230"/>
      <c r="N58" s="230"/>
      <c r="O58" s="230"/>
      <c r="P58" s="230"/>
      <c r="Q58" s="230"/>
      <c r="R58" s="230"/>
      <c r="S58" s="230"/>
      <c r="T58" s="230"/>
      <c r="U58" s="230"/>
      <c r="V58" s="230"/>
      <c r="W58" s="278"/>
      <c r="X58" s="278"/>
      <c r="Y58" s="278"/>
      <c r="Z58" s="278"/>
      <c r="AA58" s="77" t="s">
        <v>587</v>
      </c>
    </row>
    <row r="59" spans="2:27" s="17" customFormat="1" ht="19.5" x14ac:dyDescent="0.25">
      <c r="B59" s="284"/>
      <c r="C59" s="74"/>
      <c r="D59" s="284" t="s">
        <v>396</v>
      </c>
      <c r="E59" s="47"/>
      <c r="F59" s="230"/>
      <c r="G59" s="230"/>
      <c r="H59" s="230"/>
      <c r="I59" s="230"/>
      <c r="J59" s="230"/>
      <c r="K59" s="230"/>
      <c r="L59" s="230"/>
      <c r="M59" s="230"/>
      <c r="N59" s="230"/>
      <c r="O59" s="230"/>
      <c r="P59" s="230"/>
      <c r="Q59" s="230"/>
      <c r="R59" s="230"/>
      <c r="S59" s="230"/>
      <c r="T59" s="230"/>
      <c r="U59" s="230"/>
      <c r="V59" s="230"/>
      <c r="W59" s="278"/>
      <c r="X59" s="278"/>
      <c r="Y59" s="278"/>
      <c r="Z59" s="278"/>
      <c r="AA59" s="77"/>
    </row>
    <row r="60" spans="2:27" s="17" customFormat="1" ht="19.5" x14ac:dyDescent="0.25">
      <c r="B60" s="284"/>
      <c r="C60" s="74"/>
      <c r="D60" s="284"/>
      <c r="E60" s="47"/>
      <c r="F60" s="230"/>
      <c r="G60" s="230"/>
      <c r="H60" s="230"/>
      <c r="I60" s="230"/>
      <c r="J60" s="230"/>
      <c r="K60" s="230"/>
      <c r="L60" s="230"/>
      <c r="M60" s="230"/>
      <c r="N60" s="230"/>
      <c r="O60" s="230"/>
      <c r="P60" s="230"/>
      <c r="Q60" s="230"/>
      <c r="R60" s="230"/>
      <c r="S60" s="230"/>
      <c r="T60" s="230"/>
      <c r="U60" s="230"/>
      <c r="V60" s="230"/>
      <c r="W60" s="278"/>
      <c r="X60" s="278"/>
      <c r="Y60" s="278"/>
      <c r="Z60" s="278"/>
      <c r="AA60" s="77"/>
    </row>
    <row r="61" spans="2:27" s="17" customFormat="1" ht="19.5" x14ac:dyDescent="0.25">
      <c r="B61" s="284">
        <v>9</v>
      </c>
      <c r="C61" s="74" t="s">
        <v>44</v>
      </c>
      <c r="D61" s="266" t="s">
        <v>58</v>
      </c>
      <c r="E61" s="47">
        <v>0</v>
      </c>
      <c r="F61" s="230">
        <v>1</v>
      </c>
      <c r="G61" s="230">
        <v>0</v>
      </c>
      <c r="H61" s="230">
        <v>0</v>
      </c>
      <c r="I61" s="230">
        <v>0</v>
      </c>
      <c r="J61" s="230">
        <v>0</v>
      </c>
      <c r="K61" s="230">
        <v>0</v>
      </c>
      <c r="L61" s="230">
        <v>0</v>
      </c>
      <c r="M61" s="230">
        <v>0</v>
      </c>
      <c r="N61" s="230"/>
      <c r="O61" s="230"/>
      <c r="P61" s="230"/>
      <c r="Q61" s="230"/>
      <c r="R61" s="230"/>
      <c r="S61" s="230"/>
      <c r="T61" s="230"/>
      <c r="U61" s="230"/>
      <c r="V61" s="230"/>
      <c r="W61" s="278" t="s">
        <v>68</v>
      </c>
      <c r="X61" s="278">
        <v>20000000</v>
      </c>
      <c r="Y61" s="278">
        <f>5%*X61</f>
        <v>1000000</v>
      </c>
      <c r="Z61" s="278">
        <f>X61+Y61</f>
        <v>21000000</v>
      </c>
      <c r="AA61" s="119" t="s">
        <v>593</v>
      </c>
    </row>
    <row r="62" spans="2:27" s="17" customFormat="1" ht="19.5" x14ac:dyDescent="0.25">
      <c r="B62" s="284"/>
      <c r="C62" s="74">
        <v>43298</v>
      </c>
      <c r="D62" s="118" t="s">
        <v>589</v>
      </c>
      <c r="E62" s="47"/>
      <c r="F62" s="230"/>
      <c r="G62" s="230"/>
      <c r="H62" s="230"/>
      <c r="I62" s="230"/>
      <c r="J62" s="230"/>
      <c r="K62" s="230"/>
      <c r="L62" s="230"/>
      <c r="M62" s="230"/>
      <c r="N62" s="230"/>
      <c r="O62" s="230"/>
      <c r="P62" s="230"/>
      <c r="Q62" s="230"/>
      <c r="R62" s="230"/>
      <c r="S62" s="230"/>
      <c r="T62" s="230"/>
      <c r="U62" s="230"/>
      <c r="V62" s="230"/>
      <c r="W62" s="278"/>
      <c r="X62" s="278"/>
      <c r="Y62" s="278"/>
      <c r="Z62" s="278"/>
      <c r="AA62" s="77" t="s">
        <v>594</v>
      </c>
    </row>
    <row r="63" spans="2:27" s="17" customFormat="1" ht="19.5" x14ac:dyDescent="0.25">
      <c r="B63" s="284"/>
      <c r="C63" s="74" t="s">
        <v>588</v>
      </c>
      <c r="D63" s="284" t="s">
        <v>590</v>
      </c>
      <c r="E63" s="47"/>
      <c r="F63" s="230"/>
      <c r="G63" s="230"/>
      <c r="H63" s="230"/>
      <c r="I63" s="230"/>
      <c r="J63" s="230"/>
      <c r="K63" s="230"/>
      <c r="L63" s="230"/>
      <c r="M63" s="230"/>
      <c r="N63" s="230"/>
      <c r="O63" s="230"/>
      <c r="P63" s="230"/>
      <c r="Q63" s="230"/>
      <c r="R63" s="230"/>
      <c r="S63" s="230"/>
      <c r="T63" s="230"/>
      <c r="U63" s="230"/>
      <c r="V63" s="230"/>
      <c r="W63" s="278"/>
      <c r="X63" s="278"/>
      <c r="Y63" s="278"/>
      <c r="Z63" s="278"/>
      <c r="AA63" s="77" t="s">
        <v>595</v>
      </c>
    </row>
    <row r="64" spans="2:27" s="17" customFormat="1" ht="19.5" x14ac:dyDescent="0.25">
      <c r="B64" s="284"/>
      <c r="C64" s="74"/>
      <c r="D64" s="284"/>
      <c r="E64" s="47"/>
      <c r="F64" s="230"/>
      <c r="G64" s="230"/>
      <c r="H64" s="230"/>
      <c r="I64" s="230"/>
      <c r="J64" s="230"/>
      <c r="K64" s="230"/>
      <c r="L64" s="230"/>
      <c r="M64" s="230"/>
      <c r="N64" s="230"/>
      <c r="O64" s="230"/>
      <c r="P64" s="230"/>
      <c r="Q64" s="230"/>
      <c r="R64" s="230"/>
      <c r="S64" s="230"/>
      <c r="T64" s="230"/>
      <c r="U64" s="230"/>
      <c r="V64" s="230"/>
      <c r="W64" s="278"/>
      <c r="X64" s="278"/>
      <c r="Y64" s="278"/>
      <c r="Z64" s="278"/>
      <c r="AA64" s="77"/>
    </row>
    <row r="65" spans="2:31" s="17" customFormat="1" ht="19.5" x14ac:dyDescent="0.25">
      <c r="B65" s="284">
        <v>10</v>
      </c>
      <c r="C65" s="74" t="s">
        <v>44</v>
      </c>
      <c r="D65" s="90" t="s">
        <v>597</v>
      </c>
      <c r="E65" s="47">
        <v>0</v>
      </c>
      <c r="F65" s="230">
        <v>0</v>
      </c>
      <c r="G65" s="230">
        <v>0</v>
      </c>
      <c r="H65" s="230">
        <v>0</v>
      </c>
      <c r="I65" s="230">
        <v>0</v>
      </c>
      <c r="J65" s="230">
        <v>0</v>
      </c>
      <c r="K65" s="230">
        <v>0</v>
      </c>
      <c r="L65" s="230">
        <v>0</v>
      </c>
      <c r="M65" s="230">
        <v>0</v>
      </c>
      <c r="N65" s="230">
        <v>0</v>
      </c>
      <c r="O65" s="230">
        <v>0</v>
      </c>
      <c r="P65" s="230">
        <v>0</v>
      </c>
      <c r="Q65" s="230">
        <v>0</v>
      </c>
      <c r="R65" s="230">
        <v>0</v>
      </c>
      <c r="S65" s="230">
        <v>0</v>
      </c>
      <c r="T65" s="230">
        <v>0</v>
      </c>
      <c r="U65" s="230">
        <v>0</v>
      </c>
      <c r="V65" s="230">
        <v>0</v>
      </c>
      <c r="W65" s="278" t="s">
        <v>600</v>
      </c>
      <c r="X65" s="278">
        <v>0</v>
      </c>
      <c r="Y65" s="278">
        <v>0</v>
      </c>
      <c r="Z65" s="278">
        <v>0</v>
      </c>
      <c r="AA65" s="119" t="s">
        <v>601</v>
      </c>
    </row>
    <row r="66" spans="2:31" s="17" customFormat="1" ht="19.5" x14ac:dyDescent="0.25">
      <c r="B66" s="284"/>
      <c r="C66" s="74">
        <v>43298</v>
      </c>
      <c r="D66" s="284" t="s">
        <v>598</v>
      </c>
      <c r="E66" s="47"/>
      <c r="F66" s="230"/>
      <c r="G66" s="230"/>
      <c r="H66" s="230"/>
      <c r="I66" s="230"/>
      <c r="J66" s="230"/>
      <c r="K66" s="230"/>
      <c r="L66" s="230"/>
      <c r="M66" s="230"/>
      <c r="N66" s="230"/>
      <c r="O66" s="230"/>
      <c r="P66" s="230"/>
      <c r="Q66" s="230"/>
      <c r="R66" s="230"/>
      <c r="S66" s="230"/>
      <c r="T66" s="230"/>
      <c r="U66" s="230"/>
      <c r="V66" s="230"/>
      <c r="W66" s="278"/>
      <c r="X66" s="278"/>
      <c r="Y66" s="278"/>
      <c r="Z66" s="278"/>
      <c r="AA66" s="77" t="s">
        <v>602</v>
      </c>
    </row>
    <row r="67" spans="2:31" s="17" customFormat="1" ht="19.5" x14ac:dyDescent="0.25">
      <c r="B67" s="284"/>
      <c r="C67" s="74" t="s">
        <v>596</v>
      </c>
      <c r="D67" s="284" t="s">
        <v>599</v>
      </c>
      <c r="E67" s="47"/>
      <c r="F67" s="230"/>
      <c r="G67" s="230"/>
      <c r="H67" s="230"/>
      <c r="I67" s="230"/>
      <c r="J67" s="230"/>
      <c r="K67" s="230"/>
      <c r="L67" s="230"/>
      <c r="M67" s="230"/>
      <c r="N67" s="230"/>
      <c r="O67" s="230"/>
      <c r="P67" s="230"/>
      <c r="Q67" s="230"/>
      <c r="R67" s="230"/>
      <c r="S67" s="230"/>
      <c r="T67" s="230"/>
      <c r="U67" s="230"/>
      <c r="V67" s="230"/>
      <c r="W67" s="278"/>
      <c r="X67" s="278"/>
      <c r="Y67" s="278"/>
      <c r="Z67" s="278"/>
      <c r="AA67" s="77"/>
    </row>
    <row r="68" spans="2:31" s="17" customFormat="1" ht="19.5" x14ac:dyDescent="0.25">
      <c r="B68" s="284"/>
      <c r="C68" s="74"/>
      <c r="D68" s="284" t="s">
        <v>54</v>
      </c>
      <c r="E68" s="47"/>
      <c r="F68" s="230"/>
      <c r="G68" s="230"/>
      <c r="H68" s="230"/>
      <c r="I68" s="230"/>
      <c r="J68" s="230"/>
      <c r="K68" s="230"/>
      <c r="L68" s="230"/>
      <c r="M68" s="230"/>
      <c r="N68" s="230"/>
      <c r="O68" s="230"/>
      <c r="P68" s="230"/>
      <c r="Q68" s="230"/>
      <c r="R68" s="230"/>
      <c r="S68" s="230"/>
      <c r="T68" s="230"/>
      <c r="U68" s="230"/>
      <c r="V68" s="230"/>
      <c r="W68" s="278"/>
      <c r="X68" s="278"/>
      <c r="Y68" s="278"/>
      <c r="Z68" s="278"/>
      <c r="AA68" s="77"/>
    </row>
    <row r="69" spans="2:31" s="17" customFormat="1" ht="19.5" x14ac:dyDescent="0.25">
      <c r="B69" s="284"/>
      <c r="C69" s="74"/>
      <c r="D69" s="284"/>
      <c r="E69" s="47"/>
      <c r="F69" s="230"/>
      <c r="G69" s="230"/>
      <c r="H69" s="230"/>
      <c r="I69" s="230"/>
      <c r="J69" s="230"/>
      <c r="K69" s="230"/>
      <c r="L69" s="230"/>
      <c r="M69" s="230"/>
      <c r="N69" s="230"/>
      <c r="O69" s="230"/>
      <c r="P69" s="230"/>
      <c r="Q69" s="230"/>
      <c r="R69" s="230"/>
      <c r="S69" s="230"/>
      <c r="T69" s="230"/>
      <c r="U69" s="230"/>
      <c r="V69" s="230"/>
      <c r="W69" s="278"/>
      <c r="X69" s="278"/>
      <c r="Y69" s="278"/>
      <c r="Z69" s="278"/>
      <c r="AA69" s="77"/>
    </row>
    <row r="70" spans="2:31" s="17" customFormat="1" ht="19.5" x14ac:dyDescent="0.25">
      <c r="B70" s="284">
        <v>11</v>
      </c>
      <c r="C70" s="74" t="s">
        <v>279</v>
      </c>
      <c r="D70" s="266" t="s">
        <v>58</v>
      </c>
      <c r="E70" s="47">
        <v>3</v>
      </c>
      <c r="F70" s="230">
        <v>2</v>
      </c>
      <c r="G70" s="230">
        <v>0</v>
      </c>
      <c r="H70" s="230">
        <v>0</v>
      </c>
      <c r="I70" s="230">
        <v>0</v>
      </c>
      <c r="J70" s="230">
        <v>0</v>
      </c>
      <c r="K70" s="230">
        <v>0</v>
      </c>
      <c r="L70" s="230">
        <v>0</v>
      </c>
      <c r="M70" s="230">
        <v>1</v>
      </c>
      <c r="N70" s="230">
        <v>3</v>
      </c>
      <c r="O70" s="230">
        <v>8</v>
      </c>
      <c r="P70" s="230"/>
      <c r="Q70" s="230"/>
      <c r="R70" s="230"/>
      <c r="S70" s="230"/>
      <c r="T70" s="230"/>
      <c r="U70" s="230"/>
      <c r="V70" s="230"/>
      <c r="W70" s="278" t="s">
        <v>1133</v>
      </c>
      <c r="X70" s="390">
        <v>158390000</v>
      </c>
      <c r="Y70" s="390">
        <f>5%*X70</f>
        <v>7919500</v>
      </c>
      <c r="Z70" s="390">
        <f>X70+Y70</f>
        <v>166309500</v>
      </c>
      <c r="AA70" s="119" t="s">
        <v>605</v>
      </c>
    </row>
    <row r="71" spans="2:31" s="17" customFormat="1" ht="19.5" x14ac:dyDescent="0.25">
      <c r="B71" s="284"/>
      <c r="C71" s="74">
        <v>43301</v>
      </c>
      <c r="D71" s="284" t="s">
        <v>604</v>
      </c>
      <c r="E71" s="47"/>
      <c r="F71" s="230"/>
      <c r="G71" s="230"/>
      <c r="H71" s="230"/>
      <c r="I71" s="230"/>
      <c r="J71" s="230"/>
      <c r="K71" s="230"/>
      <c r="L71" s="230"/>
      <c r="M71" s="230"/>
      <c r="N71" s="230"/>
      <c r="O71" s="230"/>
      <c r="P71" s="230"/>
      <c r="Q71" s="230"/>
      <c r="R71" s="230"/>
      <c r="S71" s="230"/>
      <c r="T71" s="230"/>
      <c r="U71" s="230"/>
      <c r="V71" s="230"/>
      <c r="W71" s="278"/>
      <c r="X71" s="278"/>
      <c r="Y71" s="278"/>
      <c r="Z71" s="278"/>
      <c r="AA71" s="77" t="s">
        <v>114</v>
      </c>
    </row>
    <row r="72" spans="2:31" s="17" customFormat="1" ht="19.5" x14ac:dyDescent="0.25">
      <c r="B72" s="284"/>
      <c r="C72" s="74" t="s">
        <v>62</v>
      </c>
      <c r="D72" s="284" t="s">
        <v>603</v>
      </c>
      <c r="E72" s="47"/>
      <c r="F72" s="230"/>
      <c r="G72" s="230"/>
      <c r="H72" s="230"/>
      <c r="I72" s="230"/>
      <c r="J72" s="230"/>
      <c r="K72" s="230"/>
      <c r="L72" s="230"/>
      <c r="M72" s="230"/>
      <c r="N72" s="230"/>
      <c r="O72" s="230"/>
      <c r="P72" s="230"/>
      <c r="Q72" s="230"/>
      <c r="R72" s="230"/>
      <c r="S72" s="230"/>
      <c r="T72" s="230"/>
      <c r="U72" s="230"/>
      <c r="V72" s="230"/>
      <c r="W72" s="278"/>
      <c r="X72" s="278"/>
      <c r="Y72" s="278"/>
      <c r="Z72" s="278"/>
      <c r="AA72" s="508" t="s">
        <v>606</v>
      </c>
    </row>
    <row r="73" spans="2:31" s="17" customFormat="1" ht="19.5" x14ac:dyDescent="0.25">
      <c r="B73" s="284"/>
      <c r="C73" s="74"/>
      <c r="D73" s="284"/>
      <c r="E73" s="47"/>
      <c r="F73" s="230"/>
      <c r="G73" s="230"/>
      <c r="H73" s="230"/>
      <c r="I73" s="230"/>
      <c r="J73" s="230"/>
      <c r="K73" s="230"/>
      <c r="L73" s="230"/>
      <c r="M73" s="230"/>
      <c r="N73" s="230"/>
      <c r="O73" s="230"/>
      <c r="P73" s="230"/>
      <c r="Q73" s="230"/>
      <c r="R73" s="230"/>
      <c r="S73" s="230"/>
      <c r="T73" s="230"/>
      <c r="U73" s="230"/>
      <c r="V73" s="230"/>
      <c r="W73" s="278"/>
      <c r="X73" s="278"/>
      <c r="Y73" s="278"/>
      <c r="Z73" s="278"/>
      <c r="AA73" s="508"/>
      <c r="AD73" s="273"/>
      <c r="AE73" s="273"/>
    </row>
    <row r="74" spans="2:31" s="17" customFormat="1" ht="19.5" customHeight="1" x14ac:dyDescent="0.25">
      <c r="B74" s="284"/>
      <c r="C74" s="74"/>
      <c r="D74" s="284"/>
      <c r="E74" s="47"/>
      <c r="F74" s="230"/>
      <c r="G74" s="230"/>
      <c r="H74" s="230"/>
      <c r="I74" s="230"/>
      <c r="J74" s="230"/>
      <c r="K74" s="230"/>
      <c r="L74" s="230"/>
      <c r="M74" s="230"/>
      <c r="N74" s="230"/>
      <c r="O74" s="230"/>
      <c r="P74" s="230"/>
      <c r="Q74" s="230"/>
      <c r="R74" s="230"/>
      <c r="S74" s="230"/>
      <c r="T74" s="230"/>
      <c r="U74" s="230"/>
      <c r="V74" s="230"/>
      <c r="W74" s="278"/>
      <c r="X74" s="278"/>
      <c r="Y74" s="278"/>
      <c r="Z74" s="278"/>
      <c r="AA74" s="508" t="s">
        <v>607</v>
      </c>
    </row>
    <row r="75" spans="2:31" s="17" customFormat="1" ht="19.5" x14ac:dyDescent="0.25">
      <c r="B75" s="284"/>
      <c r="C75" s="74"/>
      <c r="D75" s="284"/>
      <c r="E75" s="47"/>
      <c r="F75" s="230"/>
      <c r="G75" s="230"/>
      <c r="H75" s="230"/>
      <c r="I75" s="230"/>
      <c r="J75" s="230"/>
      <c r="K75" s="230"/>
      <c r="L75" s="230"/>
      <c r="M75" s="230"/>
      <c r="N75" s="230"/>
      <c r="O75" s="230"/>
      <c r="P75" s="230"/>
      <c r="Q75" s="230"/>
      <c r="R75" s="230"/>
      <c r="S75" s="230"/>
      <c r="T75" s="230"/>
      <c r="U75" s="230"/>
      <c r="V75" s="230"/>
      <c r="W75" s="278"/>
      <c r="X75" s="278"/>
      <c r="Y75" s="278"/>
      <c r="Z75" s="278"/>
      <c r="AA75" s="508"/>
      <c r="AE75" s="273"/>
    </row>
    <row r="76" spans="2:31" s="17" customFormat="1" ht="19.5" x14ac:dyDescent="0.25">
      <c r="B76" s="284"/>
      <c r="C76" s="74"/>
      <c r="D76" s="284"/>
      <c r="E76" s="47"/>
      <c r="F76" s="230"/>
      <c r="G76" s="230"/>
      <c r="H76" s="230"/>
      <c r="I76" s="230"/>
      <c r="J76" s="230"/>
      <c r="K76" s="230"/>
      <c r="L76" s="230"/>
      <c r="M76" s="230"/>
      <c r="N76" s="230"/>
      <c r="O76" s="230"/>
      <c r="P76" s="230"/>
      <c r="Q76" s="230"/>
      <c r="R76" s="230"/>
      <c r="S76" s="230"/>
      <c r="T76" s="230"/>
      <c r="U76" s="230"/>
      <c r="V76" s="230"/>
      <c r="W76" s="278"/>
      <c r="X76" s="278"/>
      <c r="Y76" s="278"/>
      <c r="Z76" s="278"/>
      <c r="AA76" s="508"/>
    </row>
    <row r="77" spans="2:31" s="17" customFormat="1" ht="19.5" x14ac:dyDescent="0.25">
      <c r="B77" s="71"/>
      <c r="C77" s="59"/>
      <c r="D77" s="71"/>
      <c r="E77" s="58"/>
      <c r="F77" s="58"/>
      <c r="G77" s="58"/>
      <c r="H77" s="58"/>
      <c r="I77" s="58"/>
      <c r="J77" s="58"/>
      <c r="K77" s="58"/>
      <c r="L77" s="58"/>
      <c r="M77" s="58"/>
      <c r="N77" s="58"/>
      <c r="O77" s="58"/>
      <c r="P77" s="58"/>
      <c r="Q77" s="58"/>
      <c r="R77" s="58"/>
      <c r="S77" s="58"/>
      <c r="T77" s="58"/>
      <c r="U77" s="58"/>
      <c r="V77" s="58"/>
      <c r="W77" s="54"/>
      <c r="X77" s="45"/>
      <c r="Y77" s="45"/>
      <c r="Z77" s="45"/>
      <c r="AA77" s="77" t="s">
        <v>608</v>
      </c>
    </row>
    <row r="78" spans="2:31" s="17" customFormat="1" ht="19.5" x14ac:dyDescent="0.25">
      <c r="B78" s="284"/>
      <c r="C78" s="266"/>
      <c r="D78" s="284"/>
      <c r="E78" s="230"/>
      <c r="F78" s="230"/>
      <c r="G78" s="230"/>
      <c r="H78" s="230"/>
      <c r="I78" s="230"/>
      <c r="J78" s="230"/>
      <c r="K78" s="230"/>
      <c r="L78" s="230"/>
      <c r="M78" s="230"/>
      <c r="N78" s="230"/>
      <c r="O78" s="230"/>
      <c r="P78" s="230"/>
      <c r="Q78" s="230"/>
      <c r="R78" s="230"/>
      <c r="S78" s="230"/>
      <c r="T78" s="230"/>
      <c r="U78" s="230"/>
      <c r="V78" s="230"/>
      <c r="W78" s="278"/>
      <c r="X78" s="45"/>
      <c r="Y78" s="45"/>
      <c r="Z78" s="45"/>
      <c r="AA78" s="77" t="s">
        <v>609</v>
      </c>
    </row>
    <row r="79" spans="2:31" s="17" customFormat="1" ht="19.5" x14ac:dyDescent="0.25">
      <c r="B79" s="284"/>
      <c r="C79" s="266"/>
      <c r="D79" s="284"/>
      <c r="E79" s="230"/>
      <c r="F79" s="230"/>
      <c r="G79" s="230"/>
      <c r="H79" s="230"/>
      <c r="I79" s="230"/>
      <c r="J79" s="230"/>
      <c r="K79" s="230"/>
      <c r="L79" s="230"/>
      <c r="M79" s="230"/>
      <c r="N79" s="230"/>
      <c r="O79" s="230"/>
      <c r="P79" s="230"/>
      <c r="Q79" s="230"/>
      <c r="R79" s="230"/>
      <c r="S79" s="230"/>
      <c r="T79" s="230"/>
      <c r="U79" s="230"/>
      <c r="V79" s="230"/>
      <c r="W79" s="278"/>
      <c r="X79" s="45"/>
      <c r="Y79" s="45"/>
      <c r="Z79" s="45"/>
      <c r="AA79" s="77" t="s">
        <v>610</v>
      </c>
      <c r="AE79" s="271"/>
    </row>
    <row r="80" spans="2:31" s="17" customFormat="1" ht="19.5" x14ac:dyDescent="0.25">
      <c r="B80" s="284"/>
      <c r="C80" s="266"/>
      <c r="D80" s="284"/>
      <c r="E80" s="230"/>
      <c r="F80" s="230"/>
      <c r="G80" s="230"/>
      <c r="H80" s="230"/>
      <c r="I80" s="230"/>
      <c r="J80" s="230"/>
      <c r="K80" s="230"/>
      <c r="L80" s="230"/>
      <c r="M80" s="230"/>
      <c r="N80" s="230"/>
      <c r="O80" s="230"/>
      <c r="P80" s="230"/>
      <c r="Q80" s="230"/>
      <c r="R80" s="230"/>
      <c r="S80" s="230"/>
      <c r="T80" s="230"/>
      <c r="U80" s="230"/>
      <c r="V80" s="230"/>
      <c r="W80" s="278"/>
      <c r="X80" s="45"/>
      <c r="Y80" s="45"/>
      <c r="Z80" s="45"/>
      <c r="AA80" s="77" t="s">
        <v>67</v>
      </c>
    </row>
    <row r="81" spans="2:27" s="17" customFormat="1" ht="19.5" x14ac:dyDescent="0.25">
      <c r="B81" s="284"/>
      <c r="C81" s="266"/>
      <c r="D81" s="284"/>
      <c r="E81" s="230"/>
      <c r="F81" s="230"/>
      <c r="G81" s="230"/>
      <c r="H81" s="230"/>
      <c r="I81" s="230"/>
      <c r="J81" s="230"/>
      <c r="K81" s="230"/>
      <c r="L81" s="230"/>
      <c r="M81" s="230"/>
      <c r="N81" s="230"/>
      <c r="O81" s="230"/>
      <c r="P81" s="230"/>
      <c r="Q81" s="230"/>
      <c r="R81" s="230"/>
      <c r="S81" s="230"/>
      <c r="T81" s="230"/>
      <c r="U81" s="230"/>
      <c r="V81" s="230"/>
      <c r="W81" s="278"/>
      <c r="X81" s="45"/>
      <c r="Y81" s="45"/>
      <c r="Z81" s="45"/>
      <c r="AA81" s="77" t="s">
        <v>611</v>
      </c>
    </row>
    <row r="82" spans="2:27" s="17" customFormat="1" ht="19.5" x14ac:dyDescent="0.25">
      <c r="B82" s="284"/>
      <c r="C82" s="266"/>
      <c r="D82" s="284"/>
      <c r="E82" s="230"/>
      <c r="F82" s="230"/>
      <c r="G82" s="230"/>
      <c r="H82" s="230"/>
      <c r="I82" s="230"/>
      <c r="J82" s="230"/>
      <c r="K82" s="230"/>
      <c r="L82" s="230"/>
      <c r="M82" s="230"/>
      <c r="N82" s="230"/>
      <c r="O82" s="230"/>
      <c r="P82" s="230"/>
      <c r="Q82" s="230"/>
      <c r="R82" s="230"/>
      <c r="S82" s="230"/>
      <c r="T82" s="230"/>
      <c r="U82" s="230"/>
      <c r="V82" s="230"/>
      <c r="W82" s="278"/>
      <c r="X82" s="45"/>
      <c r="Y82" s="45"/>
      <c r="Z82" s="45"/>
      <c r="AA82" s="77" t="s">
        <v>612</v>
      </c>
    </row>
    <row r="83" spans="2:27" s="17" customFormat="1" ht="19.5" customHeight="1" x14ac:dyDescent="0.25">
      <c r="B83" s="284"/>
      <c r="C83" s="266"/>
      <c r="D83" s="284"/>
      <c r="E83" s="230"/>
      <c r="F83" s="230"/>
      <c r="G83" s="230"/>
      <c r="H83" s="230"/>
      <c r="I83" s="230"/>
      <c r="J83" s="230"/>
      <c r="K83" s="230"/>
      <c r="L83" s="230"/>
      <c r="M83" s="230"/>
      <c r="N83" s="230"/>
      <c r="O83" s="230"/>
      <c r="P83" s="230"/>
      <c r="Q83" s="230"/>
      <c r="R83" s="230"/>
      <c r="S83" s="230"/>
      <c r="T83" s="230"/>
      <c r="U83" s="230"/>
      <c r="V83" s="230"/>
      <c r="W83" s="278"/>
      <c r="X83" s="45"/>
      <c r="Y83" s="45"/>
      <c r="Z83" s="45"/>
      <c r="AA83" s="508" t="s">
        <v>613</v>
      </c>
    </row>
    <row r="84" spans="2:27" s="17" customFormat="1" ht="19.5" x14ac:dyDescent="0.25">
      <c r="B84" s="284"/>
      <c r="C84" s="266"/>
      <c r="D84" s="284"/>
      <c r="E84" s="230"/>
      <c r="F84" s="230"/>
      <c r="G84" s="230"/>
      <c r="H84" s="230"/>
      <c r="I84" s="230"/>
      <c r="J84" s="230"/>
      <c r="K84" s="230"/>
      <c r="L84" s="230"/>
      <c r="M84" s="230"/>
      <c r="N84" s="230"/>
      <c r="O84" s="230"/>
      <c r="P84" s="230"/>
      <c r="Q84" s="230"/>
      <c r="R84" s="230"/>
      <c r="S84" s="230"/>
      <c r="T84" s="230"/>
      <c r="U84" s="230"/>
      <c r="V84" s="230"/>
      <c r="W84" s="278"/>
      <c r="X84" s="45"/>
      <c r="Y84" s="45"/>
      <c r="Z84" s="45"/>
      <c r="AA84" s="508"/>
    </row>
    <row r="85" spans="2:27" s="17" customFormat="1" ht="19.5" x14ac:dyDescent="0.25">
      <c r="B85" s="284"/>
      <c r="C85" s="266"/>
      <c r="D85" s="284"/>
      <c r="E85" s="230"/>
      <c r="F85" s="230"/>
      <c r="G85" s="230"/>
      <c r="H85" s="230"/>
      <c r="I85" s="230"/>
      <c r="J85" s="230"/>
      <c r="K85" s="230"/>
      <c r="L85" s="230"/>
      <c r="M85" s="230"/>
      <c r="N85" s="230"/>
      <c r="O85" s="230"/>
      <c r="P85" s="230"/>
      <c r="Q85" s="230"/>
      <c r="R85" s="230"/>
      <c r="S85" s="230"/>
      <c r="T85" s="230"/>
      <c r="U85" s="230"/>
      <c r="V85" s="230"/>
      <c r="W85" s="278"/>
      <c r="X85" s="45"/>
      <c r="Y85" s="45"/>
      <c r="Z85" s="45"/>
      <c r="AA85" s="508"/>
    </row>
    <row r="86" spans="2:27" s="17" customFormat="1" ht="19.5" x14ac:dyDescent="0.25">
      <c r="B86" s="284"/>
      <c r="C86" s="266"/>
      <c r="D86" s="284"/>
      <c r="E86" s="230"/>
      <c r="F86" s="230"/>
      <c r="G86" s="230"/>
      <c r="H86" s="230"/>
      <c r="I86" s="230"/>
      <c r="J86" s="230"/>
      <c r="K86" s="230"/>
      <c r="L86" s="230"/>
      <c r="M86" s="230"/>
      <c r="N86" s="230"/>
      <c r="O86" s="230"/>
      <c r="P86" s="230"/>
      <c r="Q86" s="230"/>
      <c r="R86" s="230"/>
      <c r="S86" s="230"/>
      <c r="T86" s="230"/>
      <c r="U86" s="230"/>
      <c r="V86" s="230"/>
      <c r="W86" s="278"/>
      <c r="X86" s="45"/>
      <c r="Y86" s="45"/>
      <c r="Z86" s="45"/>
      <c r="AA86" s="508" t="s">
        <v>614</v>
      </c>
    </row>
    <row r="87" spans="2:27" s="17" customFormat="1" ht="19.5" x14ac:dyDescent="0.25">
      <c r="B87" s="284"/>
      <c r="C87" s="266"/>
      <c r="D87" s="284"/>
      <c r="E87" s="230"/>
      <c r="F87" s="230"/>
      <c r="G87" s="230"/>
      <c r="H87" s="230"/>
      <c r="I87" s="230"/>
      <c r="J87" s="230"/>
      <c r="K87" s="230"/>
      <c r="L87" s="230"/>
      <c r="M87" s="230"/>
      <c r="N87" s="230"/>
      <c r="O87" s="230"/>
      <c r="P87" s="230"/>
      <c r="Q87" s="230"/>
      <c r="R87" s="230"/>
      <c r="S87" s="230"/>
      <c r="T87" s="230"/>
      <c r="U87" s="230"/>
      <c r="V87" s="230"/>
      <c r="W87" s="278"/>
      <c r="X87" s="45"/>
      <c r="Y87" s="45"/>
      <c r="Z87" s="45"/>
      <c r="AA87" s="508"/>
    </row>
    <row r="88" spans="2:27" s="17" customFormat="1" ht="19.5" customHeight="1" x14ac:dyDescent="0.25">
      <c r="B88" s="284"/>
      <c r="C88" s="266"/>
      <c r="D88" s="284"/>
      <c r="E88" s="230"/>
      <c r="F88" s="230"/>
      <c r="G88" s="230"/>
      <c r="H88" s="230"/>
      <c r="I88" s="230"/>
      <c r="J88" s="230"/>
      <c r="K88" s="230"/>
      <c r="L88" s="230"/>
      <c r="M88" s="230"/>
      <c r="N88" s="230"/>
      <c r="O88" s="230"/>
      <c r="P88" s="230"/>
      <c r="Q88" s="230"/>
      <c r="R88" s="230"/>
      <c r="S88" s="230"/>
      <c r="T88" s="230"/>
      <c r="U88" s="230"/>
      <c r="V88" s="230"/>
      <c r="W88" s="278"/>
      <c r="X88" s="45"/>
      <c r="Y88" s="45"/>
      <c r="Z88" s="45"/>
      <c r="AA88" s="508" t="s">
        <v>615</v>
      </c>
    </row>
    <row r="89" spans="2:27" s="17" customFormat="1" ht="19.5" x14ac:dyDescent="0.25">
      <c r="B89" s="284"/>
      <c r="C89" s="266"/>
      <c r="D89" s="284"/>
      <c r="E89" s="230"/>
      <c r="F89" s="230"/>
      <c r="G89" s="230"/>
      <c r="H89" s="230"/>
      <c r="I89" s="230"/>
      <c r="J89" s="230"/>
      <c r="K89" s="230"/>
      <c r="L89" s="230"/>
      <c r="M89" s="230"/>
      <c r="N89" s="230"/>
      <c r="O89" s="230"/>
      <c r="P89" s="230"/>
      <c r="Q89" s="230"/>
      <c r="R89" s="230"/>
      <c r="S89" s="230"/>
      <c r="T89" s="230"/>
      <c r="U89" s="230"/>
      <c r="V89" s="230"/>
      <c r="W89" s="278"/>
      <c r="X89" s="45"/>
      <c r="Y89" s="45"/>
      <c r="Z89" s="45"/>
      <c r="AA89" s="508"/>
    </row>
    <row r="90" spans="2:27" s="17" customFormat="1" ht="19.5" x14ac:dyDescent="0.25">
      <c r="B90" s="284"/>
      <c r="C90" s="266"/>
      <c r="D90" s="284"/>
      <c r="E90" s="230"/>
      <c r="F90" s="230"/>
      <c r="G90" s="230"/>
      <c r="H90" s="230"/>
      <c r="I90" s="230"/>
      <c r="J90" s="230"/>
      <c r="K90" s="230"/>
      <c r="L90" s="230"/>
      <c r="M90" s="230"/>
      <c r="N90" s="230"/>
      <c r="O90" s="230"/>
      <c r="P90" s="230"/>
      <c r="Q90" s="230"/>
      <c r="R90" s="230"/>
      <c r="S90" s="230"/>
      <c r="T90" s="230"/>
      <c r="U90" s="230"/>
      <c r="V90" s="230"/>
      <c r="W90" s="278"/>
      <c r="X90" s="45"/>
      <c r="Y90" s="45"/>
      <c r="Z90" s="45"/>
      <c r="AA90" s="508"/>
    </row>
    <row r="91" spans="2:27" s="17" customFormat="1" ht="19.5" x14ac:dyDescent="0.25">
      <c r="B91" s="284"/>
      <c r="C91" s="266"/>
      <c r="D91" s="284"/>
      <c r="E91" s="230"/>
      <c r="F91" s="230"/>
      <c r="G91" s="230"/>
      <c r="H91" s="230"/>
      <c r="I91" s="230"/>
      <c r="J91" s="230"/>
      <c r="K91" s="230"/>
      <c r="L91" s="230"/>
      <c r="M91" s="230"/>
      <c r="N91" s="230"/>
      <c r="O91" s="230"/>
      <c r="P91" s="230"/>
      <c r="Q91" s="230"/>
      <c r="R91" s="230"/>
      <c r="S91" s="230"/>
      <c r="T91" s="230"/>
      <c r="U91" s="230"/>
      <c r="V91" s="230"/>
      <c r="W91" s="278"/>
      <c r="X91" s="45"/>
      <c r="Y91" s="45"/>
      <c r="Z91" s="45"/>
      <c r="AA91" s="508"/>
    </row>
    <row r="92" spans="2:27" s="17" customFormat="1" ht="19.5" x14ac:dyDescent="0.25">
      <c r="B92" s="284"/>
      <c r="C92" s="266"/>
      <c r="D92" s="284"/>
      <c r="E92" s="230"/>
      <c r="F92" s="230"/>
      <c r="G92" s="230"/>
      <c r="H92" s="230"/>
      <c r="I92" s="230"/>
      <c r="J92" s="230"/>
      <c r="K92" s="230"/>
      <c r="L92" s="230"/>
      <c r="M92" s="230"/>
      <c r="N92" s="230"/>
      <c r="O92" s="230"/>
      <c r="P92" s="230"/>
      <c r="Q92" s="230"/>
      <c r="R92" s="230"/>
      <c r="S92" s="230"/>
      <c r="T92" s="230"/>
      <c r="U92" s="230"/>
      <c r="V92" s="230"/>
      <c r="W92" s="278"/>
      <c r="X92" s="45"/>
      <c r="Y92" s="45"/>
      <c r="Z92" s="45"/>
      <c r="AA92" s="77"/>
    </row>
    <row r="93" spans="2:27" s="17" customFormat="1" ht="19.5" x14ac:dyDescent="0.25">
      <c r="B93" s="284">
        <v>12</v>
      </c>
      <c r="C93" s="266" t="s">
        <v>38</v>
      </c>
      <c r="D93" s="90" t="s">
        <v>621</v>
      </c>
      <c r="E93" s="230">
        <v>0</v>
      </c>
      <c r="F93" s="230">
        <v>0</v>
      </c>
      <c r="G93" s="230">
        <v>0</v>
      </c>
      <c r="H93" s="230">
        <v>0</v>
      </c>
      <c r="I93" s="230">
        <v>0</v>
      </c>
      <c r="J93" s="230">
        <v>0</v>
      </c>
      <c r="K93" s="230">
        <v>0</v>
      </c>
      <c r="L93" s="230">
        <v>0</v>
      </c>
      <c r="M93" s="230">
        <v>0</v>
      </c>
      <c r="N93" s="230">
        <v>0</v>
      </c>
      <c r="O93" s="230">
        <v>0</v>
      </c>
      <c r="P93" s="230">
        <v>0</v>
      </c>
      <c r="Q93" s="230">
        <v>0</v>
      </c>
      <c r="R93" s="230">
        <v>0</v>
      </c>
      <c r="S93" s="230">
        <v>0</v>
      </c>
      <c r="T93" s="230">
        <v>0</v>
      </c>
      <c r="U93" s="230">
        <v>0</v>
      </c>
      <c r="V93" s="230">
        <v>0</v>
      </c>
      <c r="W93" s="278"/>
      <c r="X93" s="278">
        <v>0</v>
      </c>
      <c r="Y93" s="278">
        <v>0</v>
      </c>
      <c r="Z93" s="278">
        <v>0</v>
      </c>
      <c r="AA93" s="119" t="s">
        <v>140</v>
      </c>
    </row>
    <row r="94" spans="2:27" s="17" customFormat="1" ht="19.5" x14ac:dyDescent="0.25">
      <c r="B94" s="284"/>
      <c r="C94" s="74">
        <v>43302</v>
      </c>
      <c r="D94" s="90" t="s">
        <v>622</v>
      </c>
      <c r="E94" s="230"/>
      <c r="F94" s="230"/>
      <c r="G94" s="230"/>
      <c r="H94" s="230"/>
      <c r="I94" s="230"/>
      <c r="J94" s="230"/>
      <c r="K94" s="230"/>
      <c r="L94" s="230"/>
      <c r="M94" s="230"/>
      <c r="N94" s="230"/>
      <c r="O94" s="230"/>
      <c r="P94" s="230"/>
      <c r="Q94" s="230"/>
      <c r="R94" s="230"/>
      <c r="S94" s="230"/>
      <c r="T94" s="230"/>
      <c r="U94" s="230"/>
      <c r="V94" s="230"/>
      <c r="W94" s="278"/>
      <c r="X94" s="45"/>
      <c r="Y94" s="45"/>
      <c r="Z94" s="45"/>
      <c r="AA94" s="77" t="s">
        <v>618</v>
      </c>
    </row>
    <row r="95" spans="2:27" s="17" customFormat="1" ht="19.5" x14ac:dyDescent="0.25">
      <c r="B95" s="284"/>
      <c r="C95" s="266" t="s">
        <v>616</v>
      </c>
      <c r="D95" s="538" t="s">
        <v>617</v>
      </c>
      <c r="E95" s="230"/>
      <c r="F95" s="230"/>
      <c r="G95" s="230"/>
      <c r="H95" s="230"/>
      <c r="I95" s="230"/>
      <c r="J95" s="230"/>
      <c r="K95" s="230"/>
      <c r="L95" s="230"/>
      <c r="M95" s="230"/>
      <c r="N95" s="230"/>
      <c r="O95" s="230"/>
      <c r="P95" s="230"/>
      <c r="Q95" s="230"/>
      <c r="R95" s="230"/>
      <c r="S95" s="230"/>
      <c r="T95" s="230"/>
      <c r="U95" s="230"/>
      <c r="V95" s="230"/>
      <c r="W95" s="278"/>
      <c r="X95" s="45"/>
      <c r="Y95" s="45"/>
      <c r="Z95" s="45"/>
      <c r="AA95" s="77" t="s">
        <v>619</v>
      </c>
    </row>
    <row r="96" spans="2:27" s="17" customFormat="1" ht="19.5" x14ac:dyDescent="0.25">
      <c r="B96" s="284"/>
      <c r="C96" s="266"/>
      <c r="D96" s="538"/>
      <c r="E96" s="230"/>
      <c r="F96" s="230"/>
      <c r="G96" s="230"/>
      <c r="H96" s="230"/>
      <c r="I96" s="230"/>
      <c r="J96" s="230"/>
      <c r="K96" s="230"/>
      <c r="L96" s="230"/>
      <c r="M96" s="230"/>
      <c r="N96" s="230"/>
      <c r="O96" s="230"/>
      <c r="P96" s="230"/>
      <c r="Q96" s="230"/>
      <c r="R96" s="230"/>
      <c r="S96" s="230"/>
      <c r="T96" s="230"/>
      <c r="U96" s="230"/>
      <c r="V96" s="230"/>
      <c r="W96" s="278"/>
      <c r="X96" s="45"/>
      <c r="Y96" s="45"/>
      <c r="Z96" s="45"/>
      <c r="AA96" s="77" t="s">
        <v>620</v>
      </c>
    </row>
    <row r="97" spans="2:27" s="17" customFormat="1" ht="19.5" x14ac:dyDescent="0.25">
      <c r="B97" s="284"/>
      <c r="C97" s="266"/>
      <c r="D97" s="284" t="s">
        <v>54</v>
      </c>
      <c r="E97" s="230"/>
      <c r="F97" s="230"/>
      <c r="G97" s="230"/>
      <c r="H97" s="230"/>
      <c r="I97" s="230"/>
      <c r="J97" s="230"/>
      <c r="K97" s="230"/>
      <c r="L97" s="230"/>
      <c r="M97" s="230"/>
      <c r="N97" s="230"/>
      <c r="O97" s="230"/>
      <c r="P97" s="230"/>
      <c r="Q97" s="230"/>
      <c r="R97" s="230"/>
      <c r="S97" s="230"/>
      <c r="T97" s="230"/>
      <c r="U97" s="230"/>
      <c r="V97" s="230"/>
      <c r="W97" s="278"/>
      <c r="X97" s="45"/>
      <c r="Y97" s="45"/>
      <c r="Z97" s="45"/>
      <c r="AA97" s="77"/>
    </row>
    <row r="98" spans="2:27" s="17" customFormat="1" ht="19.5" x14ac:dyDescent="0.25">
      <c r="B98" s="284"/>
      <c r="C98" s="266"/>
      <c r="D98" s="284"/>
      <c r="E98" s="230"/>
      <c r="F98" s="230"/>
      <c r="G98" s="230"/>
      <c r="H98" s="230"/>
      <c r="I98" s="230"/>
      <c r="J98" s="230"/>
      <c r="K98" s="230"/>
      <c r="L98" s="230"/>
      <c r="M98" s="230"/>
      <c r="N98" s="230"/>
      <c r="O98" s="230"/>
      <c r="P98" s="230"/>
      <c r="Q98" s="230"/>
      <c r="R98" s="230"/>
      <c r="S98" s="230"/>
      <c r="T98" s="230"/>
      <c r="U98" s="230"/>
      <c r="V98" s="230"/>
      <c r="W98" s="278"/>
      <c r="X98" s="45"/>
      <c r="Y98" s="45"/>
      <c r="Z98" s="45"/>
      <c r="AA98" s="77"/>
    </row>
    <row r="99" spans="2:27" s="17" customFormat="1" ht="19.5" x14ac:dyDescent="0.25">
      <c r="B99" s="284">
        <v>13</v>
      </c>
      <c r="C99" s="266" t="s">
        <v>43</v>
      </c>
      <c r="D99" s="266" t="s">
        <v>165</v>
      </c>
      <c r="E99" s="230">
        <v>0</v>
      </c>
      <c r="F99" s="230">
        <v>0</v>
      </c>
      <c r="G99" s="230">
        <v>0</v>
      </c>
      <c r="H99" s="230">
        <v>0</v>
      </c>
      <c r="I99" s="230">
        <v>0</v>
      </c>
      <c r="J99" s="230">
        <v>0</v>
      </c>
      <c r="K99" s="230">
        <v>0</v>
      </c>
      <c r="L99" s="230">
        <v>0</v>
      </c>
      <c r="M99" s="230">
        <v>0</v>
      </c>
      <c r="N99" s="230">
        <v>0</v>
      </c>
      <c r="O99" s="230">
        <v>0</v>
      </c>
      <c r="P99" s="230">
        <v>0</v>
      </c>
      <c r="Q99" s="230">
        <v>0</v>
      </c>
      <c r="R99" s="230">
        <v>0</v>
      </c>
      <c r="S99" s="230">
        <v>0</v>
      </c>
      <c r="T99" s="230">
        <v>0</v>
      </c>
      <c r="U99" s="230">
        <v>0</v>
      </c>
      <c r="V99" s="230">
        <v>0</v>
      </c>
      <c r="W99" s="278"/>
      <c r="X99" s="278">
        <v>0</v>
      </c>
      <c r="Y99" s="278">
        <v>0</v>
      </c>
      <c r="Z99" s="278">
        <v>0</v>
      </c>
      <c r="AA99" s="119" t="s">
        <v>626</v>
      </c>
    </row>
    <row r="100" spans="2:27" s="17" customFormat="1" ht="19.5" x14ac:dyDescent="0.25">
      <c r="B100" s="284"/>
      <c r="C100" s="74">
        <v>43303</v>
      </c>
      <c r="D100" s="284" t="s">
        <v>623</v>
      </c>
      <c r="E100" s="230"/>
      <c r="F100" s="230"/>
      <c r="G100" s="230"/>
      <c r="H100" s="230"/>
      <c r="I100" s="230"/>
      <c r="J100" s="230"/>
      <c r="K100" s="230"/>
      <c r="L100" s="230"/>
      <c r="M100" s="230"/>
      <c r="N100" s="230"/>
      <c r="O100" s="230"/>
      <c r="P100" s="230"/>
      <c r="Q100" s="230"/>
      <c r="R100" s="230"/>
      <c r="S100" s="230"/>
      <c r="T100" s="230"/>
      <c r="U100" s="230"/>
      <c r="V100" s="230"/>
      <c r="W100" s="278"/>
      <c r="X100" s="45"/>
      <c r="Y100" s="45"/>
      <c r="Z100" s="45"/>
      <c r="AA100" s="508" t="s">
        <v>627</v>
      </c>
    </row>
    <row r="101" spans="2:27" s="17" customFormat="1" ht="19.5" x14ac:dyDescent="0.25">
      <c r="B101" s="284"/>
      <c r="C101" s="266" t="s">
        <v>625</v>
      </c>
      <c r="D101" s="284" t="s">
        <v>624</v>
      </c>
      <c r="E101" s="230"/>
      <c r="F101" s="230"/>
      <c r="G101" s="230"/>
      <c r="H101" s="230"/>
      <c r="I101" s="230"/>
      <c r="J101" s="230"/>
      <c r="K101" s="230"/>
      <c r="L101" s="230"/>
      <c r="M101" s="230"/>
      <c r="N101" s="230"/>
      <c r="O101" s="230"/>
      <c r="P101" s="230"/>
      <c r="Q101" s="230"/>
      <c r="R101" s="230"/>
      <c r="S101" s="230"/>
      <c r="T101" s="230"/>
      <c r="U101" s="230"/>
      <c r="V101" s="230"/>
      <c r="W101" s="278"/>
      <c r="X101" s="45"/>
      <c r="Y101" s="45"/>
      <c r="Z101" s="45"/>
      <c r="AA101" s="508"/>
    </row>
    <row r="102" spans="2:27" s="17" customFormat="1" ht="19.5" x14ac:dyDescent="0.25">
      <c r="B102" s="284"/>
      <c r="C102" s="266"/>
      <c r="D102" s="284"/>
      <c r="E102" s="230"/>
      <c r="F102" s="230"/>
      <c r="G102" s="230"/>
      <c r="H102" s="230"/>
      <c r="I102" s="230"/>
      <c r="J102" s="230"/>
      <c r="K102" s="230"/>
      <c r="L102" s="230"/>
      <c r="M102" s="230"/>
      <c r="N102" s="230"/>
      <c r="O102" s="230"/>
      <c r="P102" s="230"/>
      <c r="Q102" s="230"/>
      <c r="R102" s="230"/>
      <c r="S102" s="230"/>
      <c r="T102" s="230"/>
      <c r="U102" s="230"/>
      <c r="V102" s="230"/>
      <c r="W102" s="278"/>
      <c r="X102" s="45"/>
      <c r="Y102" s="45"/>
      <c r="Z102" s="45"/>
      <c r="AA102" s="77"/>
    </row>
    <row r="103" spans="2:27" s="17" customFormat="1" ht="19.5" x14ac:dyDescent="0.25">
      <c r="B103" s="284">
        <v>14</v>
      </c>
      <c r="C103" s="266" t="s">
        <v>43</v>
      </c>
      <c r="D103" s="266" t="s">
        <v>628</v>
      </c>
      <c r="E103" s="230">
        <v>0</v>
      </c>
      <c r="F103" s="230">
        <v>0</v>
      </c>
      <c r="G103" s="230">
        <v>0</v>
      </c>
      <c r="H103" s="230">
        <v>0</v>
      </c>
      <c r="I103" s="230">
        <v>0</v>
      </c>
      <c r="J103" s="230">
        <v>0</v>
      </c>
      <c r="K103" s="230">
        <v>0</v>
      </c>
      <c r="L103" s="230">
        <v>0</v>
      </c>
      <c r="M103" s="230">
        <v>0</v>
      </c>
      <c r="N103" s="230">
        <v>0</v>
      </c>
      <c r="O103" s="230">
        <v>0</v>
      </c>
      <c r="P103" s="230">
        <v>0</v>
      </c>
      <c r="Q103" s="230">
        <v>0</v>
      </c>
      <c r="R103" s="230">
        <v>0</v>
      </c>
      <c r="S103" s="230">
        <v>0</v>
      </c>
      <c r="T103" s="230">
        <v>0</v>
      </c>
      <c r="U103" s="230">
        <v>0</v>
      </c>
      <c r="V103" s="230">
        <v>0</v>
      </c>
      <c r="W103" s="278"/>
      <c r="X103" s="278">
        <v>0</v>
      </c>
      <c r="Y103" s="278">
        <v>0</v>
      </c>
      <c r="Z103" s="278">
        <v>0</v>
      </c>
      <c r="AA103" s="119" t="s">
        <v>168</v>
      </c>
    </row>
    <row r="104" spans="2:27" s="17" customFormat="1" ht="19.5" x14ac:dyDescent="0.25">
      <c r="B104" s="284"/>
      <c r="C104" s="74">
        <v>43303</v>
      </c>
      <c r="D104" s="118" t="s">
        <v>630</v>
      </c>
      <c r="E104" s="230"/>
      <c r="F104" s="230"/>
      <c r="G104" s="230"/>
      <c r="H104" s="230"/>
      <c r="I104" s="230"/>
      <c r="J104" s="230"/>
      <c r="K104" s="230"/>
      <c r="L104" s="230"/>
      <c r="M104" s="230"/>
      <c r="N104" s="230"/>
      <c r="O104" s="230"/>
      <c r="P104" s="230"/>
      <c r="Q104" s="230"/>
      <c r="R104" s="230"/>
      <c r="S104" s="230"/>
      <c r="T104" s="230"/>
      <c r="U104" s="230"/>
      <c r="V104" s="230"/>
      <c r="W104" s="278"/>
      <c r="X104" s="45"/>
      <c r="Y104" s="45"/>
      <c r="Z104" s="45"/>
      <c r="AA104" s="508" t="s">
        <v>627</v>
      </c>
    </row>
    <row r="105" spans="2:27" s="17" customFormat="1" ht="19.5" x14ac:dyDescent="0.25">
      <c r="B105" s="284"/>
      <c r="C105" s="266" t="s">
        <v>629</v>
      </c>
      <c r="D105" s="284" t="s">
        <v>632</v>
      </c>
      <c r="E105" s="230"/>
      <c r="F105" s="230"/>
      <c r="G105" s="230"/>
      <c r="H105" s="230"/>
      <c r="I105" s="230"/>
      <c r="J105" s="230"/>
      <c r="K105" s="230"/>
      <c r="L105" s="230"/>
      <c r="M105" s="230"/>
      <c r="N105" s="230"/>
      <c r="O105" s="230"/>
      <c r="P105" s="230"/>
      <c r="Q105" s="230"/>
      <c r="R105" s="230"/>
      <c r="S105" s="230"/>
      <c r="T105" s="230"/>
      <c r="U105" s="230"/>
      <c r="V105" s="230"/>
      <c r="W105" s="278"/>
      <c r="X105" s="45"/>
      <c r="Y105" s="45"/>
      <c r="Z105" s="45"/>
      <c r="AA105" s="508"/>
    </row>
    <row r="106" spans="2:27" s="17" customFormat="1" ht="19.5" x14ac:dyDescent="0.25">
      <c r="B106" s="284"/>
      <c r="C106" s="266"/>
      <c r="D106" s="284" t="s">
        <v>631</v>
      </c>
      <c r="E106" s="230"/>
      <c r="F106" s="230"/>
      <c r="G106" s="230"/>
      <c r="H106" s="230"/>
      <c r="I106" s="230"/>
      <c r="J106" s="230"/>
      <c r="K106" s="230"/>
      <c r="L106" s="230"/>
      <c r="M106" s="230"/>
      <c r="N106" s="230"/>
      <c r="O106" s="230"/>
      <c r="P106" s="230"/>
      <c r="Q106" s="230"/>
      <c r="R106" s="230"/>
      <c r="S106" s="230"/>
      <c r="T106" s="230"/>
      <c r="U106" s="230"/>
      <c r="V106" s="230"/>
      <c r="W106" s="278"/>
      <c r="X106" s="45"/>
      <c r="Y106" s="45"/>
      <c r="Z106" s="45"/>
      <c r="AA106" s="77"/>
    </row>
    <row r="107" spans="2:27" s="17" customFormat="1" ht="19.5" x14ac:dyDescent="0.25">
      <c r="B107" s="284"/>
      <c r="C107" s="266"/>
      <c r="D107" s="284"/>
      <c r="E107" s="230"/>
      <c r="F107" s="230"/>
      <c r="G107" s="230"/>
      <c r="H107" s="230"/>
      <c r="I107" s="230"/>
      <c r="J107" s="230"/>
      <c r="K107" s="230"/>
      <c r="L107" s="230"/>
      <c r="M107" s="230"/>
      <c r="N107" s="230"/>
      <c r="O107" s="230"/>
      <c r="P107" s="230"/>
      <c r="Q107" s="230"/>
      <c r="R107" s="230"/>
      <c r="S107" s="230"/>
      <c r="T107" s="230"/>
      <c r="U107" s="230"/>
      <c r="V107" s="230"/>
      <c r="W107" s="278"/>
      <c r="X107" s="45"/>
      <c r="Y107" s="45"/>
      <c r="Z107" s="45"/>
      <c r="AA107" s="77"/>
    </row>
    <row r="108" spans="2:27" s="17" customFormat="1" ht="19.5" x14ac:dyDescent="0.25">
      <c r="B108" s="284">
        <v>15</v>
      </c>
      <c r="C108" s="266" t="s">
        <v>16</v>
      </c>
      <c r="D108" s="266" t="s">
        <v>58</v>
      </c>
      <c r="E108" s="230">
        <v>1</v>
      </c>
      <c r="F108" s="230">
        <v>0</v>
      </c>
      <c r="G108" s="230">
        <v>0</v>
      </c>
      <c r="H108" s="230">
        <v>0</v>
      </c>
      <c r="I108" s="230">
        <v>0</v>
      </c>
      <c r="J108" s="230">
        <v>0</v>
      </c>
      <c r="K108" s="230">
        <v>0</v>
      </c>
      <c r="L108" s="230">
        <v>0</v>
      </c>
      <c r="M108" s="230">
        <v>0</v>
      </c>
      <c r="N108" s="230"/>
      <c r="O108" s="230"/>
      <c r="P108" s="230"/>
      <c r="Q108" s="230"/>
      <c r="R108" s="230"/>
      <c r="S108" s="230"/>
      <c r="T108" s="230"/>
      <c r="U108" s="230"/>
      <c r="V108" s="230"/>
      <c r="W108" s="278" t="s">
        <v>68</v>
      </c>
      <c r="X108" s="45">
        <v>40000000</v>
      </c>
      <c r="Y108" s="45">
        <f>5%*X108</f>
        <v>2000000</v>
      </c>
      <c r="Z108" s="45">
        <f>X108+Y108</f>
        <v>42000000</v>
      </c>
      <c r="AA108" s="119" t="s">
        <v>635</v>
      </c>
    </row>
    <row r="109" spans="2:27" s="17" customFormat="1" ht="19.5" x14ac:dyDescent="0.25">
      <c r="B109" s="284"/>
      <c r="C109" s="74">
        <v>43304</v>
      </c>
      <c r="D109" s="118" t="s">
        <v>634</v>
      </c>
      <c r="E109" s="230"/>
      <c r="F109" s="230"/>
      <c r="G109" s="230"/>
      <c r="H109" s="230"/>
      <c r="I109" s="230"/>
      <c r="J109" s="230"/>
      <c r="K109" s="230"/>
      <c r="L109" s="230"/>
      <c r="M109" s="230"/>
      <c r="N109" s="230"/>
      <c r="O109" s="230"/>
      <c r="P109" s="230"/>
      <c r="Q109" s="230"/>
      <c r="R109" s="230"/>
      <c r="S109" s="230"/>
      <c r="T109" s="230"/>
      <c r="U109" s="230"/>
      <c r="V109" s="230"/>
      <c r="W109" s="278"/>
      <c r="X109" s="45"/>
      <c r="Y109" s="45"/>
      <c r="Z109" s="45"/>
      <c r="AA109" s="77" t="s">
        <v>636</v>
      </c>
    </row>
    <row r="110" spans="2:27" s="17" customFormat="1" ht="19.5" customHeight="1" x14ac:dyDescent="0.25">
      <c r="B110" s="284"/>
      <c r="C110" s="266" t="s">
        <v>633</v>
      </c>
      <c r="D110" s="284" t="s">
        <v>170</v>
      </c>
      <c r="E110" s="230"/>
      <c r="F110" s="230"/>
      <c r="G110" s="230"/>
      <c r="H110" s="230"/>
      <c r="I110" s="230"/>
      <c r="J110" s="230"/>
      <c r="K110" s="230"/>
      <c r="L110" s="230"/>
      <c r="M110" s="230"/>
      <c r="N110" s="230"/>
      <c r="O110" s="230"/>
      <c r="P110" s="230"/>
      <c r="Q110" s="230"/>
      <c r="R110" s="230"/>
      <c r="S110" s="230"/>
      <c r="T110" s="230"/>
      <c r="U110" s="230"/>
      <c r="V110" s="230"/>
      <c r="W110" s="278"/>
      <c r="X110" s="45"/>
      <c r="Y110" s="45"/>
      <c r="Z110" s="45"/>
      <c r="AA110" s="508" t="s">
        <v>637</v>
      </c>
    </row>
    <row r="111" spans="2:27" s="17" customFormat="1" ht="19.5" x14ac:dyDescent="0.25">
      <c r="B111" s="71"/>
      <c r="C111" s="59"/>
      <c r="D111" s="71"/>
      <c r="E111" s="58"/>
      <c r="F111" s="58"/>
      <c r="G111" s="58"/>
      <c r="H111" s="58"/>
      <c r="I111" s="58"/>
      <c r="J111" s="58"/>
      <c r="K111" s="58"/>
      <c r="L111" s="58"/>
      <c r="M111" s="58"/>
      <c r="N111" s="58"/>
      <c r="O111" s="58"/>
      <c r="P111" s="58"/>
      <c r="Q111" s="58"/>
      <c r="R111" s="58"/>
      <c r="S111" s="58"/>
      <c r="T111" s="58"/>
      <c r="U111" s="58"/>
      <c r="V111" s="58"/>
      <c r="W111" s="54"/>
      <c r="X111" s="45"/>
      <c r="Y111" s="45"/>
      <c r="Z111" s="45"/>
      <c r="AA111" s="508"/>
    </row>
    <row r="112" spans="2:27" s="17" customFormat="1" ht="19.5" x14ac:dyDescent="0.25">
      <c r="B112" s="71"/>
      <c r="C112" s="59"/>
      <c r="D112" s="71"/>
      <c r="E112" s="58"/>
      <c r="F112" s="58"/>
      <c r="G112" s="58"/>
      <c r="H112" s="58"/>
      <c r="I112" s="58"/>
      <c r="J112" s="58"/>
      <c r="K112" s="58"/>
      <c r="L112" s="58"/>
      <c r="M112" s="58"/>
      <c r="N112" s="58"/>
      <c r="O112" s="58"/>
      <c r="P112" s="58"/>
      <c r="Q112" s="58"/>
      <c r="R112" s="58"/>
      <c r="S112" s="58"/>
      <c r="T112" s="58"/>
      <c r="U112" s="58"/>
      <c r="V112" s="58"/>
      <c r="W112" s="54"/>
      <c r="X112" s="45"/>
      <c r="Y112" s="45"/>
      <c r="Z112" s="45"/>
      <c r="AA112" s="508"/>
    </row>
    <row r="113" spans="2:27" s="17" customFormat="1" ht="19.5" x14ac:dyDescent="0.25">
      <c r="B113" s="284"/>
      <c r="C113" s="266"/>
      <c r="D113" s="284"/>
      <c r="E113" s="230"/>
      <c r="F113" s="230"/>
      <c r="G113" s="230"/>
      <c r="H113" s="230"/>
      <c r="I113" s="230"/>
      <c r="J113" s="230"/>
      <c r="K113" s="230"/>
      <c r="L113" s="230"/>
      <c r="M113" s="230"/>
      <c r="N113" s="230"/>
      <c r="O113" s="230"/>
      <c r="P113" s="230"/>
      <c r="Q113" s="230"/>
      <c r="R113" s="230"/>
      <c r="S113" s="230"/>
      <c r="T113" s="230"/>
      <c r="U113" s="230"/>
      <c r="V113" s="230"/>
      <c r="W113" s="278"/>
      <c r="X113" s="45"/>
      <c r="Y113" s="45"/>
      <c r="Z113" s="45"/>
      <c r="AA113" s="77"/>
    </row>
    <row r="114" spans="2:27" s="17" customFormat="1" ht="19.5" x14ac:dyDescent="0.25">
      <c r="B114" s="284">
        <v>16</v>
      </c>
      <c r="C114" s="266" t="s">
        <v>16</v>
      </c>
      <c r="D114" s="266" t="s">
        <v>58</v>
      </c>
      <c r="E114" s="230">
        <v>4</v>
      </c>
      <c r="F114" s="230">
        <v>2</v>
      </c>
      <c r="G114" s="230">
        <v>0</v>
      </c>
      <c r="H114" s="230">
        <v>0</v>
      </c>
      <c r="I114" s="230">
        <v>0</v>
      </c>
      <c r="J114" s="230">
        <v>0</v>
      </c>
      <c r="K114" s="230">
        <v>0</v>
      </c>
      <c r="L114" s="230">
        <v>0</v>
      </c>
      <c r="M114" s="230">
        <v>1</v>
      </c>
      <c r="N114" s="230">
        <v>5</v>
      </c>
      <c r="O114" s="230">
        <v>22</v>
      </c>
      <c r="P114" s="230"/>
      <c r="Q114" s="230"/>
      <c r="R114" s="230"/>
      <c r="S114" s="230"/>
      <c r="T114" s="230"/>
      <c r="U114" s="230"/>
      <c r="V114" s="230"/>
      <c r="W114" s="278" t="s">
        <v>641</v>
      </c>
      <c r="X114" s="45">
        <f>150000000+75000000+100000000+3000000+1500000</f>
        <v>329500000</v>
      </c>
      <c r="Y114" s="45">
        <f>5%*X114</f>
        <v>16475000</v>
      </c>
      <c r="Z114" s="45">
        <f>X114+Y114</f>
        <v>345975000</v>
      </c>
      <c r="AA114" s="119" t="s">
        <v>642</v>
      </c>
    </row>
    <row r="115" spans="2:27" s="17" customFormat="1" ht="19.5" x14ac:dyDescent="0.25">
      <c r="B115" s="284"/>
      <c r="C115" s="74">
        <v>43304</v>
      </c>
      <c r="D115" s="284" t="s">
        <v>639</v>
      </c>
      <c r="E115" s="230"/>
      <c r="F115" s="230"/>
      <c r="G115" s="230"/>
      <c r="H115" s="230"/>
      <c r="I115" s="230"/>
      <c r="J115" s="230"/>
      <c r="K115" s="230"/>
      <c r="L115" s="230"/>
      <c r="M115" s="230"/>
      <c r="N115" s="230"/>
      <c r="O115" s="230"/>
      <c r="P115" s="230"/>
      <c r="Q115" s="230"/>
      <c r="R115" s="230"/>
      <c r="S115" s="230"/>
      <c r="T115" s="230"/>
      <c r="U115" s="230"/>
      <c r="V115" s="230"/>
      <c r="W115" s="278"/>
      <c r="X115" s="45"/>
      <c r="Y115" s="45"/>
      <c r="Z115" s="45"/>
      <c r="AA115" s="77" t="s">
        <v>114</v>
      </c>
    </row>
    <row r="116" spans="2:27" s="17" customFormat="1" ht="19.5" customHeight="1" x14ac:dyDescent="0.25">
      <c r="B116" s="284"/>
      <c r="C116" s="266" t="s">
        <v>638</v>
      </c>
      <c r="D116" s="284" t="s">
        <v>640</v>
      </c>
      <c r="E116" s="230"/>
      <c r="F116" s="230"/>
      <c r="G116" s="230"/>
      <c r="H116" s="230"/>
      <c r="I116" s="230"/>
      <c r="J116" s="230"/>
      <c r="K116" s="230"/>
      <c r="L116" s="230"/>
      <c r="M116" s="230"/>
      <c r="N116" s="230"/>
      <c r="O116" s="230"/>
      <c r="P116" s="230"/>
      <c r="Q116" s="230"/>
      <c r="R116" s="230"/>
      <c r="S116" s="230"/>
      <c r="T116" s="230"/>
      <c r="U116" s="230"/>
      <c r="V116" s="230"/>
      <c r="W116" s="278"/>
      <c r="X116" s="45"/>
      <c r="Y116" s="45"/>
      <c r="Z116" s="45"/>
      <c r="AA116" s="508" t="s">
        <v>643</v>
      </c>
    </row>
    <row r="117" spans="2:27" s="17" customFormat="1" ht="19.5" x14ac:dyDescent="0.25">
      <c r="B117" s="284"/>
      <c r="C117" s="266"/>
      <c r="D117" s="284" t="s">
        <v>54</v>
      </c>
      <c r="E117" s="230"/>
      <c r="F117" s="230"/>
      <c r="G117" s="230"/>
      <c r="H117" s="230"/>
      <c r="I117" s="230"/>
      <c r="J117" s="230"/>
      <c r="K117" s="230"/>
      <c r="L117" s="230"/>
      <c r="M117" s="230"/>
      <c r="N117" s="230"/>
      <c r="O117" s="230"/>
      <c r="P117" s="230"/>
      <c r="Q117" s="230"/>
      <c r="R117" s="230"/>
      <c r="S117" s="230"/>
      <c r="T117" s="230"/>
      <c r="U117" s="230"/>
      <c r="V117" s="230"/>
      <c r="W117" s="278"/>
      <c r="X117" s="45"/>
      <c r="Y117" s="45"/>
      <c r="Z117" s="45"/>
      <c r="AA117" s="508"/>
    </row>
    <row r="118" spans="2:27" s="17" customFormat="1" ht="19.5" x14ac:dyDescent="0.25">
      <c r="B118" s="284"/>
      <c r="C118" s="266"/>
      <c r="D118" s="284"/>
      <c r="E118" s="230"/>
      <c r="F118" s="230"/>
      <c r="G118" s="230"/>
      <c r="H118" s="230"/>
      <c r="I118" s="230"/>
      <c r="J118" s="230"/>
      <c r="K118" s="230"/>
      <c r="L118" s="230"/>
      <c r="M118" s="230"/>
      <c r="N118" s="230"/>
      <c r="O118" s="230"/>
      <c r="P118" s="230"/>
      <c r="Q118" s="230"/>
      <c r="R118" s="230"/>
      <c r="S118" s="230"/>
      <c r="T118" s="230"/>
      <c r="U118" s="230"/>
      <c r="V118" s="230"/>
      <c r="W118" s="278"/>
      <c r="X118" s="45"/>
      <c r="Y118" s="45"/>
      <c r="Z118" s="45"/>
      <c r="AA118" s="508"/>
    </row>
    <row r="119" spans="2:27" s="17" customFormat="1" ht="19.5" x14ac:dyDescent="0.25">
      <c r="B119" s="284"/>
      <c r="C119" s="266"/>
      <c r="D119" s="284"/>
      <c r="E119" s="230"/>
      <c r="F119" s="230"/>
      <c r="G119" s="230"/>
      <c r="H119" s="230"/>
      <c r="I119" s="230"/>
      <c r="J119" s="230"/>
      <c r="K119" s="230"/>
      <c r="L119" s="230"/>
      <c r="M119" s="230"/>
      <c r="N119" s="230"/>
      <c r="O119" s="230"/>
      <c r="P119" s="230"/>
      <c r="Q119" s="230"/>
      <c r="R119" s="230"/>
      <c r="S119" s="230"/>
      <c r="T119" s="230"/>
      <c r="U119" s="230"/>
      <c r="V119" s="230"/>
      <c r="W119" s="278"/>
      <c r="X119" s="45"/>
      <c r="Y119" s="45"/>
      <c r="Z119" s="45"/>
      <c r="AA119" s="508" t="s">
        <v>644</v>
      </c>
    </row>
    <row r="120" spans="2:27" s="17" customFormat="1" ht="19.5" x14ac:dyDescent="0.25">
      <c r="B120" s="284"/>
      <c r="C120" s="266"/>
      <c r="D120" s="284"/>
      <c r="E120" s="230"/>
      <c r="F120" s="230"/>
      <c r="G120" s="230"/>
      <c r="H120" s="230"/>
      <c r="I120" s="230"/>
      <c r="J120" s="230"/>
      <c r="K120" s="230"/>
      <c r="L120" s="230"/>
      <c r="M120" s="230"/>
      <c r="N120" s="230"/>
      <c r="O120" s="230"/>
      <c r="P120" s="230"/>
      <c r="Q120" s="230"/>
      <c r="R120" s="230"/>
      <c r="S120" s="230"/>
      <c r="T120" s="230"/>
      <c r="U120" s="230"/>
      <c r="V120" s="230"/>
      <c r="W120" s="278"/>
      <c r="X120" s="45"/>
      <c r="Y120" s="45"/>
      <c r="Z120" s="45"/>
      <c r="AA120" s="508"/>
    </row>
    <row r="121" spans="2:27" s="17" customFormat="1" ht="19.5" x14ac:dyDescent="0.25">
      <c r="B121" s="284"/>
      <c r="C121" s="266"/>
      <c r="D121" s="284"/>
      <c r="E121" s="230"/>
      <c r="F121" s="230"/>
      <c r="G121" s="230"/>
      <c r="H121" s="230"/>
      <c r="I121" s="230"/>
      <c r="J121" s="230"/>
      <c r="K121" s="230"/>
      <c r="L121" s="230"/>
      <c r="M121" s="230"/>
      <c r="N121" s="230"/>
      <c r="O121" s="230"/>
      <c r="P121" s="230"/>
      <c r="Q121" s="230"/>
      <c r="R121" s="230"/>
      <c r="S121" s="230"/>
      <c r="T121" s="230"/>
      <c r="U121" s="230"/>
      <c r="V121" s="230"/>
      <c r="W121" s="278"/>
      <c r="X121" s="45"/>
      <c r="Y121" s="45"/>
      <c r="Z121" s="45"/>
      <c r="AA121" s="508" t="s">
        <v>645</v>
      </c>
    </row>
    <row r="122" spans="2:27" s="17" customFormat="1" ht="19.5" x14ac:dyDescent="0.25">
      <c r="B122" s="284"/>
      <c r="C122" s="266"/>
      <c r="D122" s="284"/>
      <c r="E122" s="230"/>
      <c r="F122" s="230"/>
      <c r="G122" s="230"/>
      <c r="H122" s="230"/>
      <c r="I122" s="230"/>
      <c r="J122" s="230"/>
      <c r="K122" s="230"/>
      <c r="L122" s="230"/>
      <c r="M122" s="230"/>
      <c r="N122" s="230"/>
      <c r="O122" s="230"/>
      <c r="P122" s="230"/>
      <c r="Q122" s="230"/>
      <c r="R122" s="230"/>
      <c r="S122" s="230"/>
      <c r="T122" s="230"/>
      <c r="U122" s="230"/>
      <c r="V122" s="230"/>
      <c r="W122" s="278"/>
      <c r="X122" s="45"/>
      <c r="Y122" s="45"/>
      <c r="Z122" s="45"/>
      <c r="AA122" s="508"/>
    </row>
    <row r="123" spans="2:27" s="17" customFormat="1" ht="19.5" x14ac:dyDescent="0.25">
      <c r="B123" s="284"/>
      <c r="C123" s="266"/>
      <c r="D123" s="284"/>
      <c r="E123" s="230"/>
      <c r="F123" s="230"/>
      <c r="G123" s="230"/>
      <c r="H123" s="230"/>
      <c r="I123" s="230"/>
      <c r="J123" s="230"/>
      <c r="K123" s="230"/>
      <c r="L123" s="230"/>
      <c r="M123" s="230"/>
      <c r="N123" s="230"/>
      <c r="O123" s="230"/>
      <c r="P123" s="230"/>
      <c r="Q123" s="230"/>
      <c r="R123" s="230"/>
      <c r="S123" s="230"/>
      <c r="T123" s="230"/>
      <c r="U123" s="230"/>
      <c r="V123" s="230"/>
      <c r="W123" s="278"/>
      <c r="X123" s="45"/>
      <c r="Y123" s="45"/>
      <c r="Z123" s="45"/>
      <c r="AA123" s="508" t="s">
        <v>646</v>
      </c>
    </row>
    <row r="124" spans="2:27" s="17" customFormat="1" ht="19.5" x14ac:dyDescent="0.25">
      <c r="B124" s="284"/>
      <c r="C124" s="266"/>
      <c r="D124" s="284"/>
      <c r="E124" s="230"/>
      <c r="F124" s="230"/>
      <c r="G124" s="230"/>
      <c r="H124" s="230"/>
      <c r="I124" s="230"/>
      <c r="J124" s="230"/>
      <c r="K124" s="230"/>
      <c r="L124" s="230"/>
      <c r="M124" s="230"/>
      <c r="N124" s="230"/>
      <c r="O124" s="230"/>
      <c r="P124" s="230"/>
      <c r="Q124" s="230"/>
      <c r="R124" s="230"/>
      <c r="S124" s="230"/>
      <c r="T124" s="230"/>
      <c r="U124" s="230"/>
      <c r="V124" s="230"/>
      <c r="W124" s="278"/>
      <c r="X124" s="45"/>
      <c r="Y124" s="45"/>
      <c r="Z124" s="45"/>
      <c r="AA124" s="508"/>
    </row>
    <row r="125" spans="2:27" s="17" customFormat="1" ht="19.5" x14ac:dyDescent="0.25">
      <c r="B125" s="284"/>
      <c r="C125" s="266"/>
      <c r="D125" s="284"/>
      <c r="E125" s="230"/>
      <c r="F125" s="230"/>
      <c r="G125" s="230"/>
      <c r="H125" s="230"/>
      <c r="I125" s="230"/>
      <c r="J125" s="230"/>
      <c r="K125" s="230"/>
      <c r="L125" s="230"/>
      <c r="M125" s="230"/>
      <c r="N125" s="230"/>
      <c r="O125" s="230"/>
      <c r="P125" s="230"/>
      <c r="Q125" s="230"/>
      <c r="R125" s="230"/>
      <c r="S125" s="230"/>
      <c r="T125" s="230"/>
      <c r="U125" s="230"/>
      <c r="V125" s="230"/>
      <c r="W125" s="278"/>
      <c r="X125" s="45"/>
      <c r="Y125" s="45"/>
      <c r="Z125" s="45"/>
      <c r="AA125" s="508" t="s">
        <v>647</v>
      </c>
    </row>
    <row r="126" spans="2:27" s="17" customFormat="1" ht="19.5" x14ac:dyDescent="0.25">
      <c r="B126" s="284"/>
      <c r="C126" s="266"/>
      <c r="D126" s="284"/>
      <c r="E126" s="230"/>
      <c r="F126" s="230"/>
      <c r="G126" s="230"/>
      <c r="H126" s="230"/>
      <c r="I126" s="230"/>
      <c r="J126" s="230"/>
      <c r="K126" s="230"/>
      <c r="L126" s="230"/>
      <c r="M126" s="230"/>
      <c r="N126" s="230"/>
      <c r="O126" s="230"/>
      <c r="P126" s="230"/>
      <c r="Q126" s="230"/>
      <c r="R126" s="230"/>
      <c r="S126" s="230"/>
      <c r="T126" s="230"/>
      <c r="U126" s="230"/>
      <c r="V126" s="230"/>
      <c r="W126" s="278"/>
      <c r="X126" s="45"/>
      <c r="Y126" s="45"/>
      <c r="Z126" s="45"/>
      <c r="AA126" s="508"/>
    </row>
    <row r="127" spans="2:27" s="17" customFormat="1" ht="19.5" x14ac:dyDescent="0.25">
      <c r="B127" s="284"/>
      <c r="C127" s="266"/>
      <c r="D127" s="284"/>
      <c r="E127" s="230"/>
      <c r="F127" s="230"/>
      <c r="G127" s="230"/>
      <c r="H127" s="230"/>
      <c r="I127" s="230"/>
      <c r="J127" s="230"/>
      <c r="K127" s="230"/>
      <c r="L127" s="230"/>
      <c r="M127" s="230"/>
      <c r="N127" s="230"/>
      <c r="O127" s="230"/>
      <c r="P127" s="230"/>
      <c r="Q127" s="230"/>
      <c r="R127" s="230"/>
      <c r="S127" s="230"/>
      <c r="T127" s="230"/>
      <c r="U127" s="230"/>
      <c r="V127" s="230"/>
      <c r="W127" s="278"/>
      <c r="X127" s="45"/>
      <c r="Y127" s="45"/>
      <c r="Z127" s="45"/>
      <c r="AA127" s="77" t="s">
        <v>648</v>
      </c>
    </row>
    <row r="128" spans="2:27" s="17" customFormat="1" ht="19.5" x14ac:dyDescent="0.25">
      <c r="B128" s="284"/>
      <c r="C128" s="266"/>
      <c r="D128" s="284"/>
      <c r="E128" s="230"/>
      <c r="F128" s="230"/>
      <c r="G128" s="230"/>
      <c r="H128" s="230"/>
      <c r="I128" s="230"/>
      <c r="J128" s="230"/>
      <c r="K128" s="230"/>
      <c r="L128" s="230"/>
      <c r="M128" s="230"/>
      <c r="N128" s="230"/>
      <c r="O128" s="230"/>
      <c r="P128" s="230"/>
      <c r="Q128" s="230"/>
      <c r="R128" s="230"/>
      <c r="S128" s="230"/>
      <c r="T128" s="230"/>
      <c r="U128" s="230"/>
      <c r="V128" s="230"/>
      <c r="W128" s="278"/>
      <c r="X128" s="45"/>
      <c r="Y128" s="45"/>
      <c r="Z128" s="45"/>
      <c r="AA128" s="77" t="s">
        <v>538</v>
      </c>
    </row>
    <row r="129" spans="2:27" s="17" customFormat="1" ht="19.5" x14ac:dyDescent="0.25">
      <c r="B129" s="284"/>
      <c r="C129" s="266"/>
      <c r="D129" s="284"/>
      <c r="E129" s="230"/>
      <c r="F129" s="230"/>
      <c r="G129" s="230"/>
      <c r="H129" s="230"/>
      <c r="I129" s="230"/>
      <c r="J129" s="230"/>
      <c r="K129" s="230"/>
      <c r="L129" s="230"/>
      <c r="M129" s="230"/>
      <c r="N129" s="230"/>
      <c r="O129" s="230"/>
      <c r="P129" s="230"/>
      <c r="Q129" s="230"/>
      <c r="R129" s="230"/>
      <c r="S129" s="230"/>
      <c r="T129" s="230"/>
      <c r="U129" s="230"/>
      <c r="V129" s="230"/>
      <c r="W129" s="278"/>
      <c r="X129" s="45"/>
      <c r="Y129" s="45"/>
      <c r="Z129" s="45"/>
      <c r="AA129" s="77"/>
    </row>
    <row r="130" spans="2:27" s="17" customFormat="1" ht="19.5" x14ac:dyDescent="0.25">
      <c r="B130" s="284">
        <v>17</v>
      </c>
      <c r="C130" s="266" t="s">
        <v>43</v>
      </c>
      <c r="D130" s="266" t="s">
        <v>649</v>
      </c>
      <c r="E130" s="230"/>
      <c r="F130" s="230"/>
      <c r="G130" s="230"/>
      <c r="H130" s="230"/>
      <c r="I130" s="230"/>
      <c r="J130" s="230">
        <v>1</v>
      </c>
      <c r="K130" s="230"/>
      <c r="L130" s="230"/>
      <c r="M130" s="230"/>
      <c r="N130" s="230"/>
      <c r="O130" s="230"/>
      <c r="P130" s="230"/>
      <c r="Q130" s="230"/>
      <c r="R130" s="230"/>
      <c r="S130" s="230"/>
      <c r="T130" s="230"/>
      <c r="U130" s="230"/>
      <c r="V130" s="230"/>
      <c r="W130" s="278" t="s">
        <v>68</v>
      </c>
      <c r="X130" s="45">
        <v>5000000</v>
      </c>
      <c r="Y130" s="45">
        <f>5%*X130</f>
        <v>250000</v>
      </c>
      <c r="Z130" s="45">
        <f>X130+Y130</f>
        <v>5250000</v>
      </c>
      <c r="AA130" s="119" t="s">
        <v>651</v>
      </c>
    </row>
    <row r="131" spans="2:27" s="17" customFormat="1" ht="19.5" x14ac:dyDescent="0.25">
      <c r="B131" s="284"/>
      <c r="C131" s="74">
        <v>43310</v>
      </c>
      <c r="D131" s="284" t="s">
        <v>650</v>
      </c>
      <c r="E131" s="230"/>
      <c r="F131" s="230"/>
      <c r="G131" s="230"/>
      <c r="H131" s="230"/>
      <c r="I131" s="230"/>
      <c r="J131" s="230"/>
      <c r="K131" s="230"/>
      <c r="L131" s="230"/>
      <c r="M131" s="230"/>
      <c r="N131" s="230"/>
      <c r="O131" s="230"/>
      <c r="P131" s="230"/>
      <c r="Q131" s="230"/>
      <c r="R131" s="230"/>
      <c r="S131" s="230"/>
      <c r="T131" s="230"/>
      <c r="U131" s="230"/>
      <c r="V131" s="230"/>
      <c r="W131" s="278"/>
      <c r="X131" s="45"/>
      <c r="Y131" s="45"/>
      <c r="Z131" s="45"/>
      <c r="AA131" s="77" t="s">
        <v>652</v>
      </c>
    </row>
    <row r="132" spans="2:27" s="17" customFormat="1" ht="19.5" x14ac:dyDescent="0.25">
      <c r="B132" s="284"/>
      <c r="C132" s="266" t="s">
        <v>105</v>
      </c>
      <c r="D132" s="284" t="s">
        <v>293</v>
      </c>
      <c r="E132" s="230"/>
      <c r="F132" s="230"/>
      <c r="G132" s="230"/>
      <c r="H132" s="230"/>
      <c r="I132" s="230"/>
      <c r="J132" s="230"/>
      <c r="K132" s="230"/>
      <c r="L132" s="230"/>
      <c r="M132" s="230"/>
      <c r="N132" s="230"/>
      <c r="O132" s="230"/>
      <c r="P132" s="230"/>
      <c r="Q132" s="230"/>
      <c r="R132" s="230"/>
      <c r="S132" s="230"/>
      <c r="T132" s="230"/>
      <c r="U132" s="230"/>
      <c r="V132" s="230"/>
      <c r="W132" s="278"/>
      <c r="X132" s="45"/>
      <c r="Y132" s="45"/>
      <c r="Z132" s="45"/>
      <c r="AA132" s="508" t="s">
        <v>653</v>
      </c>
    </row>
    <row r="133" spans="2:27" s="17" customFormat="1" ht="19.5" x14ac:dyDescent="0.25">
      <c r="B133" s="284"/>
      <c r="C133" s="266"/>
      <c r="D133" s="284"/>
      <c r="E133" s="230"/>
      <c r="F133" s="230"/>
      <c r="G133" s="230"/>
      <c r="H133" s="230"/>
      <c r="I133" s="230"/>
      <c r="J133" s="230"/>
      <c r="K133" s="230"/>
      <c r="L133" s="230"/>
      <c r="M133" s="230"/>
      <c r="N133" s="230"/>
      <c r="O133" s="230"/>
      <c r="P133" s="230"/>
      <c r="Q133" s="230"/>
      <c r="R133" s="230"/>
      <c r="S133" s="230"/>
      <c r="T133" s="230"/>
      <c r="U133" s="230"/>
      <c r="V133" s="230"/>
      <c r="W133" s="278"/>
      <c r="X133" s="45"/>
      <c r="Y133" s="45"/>
      <c r="Z133" s="45"/>
      <c r="AA133" s="508"/>
    </row>
    <row r="134" spans="2:27" s="17" customFormat="1" ht="19.5" x14ac:dyDescent="0.25">
      <c r="B134" s="284"/>
      <c r="C134" s="266"/>
      <c r="D134" s="284"/>
      <c r="E134" s="230"/>
      <c r="F134" s="230"/>
      <c r="G134" s="230"/>
      <c r="H134" s="230"/>
      <c r="I134" s="230"/>
      <c r="J134" s="230"/>
      <c r="K134" s="230"/>
      <c r="L134" s="230"/>
      <c r="M134" s="230"/>
      <c r="N134" s="230"/>
      <c r="O134" s="230"/>
      <c r="P134" s="230"/>
      <c r="Q134" s="230"/>
      <c r="R134" s="230"/>
      <c r="S134" s="230"/>
      <c r="T134" s="230"/>
      <c r="U134" s="230"/>
      <c r="V134" s="230"/>
      <c r="W134" s="278"/>
      <c r="X134" s="45"/>
      <c r="Y134" s="45"/>
      <c r="Z134" s="45"/>
      <c r="AA134" s="77" t="s">
        <v>654</v>
      </c>
    </row>
    <row r="135" spans="2:27" s="17" customFormat="1" ht="19.5" x14ac:dyDescent="0.25">
      <c r="B135" s="284"/>
      <c r="C135" s="266"/>
      <c r="D135" s="284"/>
      <c r="E135" s="230"/>
      <c r="F135" s="230"/>
      <c r="G135" s="230"/>
      <c r="H135" s="230"/>
      <c r="I135" s="230"/>
      <c r="J135" s="230"/>
      <c r="K135" s="230"/>
      <c r="L135" s="230"/>
      <c r="M135" s="230"/>
      <c r="N135" s="230"/>
      <c r="O135" s="230"/>
      <c r="P135" s="230"/>
      <c r="Q135" s="230"/>
      <c r="R135" s="230"/>
      <c r="S135" s="230"/>
      <c r="T135" s="230"/>
      <c r="U135" s="230"/>
      <c r="V135" s="230"/>
      <c r="W135" s="278"/>
      <c r="X135" s="45"/>
      <c r="Y135" s="45"/>
      <c r="Z135" s="45"/>
      <c r="AA135" s="77" t="s">
        <v>655</v>
      </c>
    </row>
    <row r="136" spans="2:27" s="17" customFormat="1" ht="19.5" x14ac:dyDescent="0.25">
      <c r="B136" s="284"/>
      <c r="C136" s="266"/>
      <c r="D136" s="284"/>
      <c r="E136" s="230"/>
      <c r="F136" s="230"/>
      <c r="G136" s="230"/>
      <c r="H136" s="230"/>
      <c r="I136" s="230"/>
      <c r="J136" s="230"/>
      <c r="K136" s="230"/>
      <c r="L136" s="230"/>
      <c r="M136" s="230"/>
      <c r="N136" s="230"/>
      <c r="O136" s="230"/>
      <c r="P136" s="230"/>
      <c r="Q136" s="230"/>
      <c r="R136" s="230"/>
      <c r="S136" s="230"/>
      <c r="T136" s="230"/>
      <c r="U136" s="230"/>
      <c r="V136" s="230"/>
      <c r="W136" s="278"/>
      <c r="X136" s="45"/>
      <c r="Y136" s="45"/>
      <c r="Z136" s="45"/>
      <c r="AA136" s="508" t="s">
        <v>657</v>
      </c>
    </row>
    <row r="137" spans="2:27" s="17" customFormat="1" ht="19.5" x14ac:dyDescent="0.25">
      <c r="B137" s="284"/>
      <c r="C137" s="266"/>
      <c r="D137" s="284"/>
      <c r="E137" s="230"/>
      <c r="F137" s="230"/>
      <c r="G137" s="230"/>
      <c r="H137" s="230"/>
      <c r="I137" s="230"/>
      <c r="J137" s="230"/>
      <c r="K137" s="230"/>
      <c r="L137" s="230"/>
      <c r="M137" s="230"/>
      <c r="N137" s="230"/>
      <c r="O137" s="230"/>
      <c r="P137" s="230"/>
      <c r="Q137" s="230"/>
      <c r="R137" s="230"/>
      <c r="S137" s="230"/>
      <c r="T137" s="230"/>
      <c r="U137" s="230"/>
      <c r="V137" s="230"/>
      <c r="W137" s="278"/>
      <c r="X137" s="45"/>
      <c r="Y137" s="45"/>
      <c r="Z137" s="45"/>
      <c r="AA137" s="508"/>
    </row>
    <row r="138" spans="2:27" s="17" customFormat="1" ht="19.5" x14ac:dyDescent="0.25">
      <c r="B138" s="284"/>
      <c r="C138" s="266"/>
      <c r="D138" s="284"/>
      <c r="E138" s="230"/>
      <c r="F138" s="230"/>
      <c r="G138" s="230"/>
      <c r="H138" s="230"/>
      <c r="I138" s="230"/>
      <c r="J138" s="230"/>
      <c r="K138" s="230"/>
      <c r="L138" s="230"/>
      <c r="M138" s="230"/>
      <c r="N138" s="230"/>
      <c r="O138" s="230"/>
      <c r="P138" s="230"/>
      <c r="Q138" s="230"/>
      <c r="R138" s="230"/>
      <c r="S138" s="230"/>
      <c r="T138" s="230"/>
      <c r="U138" s="230"/>
      <c r="V138" s="230"/>
      <c r="W138" s="278"/>
      <c r="X138" s="45"/>
      <c r="Y138" s="45"/>
      <c r="Z138" s="45"/>
      <c r="AA138" s="77" t="s">
        <v>656</v>
      </c>
    </row>
    <row r="139" spans="2:27" s="17" customFormat="1" ht="19.5" x14ac:dyDescent="0.25">
      <c r="B139" s="284"/>
      <c r="C139" s="266"/>
      <c r="D139" s="284"/>
      <c r="E139" s="230"/>
      <c r="F139" s="230"/>
      <c r="G139" s="230"/>
      <c r="H139" s="230"/>
      <c r="I139" s="230"/>
      <c r="J139" s="230"/>
      <c r="K139" s="230"/>
      <c r="L139" s="230"/>
      <c r="M139" s="230"/>
      <c r="N139" s="230"/>
      <c r="O139" s="230"/>
      <c r="P139" s="230"/>
      <c r="Q139" s="230"/>
      <c r="R139" s="230"/>
      <c r="S139" s="230"/>
      <c r="T139" s="230"/>
      <c r="U139" s="230"/>
      <c r="V139" s="230"/>
      <c r="W139" s="278"/>
      <c r="X139" s="45"/>
      <c r="Y139" s="45"/>
      <c r="Z139" s="45"/>
      <c r="AA139" s="508" t="s">
        <v>658</v>
      </c>
    </row>
    <row r="140" spans="2:27" s="17" customFormat="1" ht="19.5" x14ac:dyDescent="0.25">
      <c r="B140" s="284"/>
      <c r="C140" s="266"/>
      <c r="D140" s="284"/>
      <c r="E140" s="230"/>
      <c r="F140" s="230"/>
      <c r="G140" s="230"/>
      <c r="H140" s="230"/>
      <c r="I140" s="230"/>
      <c r="J140" s="230"/>
      <c r="K140" s="230"/>
      <c r="L140" s="230"/>
      <c r="M140" s="230"/>
      <c r="N140" s="230"/>
      <c r="O140" s="230"/>
      <c r="P140" s="230"/>
      <c r="Q140" s="230"/>
      <c r="R140" s="230"/>
      <c r="S140" s="230"/>
      <c r="T140" s="230"/>
      <c r="U140" s="230"/>
      <c r="V140" s="230"/>
      <c r="W140" s="278"/>
      <c r="X140" s="45"/>
      <c r="Y140" s="45"/>
      <c r="Z140" s="45"/>
      <c r="AA140" s="508"/>
    </row>
    <row r="141" spans="2:27" s="17" customFormat="1" ht="19.5" x14ac:dyDescent="0.25">
      <c r="B141" s="284"/>
      <c r="C141" s="266"/>
      <c r="D141" s="284"/>
      <c r="E141" s="230"/>
      <c r="F141" s="230"/>
      <c r="G141" s="230"/>
      <c r="H141" s="230"/>
      <c r="I141" s="230"/>
      <c r="J141" s="230"/>
      <c r="K141" s="230"/>
      <c r="L141" s="230"/>
      <c r="M141" s="230"/>
      <c r="N141" s="230"/>
      <c r="O141" s="230"/>
      <c r="P141" s="230"/>
      <c r="Q141" s="230"/>
      <c r="R141" s="230"/>
      <c r="S141" s="230"/>
      <c r="T141" s="230"/>
      <c r="U141" s="230"/>
      <c r="V141" s="230"/>
      <c r="W141" s="278"/>
      <c r="X141" s="45"/>
      <c r="Y141" s="45"/>
      <c r="Z141" s="45"/>
      <c r="AA141" s="508" t="s">
        <v>659</v>
      </c>
    </row>
    <row r="142" spans="2:27" s="17" customFormat="1" ht="19.5" x14ac:dyDescent="0.25">
      <c r="B142" s="284"/>
      <c r="C142" s="266"/>
      <c r="D142" s="284"/>
      <c r="E142" s="230"/>
      <c r="F142" s="230"/>
      <c r="G142" s="230"/>
      <c r="H142" s="230"/>
      <c r="I142" s="230"/>
      <c r="J142" s="230"/>
      <c r="K142" s="230"/>
      <c r="L142" s="230"/>
      <c r="M142" s="230"/>
      <c r="N142" s="230"/>
      <c r="O142" s="230"/>
      <c r="P142" s="230"/>
      <c r="Q142" s="230"/>
      <c r="R142" s="230"/>
      <c r="S142" s="230"/>
      <c r="T142" s="230"/>
      <c r="U142" s="230"/>
      <c r="V142" s="230"/>
      <c r="W142" s="278"/>
      <c r="X142" s="45"/>
      <c r="Y142" s="45"/>
      <c r="Z142" s="45"/>
      <c r="AA142" s="508"/>
    </row>
    <row r="143" spans="2:27" s="17" customFormat="1" ht="19.5" x14ac:dyDescent="0.25">
      <c r="B143" s="284"/>
      <c r="C143" s="266"/>
      <c r="D143" s="284"/>
      <c r="E143" s="230"/>
      <c r="F143" s="230"/>
      <c r="G143" s="230"/>
      <c r="H143" s="230"/>
      <c r="I143" s="230"/>
      <c r="J143" s="230"/>
      <c r="K143" s="230"/>
      <c r="L143" s="230"/>
      <c r="M143" s="230"/>
      <c r="N143" s="230"/>
      <c r="O143" s="230"/>
      <c r="P143" s="230"/>
      <c r="Q143" s="230"/>
      <c r="R143" s="230"/>
      <c r="S143" s="230"/>
      <c r="T143" s="230"/>
      <c r="U143" s="230"/>
      <c r="V143" s="230"/>
      <c r="W143" s="278"/>
      <c r="X143" s="45"/>
      <c r="Y143" s="45"/>
      <c r="Z143" s="45"/>
      <c r="AA143" s="508"/>
    </row>
    <row r="144" spans="2:27" s="17" customFormat="1" ht="19.5" x14ac:dyDescent="0.25">
      <c r="B144" s="284"/>
      <c r="C144" s="266"/>
      <c r="D144" s="284"/>
      <c r="E144" s="230"/>
      <c r="F144" s="230"/>
      <c r="G144" s="230"/>
      <c r="H144" s="230"/>
      <c r="I144" s="230"/>
      <c r="J144" s="230"/>
      <c r="K144" s="230"/>
      <c r="L144" s="230"/>
      <c r="M144" s="230"/>
      <c r="N144" s="230"/>
      <c r="O144" s="230"/>
      <c r="P144" s="230"/>
      <c r="Q144" s="230"/>
      <c r="R144" s="230"/>
      <c r="S144" s="230"/>
      <c r="T144" s="230"/>
      <c r="U144" s="230"/>
      <c r="V144" s="230"/>
      <c r="W144" s="278"/>
      <c r="X144" s="45"/>
      <c r="Y144" s="45"/>
      <c r="Z144" s="45"/>
      <c r="AA144" s="508"/>
    </row>
    <row r="145" spans="2:27" s="17" customFormat="1" ht="19.5" x14ac:dyDescent="0.25">
      <c r="B145" s="284"/>
      <c r="C145" s="266"/>
      <c r="D145" s="284"/>
      <c r="E145" s="230"/>
      <c r="F145" s="230"/>
      <c r="G145" s="230"/>
      <c r="H145" s="230"/>
      <c r="I145" s="230"/>
      <c r="J145" s="230"/>
      <c r="K145" s="230"/>
      <c r="L145" s="230"/>
      <c r="M145" s="230"/>
      <c r="N145" s="230"/>
      <c r="O145" s="230"/>
      <c r="P145" s="230"/>
      <c r="Q145" s="230"/>
      <c r="R145" s="230"/>
      <c r="S145" s="230"/>
      <c r="T145" s="230"/>
      <c r="U145" s="230"/>
      <c r="V145" s="230"/>
      <c r="W145" s="278"/>
      <c r="X145" s="45"/>
      <c r="Y145" s="45"/>
      <c r="Z145" s="45"/>
      <c r="AA145" s="508"/>
    </row>
    <row r="146" spans="2:27" s="17" customFormat="1" ht="19.5" x14ac:dyDescent="0.25">
      <c r="B146" s="284"/>
      <c r="C146" s="266"/>
      <c r="D146" s="284"/>
      <c r="E146" s="230"/>
      <c r="F146" s="230"/>
      <c r="G146" s="230"/>
      <c r="H146" s="230"/>
      <c r="I146" s="230"/>
      <c r="J146" s="230"/>
      <c r="K146" s="230"/>
      <c r="L146" s="230"/>
      <c r="M146" s="230"/>
      <c r="N146" s="230"/>
      <c r="O146" s="230"/>
      <c r="P146" s="230"/>
      <c r="Q146" s="230"/>
      <c r="R146" s="230"/>
      <c r="S146" s="230"/>
      <c r="T146" s="230"/>
      <c r="U146" s="230"/>
      <c r="V146" s="230"/>
      <c r="W146" s="278"/>
      <c r="X146" s="45"/>
      <c r="Y146" s="45"/>
      <c r="Z146" s="45"/>
      <c r="AA146" s="508"/>
    </row>
    <row r="147" spans="2:27" s="17" customFormat="1" ht="19.5" x14ac:dyDescent="0.25">
      <c r="B147" s="284"/>
      <c r="C147" s="266"/>
      <c r="D147" s="284"/>
      <c r="E147" s="230"/>
      <c r="F147" s="230"/>
      <c r="G147" s="230"/>
      <c r="H147" s="230"/>
      <c r="I147" s="230"/>
      <c r="J147" s="230"/>
      <c r="K147" s="230"/>
      <c r="L147" s="230"/>
      <c r="M147" s="230"/>
      <c r="N147" s="230"/>
      <c r="O147" s="230"/>
      <c r="P147" s="230"/>
      <c r="Q147" s="230"/>
      <c r="R147" s="230"/>
      <c r="S147" s="230"/>
      <c r="T147" s="230"/>
      <c r="U147" s="230"/>
      <c r="V147" s="230"/>
      <c r="W147" s="278"/>
      <c r="X147" s="45"/>
      <c r="Y147" s="45"/>
      <c r="Z147" s="45"/>
      <c r="AA147" s="508"/>
    </row>
    <row r="148" spans="2:27" s="17" customFormat="1" ht="19.5" customHeight="1" x14ac:dyDescent="0.25">
      <c r="B148" s="284"/>
      <c r="C148" s="266"/>
      <c r="D148" s="284"/>
      <c r="E148" s="230"/>
      <c r="F148" s="230"/>
      <c r="G148" s="230"/>
      <c r="H148" s="230"/>
      <c r="I148" s="230"/>
      <c r="J148" s="230"/>
      <c r="K148" s="230"/>
      <c r="L148" s="230"/>
      <c r="M148" s="230"/>
      <c r="N148" s="230"/>
      <c r="O148" s="230"/>
      <c r="P148" s="230"/>
      <c r="Q148" s="230"/>
      <c r="R148" s="230"/>
      <c r="S148" s="230"/>
      <c r="T148" s="230"/>
      <c r="U148" s="230"/>
      <c r="V148" s="230"/>
      <c r="W148" s="278"/>
      <c r="X148" s="45"/>
      <c r="Y148" s="45"/>
      <c r="Z148" s="45"/>
      <c r="AA148" s="508" t="s">
        <v>660</v>
      </c>
    </row>
    <row r="149" spans="2:27" s="17" customFormat="1" ht="19.5" x14ac:dyDescent="0.25">
      <c r="B149" s="284"/>
      <c r="C149" s="266"/>
      <c r="D149" s="284"/>
      <c r="E149" s="230"/>
      <c r="F149" s="230"/>
      <c r="G149" s="230"/>
      <c r="H149" s="230"/>
      <c r="I149" s="230"/>
      <c r="J149" s="230"/>
      <c r="K149" s="230"/>
      <c r="L149" s="230"/>
      <c r="M149" s="230"/>
      <c r="N149" s="230"/>
      <c r="O149" s="230"/>
      <c r="P149" s="230"/>
      <c r="Q149" s="230"/>
      <c r="R149" s="230"/>
      <c r="S149" s="230"/>
      <c r="T149" s="230"/>
      <c r="U149" s="230"/>
      <c r="V149" s="230"/>
      <c r="W149" s="278"/>
      <c r="X149" s="45"/>
      <c r="Y149" s="45"/>
      <c r="Z149" s="45"/>
      <c r="AA149" s="508"/>
    </row>
    <row r="150" spans="2:27" s="17" customFormat="1" ht="19.5" x14ac:dyDescent="0.25">
      <c r="B150" s="284"/>
      <c r="C150" s="266"/>
      <c r="D150" s="284"/>
      <c r="E150" s="230"/>
      <c r="F150" s="230"/>
      <c r="G150" s="230"/>
      <c r="H150" s="230"/>
      <c r="I150" s="230"/>
      <c r="J150" s="230"/>
      <c r="K150" s="230"/>
      <c r="L150" s="230"/>
      <c r="M150" s="230"/>
      <c r="N150" s="230"/>
      <c r="O150" s="230"/>
      <c r="P150" s="230"/>
      <c r="Q150" s="230"/>
      <c r="R150" s="230"/>
      <c r="S150" s="230"/>
      <c r="T150" s="230"/>
      <c r="U150" s="230"/>
      <c r="V150" s="230"/>
      <c r="W150" s="278"/>
      <c r="X150" s="45"/>
      <c r="Y150" s="45"/>
      <c r="Z150" s="45"/>
      <c r="AA150" s="508"/>
    </row>
    <row r="151" spans="2:27" s="17" customFormat="1" ht="19.5" x14ac:dyDescent="0.25">
      <c r="B151" s="284"/>
      <c r="C151" s="266"/>
      <c r="D151" s="284"/>
      <c r="E151" s="230"/>
      <c r="F151" s="230"/>
      <c r="G151" s="230"/>
      <c r="H151" s="230"/>
      <c r="I151" s="230"/>
      <c r="J151" s="230"/>
      <c r="K151" s="230"/>
      <c r="L151" s="230"/>
      <c r="M151" s="230"/>
      <c r="N151" s="230"/>
      <c r="O151" s="230"/>
      <c r="P151" s="230"/>
      <c r="Q151" s="230"/>
      <c r="R151" s="230"/>
      <c r="S151" s="230"/>
      <c r="T151" s="230"/>
      <c r="U151" s="230"/>
      <c r="V151" s="230"/>
      <c r="W151" s="278"/>
      <c r="X151" s="45"/>
      <c r="Y151" s="45"/>
      <c r="Z151" s="45"/>
      <c r="AA151" s="76"/>
    </row>
    <row r="152" spans="2:27" s="17" customFormat="1" ht="19.5" x14ac:dyDescent="0.25">
      <c r="B152" s="284">
        <v>18</v>
      </c>
      <c r="C152" s="266" t="s">
        <v>16</v>
      </c>
      <c r="D152" s="266" t="s">
        <v>58</v>
      </c>
      <c r="E152" s="230">
        <v>2</v>
      </c>
      <c r="F152" s="230"/>
      <c r="G152" s="230"/>
      <c r="H152" s="230"/>
      <c r="I152" s="230"/>
      <c r="J152" s="230"/>
      <c r="K152" s="230"/>
      <c r="L152" s="230"/>
      <c r="M152" s="230"/>
      <c r="N152" s="230">
        <v>2</v>
      </c>
      <c r="O152" s="230">
        <v>6</v>
      </c>
      <c r="P152" s="230"/>
      <c r="Q152" s="230"/>
      <c r="R152" s="230"/>
      <c r="S152" s="230"/>
      <c r="T152" s="230"/>
      <c r="U152" s="230"/>
      <c r="V152" s="230"/>
      <c r="W152" s="278" t="s">
        <v>70</v>
      </c>
      <c r="X152" s="45">
        <v>150000000</v>
      </c>
      <c r="Y152" s="45">
        <f>5%*X152</f>
        <v>7500000</v>
      </c>
      <c r="Z152" s="45">
        <f>X152+Y152</f>
        <v>157500000</v>
      </c>
      <c r="AA152" s="73" t="s">
        <v>575</v>
      </c>
    </row>
    <row r="153" spans="2:27" s="17" customFormat="1" ht="19.5" x14ac:dyDescent="0.25">
      <c r="B153" s="284"/>
      <c r="C153" s="74">
        <v>43311</v>
      </c>
      <c r="D153" s="284" t="s">
        <v>662</v>
      </c>
      <c r="E153" s="230"/>
      <c r="F153" s="230"/>
      <c r="G153" s="230"/>
      <c r="H153" s="230"/>
      <c r="I153" s="230"/>
      <c r="J153" s="230"/>
      <c r="K153" s="230"/>
      <c r="L153" s="230"/>
      <c r="M153" s="230"/>
      <c r="N153" s="230"/>
      <c r="O153" s="230"/>
      <c r="P153" s="230"/>
      <c r="Q153" s="230"/>
      <c r="R153" s="230"/>
      <c r="S153" s="230"/>
      <c r="T153" s="230"/>
      <c r="U153" s="230"/>
      <c r="V153" s="230"/>
      <c r="W153" s="278"/>
      <c r="X153" s="45"/>
      <c r="Y153" s="45"/>
      <c r="Z153" s="45"/>
      <c r="AA153" s="77" t="s">
        <v>114</v>
      </c>
    </row>
    <row r="154" spans="2:27" s="17" customFormat="1" ht="19.5" x14ac:dyDescent="0.25">
      <c r="B154" s="284"/>
      <c r="C154" s="266" t="s">
        <v>661</v>
      </c>
      <c r="D154" s="284" t="s">
        <v>663</v>
      </c>
      <c r="E154" s="230"/>
      <c r="F154" s="230"/>
      <c r="G154" s="230"/>
      <c r="H154" s="230"/>
      <c r="I154" s="230"/>
      <c r="J154" s="230"/>
      <c r="K154" s="230"/>
      <c r="L154" s="230"/>
      <c r="M154" s="230"/>
      <c r="N154" s="230"/>
      <c r="O154" s="230"/>
      <c r="P154" s="230"/>
      <c r="Q154" s="230"/>
      <c r="R154" s="230"/>
      <c r="S154" s="230"/>
      <c r="T154" s="230"/>
      <c r="U154" s="230"/>
      <c r="V154" s="230"/>
      <c r="W154" s="278"/>
      <c r="X154" s="45"/>
      <c r="Y154" s="45"/>
      <c r="Z154" s="45"/>
      <c r="AA154" s="77" t="s">
        <v>664</v>
      </c>
    </row>
    <row r="155" spans="2:27" s="17" customFormat="1" ht="19.5" x14ac:dyDescent="0.25">
      <c r="B155" s="284"/>
      <c r="C155" s="266"/>
      <c r="D155" s="284" t="s">
        <v>507</v>
      </c>
      <c r="E155" s="230"/>
      <c r="F155" s="230"/>
      <c r="G155" s="230"/>
      <c r="H155" s="230"/>
      <c r="I155" s="230"/>
      <c r="J155" s="230"/>
      <c r="K155" s="230"/>
      <c r="L155" s="230"/>
      <c r="M155" s="230"/>
      <c r="N155" s="230"/>
      <c r="O155" s="230"/>
      <c r="P155" s="230"/>
      <c r="Q155" s="230"/>
      <c r="R155" s="230"/>
      <c r="S155" s="230"/>
      <c r="T155" s="230"/>
      <c r="U155" s="230"/>
      <c r="V155" s="230"/>
      <c r="W155" s="278"/>
      <c r="X155" s="45"/>
      <c r="Y155" s="45"/>
      <c r="Z155" s="45"/>
      <c r="AA155" s="77" t="s">
        <v>665</v>
      </c>
    </row>
    <row r="156" spans="2:27" s="17" customFormat="1" ht="19.5" x14ac:dyDescent="0.25">
      <c r="B156" s="284"/>
      <c r="C156" s="266"/>
      <c r="D156" s="284"/>
      <c r="E156" s="230"/>
      <c r="F156" s="230"/>
      <c r="G156" s="230"/>
      <c r="H156" s="230"/>
      <c r="I156" s="230"/>
      <c r="J156" s="230"/>
      <c r="K156" s="230"/>
      <c r="L156" s="230"/>
      <c r="M156" s="230"/>
      <c r="N156" s="230"/>
      <c r="O156" s="230"/>
      <c r="P156" s="230"/>
      <c r="Q156" s="230"/>
      <c r="R156" s="230"/>
      <c r="S156" s="230"/>
      <c r="T156" s="230"/>
      <c r="U156" s="230"/>
      <c r="V156" s="230"/>
      <c r="W156" s="278"/>
      <c r="X156" s="45"/>
      <c r="Y156" s="45"/>
      <c r="Z156" s="45"/>
      <c r="AA156" s="508" t="s">
        <v>666</v>
      </c>
    </row>
    <row r="157" spans="2:27" s="17" customFormat="1" ht="19.5" x14ac:dyDescent="0.25">
      <c r="B157" s="284"/>
      <c r="C157" s="266"/>
      <c r="D157" s="284"/>
      <c r="E157" s="230"/>
      <c r="F157" s="230"/>
      <c r="G157" s="230"/>
      <c r="H157" s="230"/>
      <c r="I157" s="230"/>
      <c r="J157" s="230"/>
      <c r="K157" s="230"/>
      <c r="L157" s="230"/>
      <c r="M157" s="230"/>
      <c r="N157" s="230"/>
      <c r="O157" s="230"/>
      <c r="P157" s="230"/>
      <c r="Q157" s="230"/>
      <c r="R157" s="230"/>
      <c r="S157" s="230"/>
      <c r="T157" s="230"/>
      <c r="U157" s="230"/>
      <c r="V157" s="230"/>
      <c r="W157" s="278"/>
      <c r="X157" s="45"/>
      <c r="Y157" s="45"/>
      <c r="Z157" s="45"/>
      <c r="AA157" s="508"/>
    </row>
    <row r="158" spans="2:27" s="17" customFormat="1" ht="19.5" x14ac:dyDescent="0.25">
      <c r="B158" s="284"/>
      <c r="C158" s="266"/>
      <c r="D158" s="284"/>
      <c r="E158" s="230"/>
      <c r="F158" s="230"/>
      <c r="G158" s="230"/>
      <c r="H158" s="230"/>
      <c r="I158" s="230"/>
      <c r="J158" s="230"/>
      <c r="K158" s="230"/>
      <c r="L158" s="230"/>
      <c r="M158" s="230"/>
      <c r="N158" s="230"/>
      <c r="O158" s="230"/>
      <c r="P158" s="230"/>
      <c r="Q158" s="230"/>
      <c r="R158" s="230"/>
      <c r="S158" s="230"/>
      <c r="T158" s="230"/>
      <c r="U158" s="230"/>
      <c r="V158" s="230"/>
      <c r="W158" s="278"/>
      <c r="X158" s="45"/>
      <c r="Y158" s="45"/>
      <c r="Z158" s="45"/>
      <c r="AA158" s="508"/>
    </row>
    <row r="159" spans="2:27" s="17" customFormat="1" ht="19.5" x14ac:dyDescent="0.25">
      <c r="B159" s="284"/>
      <c r="C159" s="266"/>
      <c r="D159" s="284"/>
      <c r="E159" s="230"/>
      <c r="F159" s="230"/>
      <c r="G159" s="230"/>
      <c r="H159" s="230"/>
      <c r="I159" s="230"/>
      <c r="J159" s="230"/>
      <c r="K159" s="230"/>
      <c r="L159" s="230"/>
      <c r="M159" s="230"/>
      <c r="N159" s="230"/>
      <c r="O159" s="230"/>
      <c r="P159" s="230"/>
      <c r="Q159" s="230"/>
      <c r="R159" s="230"/>
      <c r="S159" s="230"/>
      <c r="T159" s="230"/>
      <c r="U159" s="230"/>
      <c r="V159" s="230"/>
      <c r="W159" s="278"/>
      <c r="X159" s="45"/>
      <c r="Y159" s="45"/>
      <c r="Z159" s="45"/>
      <c r="AA159" s="508" t="s">
        <v>667</v>
      </c>
    </row>
    <row r="160" spans="2:27" s="17" customFormat="1" ht="19.5" x14ac:dyDescent="0.25">
      <c r="B160" s="284"/>
      <c r="C160" s="266"/>
      <c r="D160" s="284"/>
      <c r="E160" s="230"/>
      <c r="F160" s="230"/>
      <c r="G160" s="230"/>
      <c r="H160" s="230"/>
      <c r="I160" s="230"/>
      <c r="J160" s="230"/>
      <c r="K160" s="230"/>
      <c r="L160" s="230"/>
      <c r="M160" s="230"/>
      <c r="N160" s="230"/>
      <c r="O160" s="230"/>
      <c r="P160" s="230"/>
      <c r="Q160" s="230"/>
      <c r="R160" s="230"/>
      <c r="S160" s="230"/>
      <c r="T160" s="230"/>
      <c r="U160" s="230"/>
      <c r="V160" s="230"/>
      <c r="W160" s="278"/>
      <c r="X160" s="45"/>
      <c r="Y160" s="45"/>
      <c r="Z160" s="45"/>
      <c r="AA160" s="508"/>
    </row>
    <row r="161" spans="1:28" s="17" customFormat="1" ht="19.5" x14ac:dyDescent="0.25">
      <c r="B161" s="284"/>
      <c r="C161" s="266"/>
      <c r="D161" s="284"/>
      <c r="E161" s="230"/>
      <c r="F161" s="230"/>
      <c r="G161" s="230"/>
      <c r="H161" s="230"/>
      <c r="I161" s="230"/>
      <c r="J161" s="230"/>
      <c r="K161" s="230"/>
      <c r="L161" s="230"/>
      <c r="M161" s="230"/>
      <c r="N161" s="230"/>
      <c r="O161" s="230"/>
      <c r="P161" s="230"/>
      <c r="Q161" s="230"/>
      <c r="R161" s="230"/>
      <c r="S161" s="230"/>
      <c r="T161" s="230"/>
      <c r="U161" s="230"/>
      <c r="V161" s="230"/>
      <c r="W161" s="278"/>
      <c r="X161" s="45"/>
      <c r="Y161" s="45"/>
      <c r="Z161" s="45"/>
      <c r="AA161" s="77"/>
    </row>
    <row r="162" spans="1:28" s="17" customFormat="1" ht="19.5" x14ac:dyDescent="0.25">
      <c r="B162" s="84"/>
      <c r="C162" s="85"/>
      <c r="D162" s="86"/>
      <c r="E162" s="87"/>
      <c r="F162" s="87"/>
      <c r="G162" s="87"/>
      <c r="H162" s="87"/>
      <c r="I162" s="87"/>
      <c r="J162" s="87"/>
      <c r="K162" s="87"/>
      <c r="L162" s="87"/>
      <c r="M162" s="87"/>
      <c r="N162" s="87"/>
      <c r="O162" s="87"/>
      <c r="P162" s="87"/>
      <c r="Q162" s="87"/>
      <c r="R162" s="87"/>
      <c r="S162" s="87"/>
      <c r="T162" s="87"/>
      <c r="U162" s="87"/>
      <c r="V162" s="87"/>
      <c r="W162" s="41"/>
      <c r="X162" s="41"/>
      <c r="Y162" s="88"/>
      <c r="Z162" s="88"/>
      <c r="AA162" s="283"/>
    </row>
    <row r="163" spans="1:28" s="8" customFormat="1" ht="2.1" customHeight="1" thickBot="1" x14ac:dyDescent="0.3">
      <c r="B163" s="19"/>
      <c r="C163" s="20"/>
      <c r="D163" s="19"/>
      <c r="E163" s="107"/>
      <c r="F163" s="107"/>
      <c r="G163" s="107"/>
      <c r="H163" s="107"/>
      <c r="I163" s="107"/>
      <c r="J163" s="107"/>
      <c r="K163" s="107"/>
      <c r="L163" s="107"/>
      <c r="M163" s="107"/>
      <c r="N163" s="108"/>
      <c r="O163" s="108"/>
      <c r="P163" s="108"/>
      <c r="Q163" s="108"/>
      <c r="R163" s="108"/>
      <c r="S163" s="108"/>
      <c r="T163" s="108"/>
      <c r="U163" s="108"/>
      <c r="V163" s="108"/>
      <c r="W163" s="109"/>
      <c r="X163" s="109"/>
      <c r="Y163" s="20"/>
      <c r="Z163" s="20"/>
      <c r="AA163" s="20"/>
    </row>
    <row r="164" spans="1:28" s="22" customFormat="1" ht="17.25" x14ac:dyDescent="0.25">
      <c r="B164" s="509" t="s">
        <v>17</v>
      </c>
      <c r="C164" s="509"/>
      <c r="D164" s="511" t="s">
        <v>1143</v>
      </c>
      <c r="E164" s="505">
        <f t="shared" ref="E164:V164" si="0">SUM(E13:E163)</f>
        <v>16</v>
      </c>
      <c r="F164" s="505">
        <f t="shared" si="0"/>
        <v>6</v>
      </c>
      <c r="G164" s="505">
        <f t="shared" si="0"/>
        <v>0</v>
      </c>
      <c r="H164" s="505">
        <f t="shared" si="0"/>
        <v>0</v>
      </c>
      <c r="I164" s="505">
        <f t="shared" si="0"/>
        <v>0</v>
      </c>
      <c r="J164" s="505">
        <f t="shared" si="0"/>
        <v>1</v>
      </c>
      <c r="K164" s="505">
        <f t="shared" si="0"/>
        <v>1</v>
      </c>
      <c r="L164" s="505">
        <f t="shared" si="0"/>
        <v>0</v>
      </c>
      <c r="M164" s="505">
        <f t="shared" si="0"/>
        <v>2</v>
      </c>
      <c r="N164" s="505">
        <f t="shared" si="0"/>
        <v>11</v>
      </c>
      <c r="O164" s="505">
        <f t="shared" si="0"/>
        <v>40</v>
      </c>
      <c r="P164" s="505">
        <f t="shared" si="0"/>
        <v>0</v>
      </c>
      <c r="Q164" s="505">
        <f t="shared" si="0"/>
        <v>1</v>
      </c>
      <c r="R164" s="505">
        <f t="shared" si="0"/>
        <v>0</v>
      </c>
      <c r="S164" s="505">
        <f t="shared" si="0"/>
        <v>0</v>
      </c>
      <c r="T164" s="505">
        <f t="shared" si="0"/>
        <v>0</v>
      </c>
      <c r="U164" s="505">
        <f t="shared" si="0"/>
        <v>1</v>
      </c>
      <c r="V164" s="505">
        <f t="shared" si="0"/>
        <v>0</v>
      </c>
      <c r="W164" s="497"/>
      <c r="X164" s="499">
        <f>SUM(X15:X162)</f>
        <v>1327890000</v>
      </c>
      <c r="Y164" s="499">
        <f>SUM(Y15:Y162)</f>
        <v>66394500</v>
      </c>
      <c r="Z164" s="499">
        <f>SUM(Z15:Z162)</f>
        <v>1394284500</v>
      </c>
      <c r="AA164" s="501"/>
    </row>
    <row r="165" spans="1:28" s="22" customFormat="1" ht="18" thickBot="1" x14ac:dyDescent="0.3">
      <c r="B165" s="510"/>
      <c r="C165" s="510"/>
      <c r="D165" s="512"/>
      <c r="E165" s="506"/>
      <c r="F165" s="506"/>
      <c r="G165" s="506"/>
      <c r="H165" s="506"/>
      <c r="I165" s="506"/>
      <c r="J165" s="506"/>
      <c r="K165" s="506"/>
      <c r="L165" s="506"/>
      <c r="M165" s="506"/>
      <c r="N165" s="506"/>
      <c r="O165" s="506"/>
      <c r="P165" s="506"/>
      <c r="Q165" s="506"/>
      <c r="R165" s="506"/>
      <c r="S165" s="506"/>
      <c r="T165" s="506"/>
      <c r="U165" s="506"/>
      <c r="V165" s="506"/>
      <c r="W165" s="498"/>
      <c r="X165" s="500"/>
      <c r="Y165" s="500"/>
      <c r="Z165" s="500"/>
      <c r="AA165" s="502"/>
    </row>
    <row r="166" spans="1:28" s="21" customFormat="1" ht="17.25" x14ac:dyDescent="0.25">
      <c r="B166" s="503" t="s">
        <v>85</v>
      </c>
      <c r="C166" s="503"/>
      <c r="D166" s="503"/>
      <c r="E166" s="23"/>
      <c r="F166" s="23"/>
      <c r="G166" s="23"/>
      <c r="H166" s="23"/>
      <c r="I166" s="504" t="s">
        <v>86</v>
      </c>
      <c r="J166" s="504"/>
      <c r="K166" s="504"/>
      <c r="L166" s="504"/>
      <c r="M166" s="504"/>
    </row>
    <row r="167" spans="1:28" s="21" customFormat="1" ht="17.25" x14ac:dyDescent="0.25">
      <c r="B167" s="503"/>
      <c r="C167" s="503"/>
      <c r="D167" s="503"/>
      <c r="E167" s="23"/>
      <c r="F167" s="23"/>
      <c r="G167" s="23"/>
      <c r="H167" s="23"/>
      <c r="I167" s="504"/>
      <c r="J167" s="504"/>
      <c r="K167" s="504"/>
      <c r="L167" s="504"/>
      <c r="M167" s="504"/>
    </row>
    <row r="168" spans="1:28" s="21" customFormat="1" ht="17.25" x14ac:dyDescent="0.25">
      <c r="B168" s="503"/>
      <c r="C168" s="503"/>
      <c r="D168" s="503"/>
      <c r="E168" s="23"/>
      <c r="F168" s="23"/>
      <c r="G168" s="23"/>
      <c r="H168" s="23"/>
      <c r="I168" s="504"/>
      <c r="J168" s="504"/>
      <c r="K168" s="504"/>
      <c r="L168" s="504"/>
      <c r="M168" s="504"/>
    </row>
    <row r="169" spans="1:28" s="26" customFormat="1" ht="23.25" x14ac:dyDescent="0.25">
      <c r="A169" s="21"/>
      <c r="B169" s="51">
        <v>1</v>
      </c>
      <c r="C169" s="32" t="s">
        <v>40</v>
      </c>
      <c r="D169" s="91"/>
      <c r="E169" s="51" t="s">
        <v>25</v>
      </c>
      <c r="F169" s="92">
        <v>0</v>
      </c>
      <c r="G169" s="91" t="s">
        <v>26</v>
      </c>
      <c r="H169" s="91"/>
      <c r="I169" s="51">
        <v>1</v>
      </c>
      <c r="J169" s="32" t="s">
        <v>34</v>
      </c>
      <c r="K169" s="93"/>
      <c r="L169" s="93"/>
      <c r="M169" s="93"/>
      <c r="N169" s="94"/>
      <c r="O169" s="95" t="s">
        <v>1147</v>
      </c>
      <c r="P169" s="94"/>
      <c r="Q169" s="50"/>
      <c r="R169" s="21"/>
      <c r="S169" s="21"/>
      <c r="T169" s="21"/>
      <c r="U169" s="21"/>
      <c r="V169" s="21"/>
      <c r="Y169" s="104" t="s">
        <v>668</v>
      </c>
      <c r="Z169" s="21"/>
      <c r="AA169" s="21"/>
      <c r="AB169" s="21"/>
    </row>
    <row r="170" spans="1:28" s="26" customFormat="1" ht="23.25" x14ac:dyDescent="0.25">
      <c r="A170" s="21"/>
      <c r="B170" s="51"/>
      <c r="C170" s="91" t="s">
        <v>126</v>
      </c>
      <c r="D170" s="91"/>
      <c r="E170" s="51"/>
      <c r="F170" s="92"/>
      <c r="G170" s="91"/>
      <c r="H170" s="91"/>
      <c r="I170" s="91"/>
      <c r="J170" s="91" t="s">
        <v>127</v>
      </c>
      <c r="K170" s="93"/>
      <c r="L170" s="93"/>
      <c r="M170" s="93"/>
      <c r="N170" s="94"/>
      <c r="O170" s="94" t="s">
        <v>1148</v>
      </c>
      <c r="P170" s="94"/>
      <c r="Q170" s="50"/>
      <c r="R170" s="21"/>
      <c r="S170" s="21"/>
      <c r="T170" s="21"/>
      <c r="U170" s="21"/>
      <c r="V170" s="21"/>
      <c r="Y170" s="104"/>
      <c r="Z170" s="21"/>
      <c r="AA170" s="21"/>
      <c r="AB170" s="21"/>
    </row>
    <row r="171" spans="1:28" s="26" customFormat="1" ht="23.25" x14ac:dyDescent="0.25">
      <c r="A171" s="21"/>
      <c r="B171" s="51"/>
      <c r="C171" s="91" t="s">
        <v>128</v>
      </c>
      <c r="D171" s="91"/>
      <c r="E171" s="51"/>
      <c r="F171" s="92"/>
      <c r="G171" s="91"/>
      <c r="H171" s="91"/>
      <c r="I171" s="91"/>
      <c r="J171" s="91" t="s">
        <v>175</v>
      </c>
      <c r="K171" s="93"/>
      <c r="L171" s="93"/>
      <c r="M171" s="93"/>
      <c r="N171" s="93"/>
      <c r="O171" s="94" t="s">
        <v>118</v>
      </c>
      <c r="P171" s="94"/>
      <c r="Q171" s="50"/>
      <c r="R171" s="21"/>
      <c r="S171" s="21"/>
      <c r="T171" s="21"/>
      <c r="U171" s="21"/>
      <c r="V171" s="21"/>
      <c r="Y171" s="104" t="s">
        <v>30</v>
      </c>
      <c r="Z171" s="21"/>
      <c r="AA171" s="21"/>
      <c r="AB171" s="21"/>
    </row>
    <row r="172" spans="1:28" s="26" customFormat="1" ht="23.25" x14ac:dyDescent="0.25">
      <c r="A172" s="21"/>
      <c r="B172" s="51">
        <v>2</v>
      </c>
      <c r="C172" s="32" t="s">
        <v>34</v>
      </c>
      <c r="D172" s="91"/>
      <c r="E172" s="51" t="s">
        <v>25</v>
      </c>
      <c r="F172" s="92">
        <v>15</v>
      </c>
      <c r="G172" s="91" t="s">
        <v>26</v>
      </c>
      <c r="H172" s="91"/>
      <c r="I172" s="91"/>
      <c r="J172" s="91" t="s">
        <v>103</v>
      </c>
      <c r="K172" s="93"/>
      <c r="L172" s="93"/>
      <c r="M172" s="93"/>
      <c r="N172" s="93"/>
      <c r="O172" s="94" t="s">
        <v>1150</v>
      </c>
      <c r="P172" s="94"/>
      <c r="Q172" s="50"/>
      <c r="R172" s="21"/>
      <c r="S172" s="21"/>
      <c r="T172" s="21"/>
      <c r="U172" s="21"/>
      <c r="V172" s="21"/>
      <c r="Y172" s="104" t="s">
        <v>31</v>
      </c>
      <c r="Z172" s="21"/>
      <c r="AA172" s="21"/>
      <c r="AB172" s="21"/>
    </row>
    <row r="173" spans="1:28" s="26" customFormat="1" ht="23.25" x14ac:dyDescent="0.35">
      <c r="A173" s="21"/>
      <c r="B173" s="51"/>
      <c r="C173" s="91" t="s">
        <v>1144</v>
      </c>
      <c r="D173" s="91"/>
      <c r="E173" s="51"/>
      <c r="F173" s="92"/>
      <c r="G173" s="91"/>
      <c r="H173" s="91"/>
      <c r="I173" s="91"/>
      <c r="J173" s="91" t="s">
        <v>1149</v>
      </c>
      <c r="K173" s="93"/>
      <c r="L173" s="93"/>
      <c r="M173" s="93"/>
      <c r="N173" s="93"/>
      <c r="O173" s="94" t="s">
        <v>1151</v>
      </c>
      <c r="P173" s="94"/>
      <c r="Q173" s="50"/>
      <c r="R173" s="21"/>
      <c r="S173" s="21"/>
      <c r="T173" s="21"/>
      <c r="U173" s="21"/>
      <c r="V173" s="21"/>
      <c r="Y173" s="105"/>
      <c r="Z173"/>
      <c r="AA173" s="21"/>
      <c r="AB173" s="21"/>
    </row>
    <row r="174" spans="1:28" s="26" customFormat="1" ht="23.25" x14ac:dyDescent="0.25">
      <c r="A174" s="21"/>
      <c r="B174" s="51"/>
      <c r="C174" s="91" t="s">
        <v>1145</v>
      </c>
      <c r="D174" s="91"/>
      <c r="E174" s="51"/>
      <c r="F174" s="92"/>
      <c r="G174" s="91"/>
      <c r="H174" s="91"/>
      <c r="I174" s="91"/>
      <c r="J174" s="93"/>
      <c r="K174" s="93"/>
      <c r="L174" s="93"/>
      <c r="M174" s="93"/>
      <c r="N174" s="93"/>
      <c r="O174" s="94"/>
      <c r="P174" s="94"/>
      <c r="Q174" s="50"/>
      <c r="R174" s="21"/>
      <c r="S174" s="21"/>
      <c r="T174" s="21"/>
      <c r="U174" s="21"/>
      <c r="V174" s="21"/>
      <c r="Y174" s="104"/>
      <c r="Z174" s="21"/>
      <c r="AA174" s="21"/>
      <c r="AB174" s="21"/>
    </row>
    <row r="175" spans="1:28" s="26" customFormat="1" ht="23.25" x14ac:dyDescent="0.25">
      <c r="A175" s="21"/>
      <c r="B175" s="51"/>
      <c r="C175" s="91" t="s">
        <v>151</v>
      </c>
      <c r="D175" s="91"/>
      <c r="E175" s="51"/>
      <c r="F175" s="92"/>
      <c r="G175" s="91"/>
      <c r="H175" s="91"/>
      <c r="I175" s="51">
        <v>2</v>
      </c>
      <c r="J175" s="95" t="s">
        <v>63</v>
      </c>
      <c r="K175" s="93"/>
      <c r="L175" s="93"/>
      <c r="M175" s="93"/>
      <c r="N175" s="93"/>
      <c r="O175" s="94" t="s">
        <v>90</v>
      </c>
      <c r="P175" s="94"/>
      <c r="Q175" s="50"/>
      <c r="R175" s="21"/>
      <c r="S175" s="21"/>
      <c r="T175" s="21"/>
      <c r="U175" s="21"/>
      <c r="V175" s="21"/>
      <c r="Y175" s="104"/>
      <c r="Z175" s="21"/>
      <c r="AA175" s="21"/>
      <c r="AB175" s="21"/>
    </row>
    <row r="176" spans="1:28" s="26" customFormat="1" ht="23.25" x14ac:dyDescent="0.25">
      <c r="A176" s="21"/>
      <c r="B176" s="51"/>
      <c r="C176" s="91" t="s">
        <v>1146</v>
      </c>
      <c r="D176" s="91"/>
      <c r="E176" s="51"/>
      <c r="F176" s="92"/>
      <c r="G176" s="91"/>
      <c r="H176" s="91"/>
      <c r="I176" s="32"/>
      <c r="J176" s="96"/>
      <c r="K176" s="97"/>
      <c r="L176" s="97"/>
      <c r="M176" s="97"/>
      <c r="N176" s="96"/>
      <c r="O176" s="96"/>
      <c r="P176" s="98"/>
      <c r="Q176" s="52"/>
      <c r="R176" s="21"/>
      <c r="S176" s="21"/>
      <c r="T176" s="21"/>
      <c r="U176" s="21"/>
      <c r="V176" s="21"/>
      <c r="Y176" s="106" t="s">
        <v>32</v>
      </c>
      <c r="Z176" s="30"/>
      <c r="AA176" s="21"/>
      <c r="AB176" s="21"/>
    </row>
    <row r="177" spans="1:28" s="26" customFormat="1" ht="23.25" x14ac:dyDescent="0.25">
      <c r="A177" s="21"/>
      <c r="B177" s="51">
        <v>3</v>
      </c>
      <c r="C177" s="32" t="s">
        <v>79</v>
      </c>
      <c r="D177" s="91"/>
      <c r="E177" s="51" t="s">
        <v>25</v>
      </c>
      <c r="F177" s="92">
        <v>0</v>
      </c>
      <c r="G177" s="91" t="s">
        <v>26</v>
      </c>
      <c r="H177" s="91"/>
      <c r="I177" s="51">
        <v>3</v>
      </c>
      <c r="J177" s="95" t="s">
        <v>88</v>
      </c>
      <c r="K177" s="93"/>
      <c r="L177" s="93"/>
      <c r="M177" s="93"/>
      <c r="N177" s="96"/>
      <c r="O177" s="94" t="s">
        <v>94</v>
      </c>
      <c r="P177" s="98"/>
      <c r="Q177" s="52"/>
      <c r="R177" s="21"/>
      <c r="S177" s="21"/>
      <c r="T177" s="21"/>
      <c r="U177" s="21"/>
      <c r="V177" s="21"/>
      <c r="Y177" s="104" t="s">
        <v>14</v>
      </c>
      <c r="Z177" s="21"/>
      <c r="AA177" s="21"/>
      <c r="AB177" s="21"/>
    </row>
    <row r="178" spans="1:28" s="26" customFormat="1" ht="19.5" x14ac:dyDescent="0.25">
      <c r="A178" s="21"/>
      <c r="B178" s="51"/>
      <c r="C178" s="91" t="s">
        <v>130</v>
      </c>
      <c r="D178" s="91"/>
      <c r="E178" s="51"/>
      <c r="F178" s="92"/>
      <c r="G178" s="91"/>
      <c r="H178" s="91"/>
      <c r="I178" s="51"/>
      <c r="J178" s="95"/>
      <c r="K178" s="99"/>
      <c r="L178" s="99"/>
      <c r="M178" s="99"/>
      <c r="N178" s="99"/>
      <c r="O178" s="94"/>
      <c r="P178" s="98"/>
      <c r="Q178" s="52"/>
      <c r="R178" s="21"/>
      <c r="S178" s="21"/>
      <c r="T178" s="21"/>
      <c r="U178" s="21"/>
      <c r="V178" s="21"/>
      <c r="AA178" s="21"/>
      <c r="AB178" s="21"/>
    </row>
    <row r="179" spans="1:28" s="26" customFormat="1" ht="19.5" x14ac:dyDescent="0.25">
      <c r="A179" s="21"/>
      <c r="B179" s="51"/>
      <c r="C179" s="91" t="s">
        <v>131</v>
      </c>
      <c r="D179" s="91"/>
      <c r="E179" s="51"/>
      <c r="F179" s="92"/>
      <c r="G179" s="91"/>
      <c r="H179" s="91"/>
      <c r="I179" s="100"/>
      <c r="J179" s="96"/>
      <c r="K179" s="97"/>
      <c r="L179" s="97"/>
      <c r="M179" s="97"/>
      <c r="N179" s="96"/>
      <c r="O179" s="100"/>
      <c r="P179" s="101"/>
      <c r="Q179" s="53"/>
      <c r="R179" s="21"/>
      <c r="S179" s="21"/>
      <c r="T179" s="21"/>
      <c r="U179" s="21"/>
      <c r="V179" s="21"/>
      <c r="AA179" s="21"/>
      <c r="AB179" s="21"/>
    </row>
    <row r="180" spans="1:28" s="26" customFormat="1" ht="19.5" x14ac:dyDescent="0.25">
      <c r="A180" s="21"/>
      <c r="B180" s="51">
        <v>4</v>
      </c>
      <c r="C180" s="32" t="s">
        <v>35</v>
      </c>
      <c r="D180" s="91"/>
      <c r="E180" s="51" t="s">
        <v>25</v>
      </c>
      <c r="F180" s="92">
        <v>0</v>
      </c>
      <c r="G180" s="91" t="s">
        <v>26</v>
      </c>
      <c r="H180" s="91"/>
      <c r="I180" s="96"/>
      <c r="J180" s="96"/>
      <c r="K180" s="97"/>
      <c r="L180" s="97"/>
      <c r="M180" s="97"/>
      <c r="N180" s="96"/>
      <c r="O180" s="96"/>
      <c r="P180" s="98"/>
      <c r="Q180" s="52"/>
      <c r="R180" s="21"/>
      <c r="S180" s="21"/>
      <c r="T180" s="21"/>
      <c r="U180" s="21"/>
      <c r="V180" s="21"/>
      <c r="AA180" s="21"/>
      <c r="AB180" s="21"/>
    </row>
    <row r="181" spans="1:28" s="26" customFormat="1" ht="19.5" x14ac:dyDescent="0.25">
      <c r="A181" s="21"/>
      <c r="B181" s="51">
        <v>5</v>
      </c>
      <c r="C181" s="32" t="s">
        <v>119</v>
      </c>
      <c r="D181" s="91"/>
      <c r="E181" s="51" t="s">
        <v>25</v>
      </c>
      <c r="F181" s="92">
        <v>0</v>
      </c>
      <c r="G181" s="91" t="s">
        <v>26</v>
      </c>
      <c r="H181" s="32"/>
      <c r="I181" s="96"/>
      <c r="J181" s="96"/>
      <c r="K181" s="97"/>
      <c r="L181" s="97"/>
      <c r="M181" s="97"/>
      <c r="N181" s="96"/>
      <c r="O181" s="96"/>
      <c r="P181" s="96"/>
      <c r="Q181" s="5"/>
      <c r="R181" s="21"/>
      <c r="S181" s="21"/>
      <c r="T181" s="21"/>
      <c r="U181" s="21"/>
      <c r="V181" s="21"/>
      <c r="Y181" s="21"/>
      <c r="Z181" s="21"/>
      <c r="AA181" s="21"/>
      <c r="AB181" s="21"/>
    </row>
    <row r="182" spans="1:28" s="26" customFormat="1" ht="19.5" x14ac:dyDescent="0.25">
      <c r="A182" s="21"/>
      <c r="B182" s="51">
        <v>6</v>
      </c>
      <c r="C182" s="32" t="s">
        <v>36</v>
      </c>
      <c r="D182" s="103"/>
      <c r="E182" s="51" t="s">
        <v>25</v>
      </c>
      <c r="F182" s="92">
        <v>3</v>
      </c>
      <c r="G182" s="91" t="s">
        <v>26</v>
      </c>
      <c r="H182" s="32"/>
      <c r="I182" s="96"/>
      <c r="J182" s="96"/>
      <c r="K182" s="97"/>
      <c r="L182" s="97"/>
      <c r="M182" s="97"/>
      <c r="N182" s="96"/>
      <c r="O182" s="96"/>
      <c r="P182" s="96"/>
      <c r="Q182" s="5"/>
      <c r="R182" s="27"/>
      <c r="S182" s="21"/>
      <c r="T182" s="21"/>
      <c r="U182" s="21"/>
      <c r="V182" s="21"/>
      <c r="AA182" s="21"/>
      <c r="AB182" s="21"/>
    </row>
    <row r="183" spans="1:28" s="29" customFormat="1" ht="19.5" x14ac:dyDescent="0.25">
      <c r="A183" s="27"/>
      <c r="B183" s="51"/>
      <c r="C183" s="32"/>
      <c r="D183" s="103"/>
      <c r="E183" s="51"/>
      <c r="F183" s="32"/>
      <c r="G183" s="91"/>
      <c r="H183" s="51"/>
      <c r="I183" s="96"/>
      <c r="J183" s="96"/>
      <c r="K183" s="97"/>
      <c r="L183" s="97"/>
      <c r="M183" s="97"/>
      <c r="N183" s="96"/>
      <c r="O183" s="96"/>
      <c r="P183" s="96"/>
      <c r="Q183" s="5"/>
      <c r="R183" s="30"/>
      <c r="S183" s="21"/>
      <c r="T183" s="21"/>
      <c r="U183" s="27"/>
      <c r="V183" s="27"/>
      <c r="AA183" s="27"/>
      <c r="AB183" s="27"/>
    </row>
    <row r="184" spans="1:28" s="31" customFormat="1" ht="23.25" x14ac:dyDescent="0.25">
      <c r="A184" s="30"/>
      <c r="B184" s="111" t="s">
        <v>1170</v>
      </c>
      <c r="C184" s="112"/>
      <c r="D184" s="113"/>
      <c r="E184" s="114" t="s">
        <v>25</v>
      </c>
      <c r="F184" s="115">
        <f>SUM(F169:F183)</f>
        <v>18</v>
      </c>
      <c r="G184" s="111" t="s">
        <v>27</v>
      </c>
      <c r="H184" s="116"/>
      <c r="I184" s="96"/>
      <c r="J184" s="96"/>
      <c r="K184" s="97"/>
      <c r="L184" s="97"/>
      <c r="M184" s="97"/>
      <c r="N184" s="96"/>
      <c r="O184" s="96"/>
      <c r="P184" s="96"/>
      <c r="Q184" s="5"/>
      <c r="R184" s="21"/>
      <c r="S184" s="21"/>
      <c r="T184" s="21"/>
      <c r="U184" s="30"/>
      <c r="V184" s="30"/>
      <c r="AA184" s="30"/>
      <c r="AB184" s="30"/>
    </row>
    <row r="185" spans="1:28" s="26" customFormat="1" ht="19.5" x14ac:dyDescent="0.2">
      <c r="A185" s="21"/>
      <c r="B185" s="38"/>
      <c r="C185" s="39"/>
      <c r="D185" s="34"/>
      <c r="E185" s="34"/>
      <c r="F185" s="34"/>
      <c r="G185" s="34"/>
      <c r="H185" s="5"/>
      <c r="I185" s="96"/>
      <c r="J185" s="96"/>
      <c r="K185" s="97"/>
      <c r="L185" s="97"/>
      <c r="M185" s="97"/>
      <c r="N185" s="96"/>
      <c r="O185" s="96"/>
      <c r="P185" s="96"/>
      <c r="Q185" s="5"/>
      <c r="R185" s="21"/>
      <c r="S185" s="27"/>
      <c r="T185" s="27"/>
      <c r="U185" s="21"/>
      <c r="V185" s="21"/>
      <c r="AA185" s="21"/>
      <c r="AB185" s="21"/>
    </row>
    <row r="186" spans="1:28" s="26" customFormat="1" ht="19.5" x14ac:dyDescent="0.2">
      <c r="A186" s="21"/>
      <c r="B186" s="2"/>
      <c r="C186" s="10"/>
      <c r="D186" s="5"/>
      <c r="E186" s="5"/>
      <c r="F186" s="5"/>
      <c r="G186" s="5"/>
      <c r="H186" s="5"/>
      <c r="I186" s="96"/>
      <c r="J186" s="96"/>
      <c r="K186" s="97"/>
      <c r="L186" s="97"/>
      <c r="M186" s="97"/>
      <c r="N186" s="96"/>
      <c r="O186" s="96"/>
      <c r="P186" s="96"/>
      <c r="Q186" s="5"/>
      <c r="R186" s="5"/>
      <c r="S186" s="30"/>
      <c r="T186" s="30"/>
      <c r="U186" s="21"/>
      <c r="V186" s="21"/>
      <c r="W186" s="21"/>
      <c r="X186" s="21"/>
      <c r="AA186" s="21"/>
      <c r="AB186" s="21"/>
    </row>
    <row r="187" spans="1:28" ht="19.5" x14ac:dyDescent="0.25">
      <c r="I187" s="96"/>
      <c r="J187" s="96"/>
      <c r="K187" s="97"/>
      <c r="L187" s="97"/>
      <c r="M187" s="97"/>
      <c r="N187" s="96"/>
      <c r="O187" s="96"/>
      <c r="P187" s="96"/>
      <c r="S187" s="21"/>
      <c r="T187" s="21"/>
    </row>
    <row r="188" spans="1:28" s="38" customFormat="1" ht="19.5" x14ac:dyDescent="0.2">
      <c r="B188" s="2"/>
      <c r="C188" s="10"/>
      <c r="D188" s="5"/>
      <c r="E188" s="5"/>
      <c r="F188" s="5"/>
      <c r="G188" s="5"/>
      <c r="H188" s="5"/>
      <c r="I188" s="96"/>
      <c r="J188" s="96"/>
      <c r="K188" s="97"/>
      <c r="L188" s="97"/>
      <c r="M188" s="97"/>
      <c r="N188" s="96"/>
      <c r="O188" s="96"/>
      <c r="P188" s="96"/>
      <c r="Q188" s="5"/>
      <c r="R188" s="34"/>
      <c r="S188" s="21"/>
      <c r="T188" s="21"/>
      <c r="U188" s="34"/>
      <c r="V188" s="34"/>
      <c r="W188" s="34"/>
      <c r="X188" s="34"/>
      <c r="Y188" s="34"/>
      <c r="Z188" s="34"/>
      <c r="AA188" s="34"/>
    </row>
    <row r="189" spans="1:28" ht="19.5" x14ac:dyDescent="0.25">
      <c r="I189" s="96"/>
      <c r="J189" s="96"/>
      <c r="K189" s="97"/>
      <c r="L189" s="97"/>
      <c r="M189" s="97"/>
      <c r="N189" s="96"/>
      <c r="O189" s="96"/>
      <c r="P189" s="96"/>
    </row>
    <row r="190" spans="1:28" ht="19.5" x14ac:dyDescent="0.25">
      <c r="I190" s="96"/>
      <c r="J190" s="96"/>
      <c r="K190" s="97"/>
      <c r="L190" s="97"/>
      <c r="M190" s="97"/>
      <c r="N190" s="96"/>
      <c r="O190" s="96"/>
      <c r="P190" s="96"/>
      <c r="S190" s="34"/>
      <c r="T190" s="34"/>
    </row>
  </sheetData>
  <mergeCells count="111">
    <mergeCell ref="AA156:AA158"/>
    <mergeCell ref="AA159:AA160"/>
    <mergeCell ref="AA136:AA137"/>
    <mergeCell ref="AA139:AA140"/>
    <mergeCell ref="AA141:AA147"/>
    <mergeCell ref="AA148:AA150"/>
    <mergeCell ref="AA119:AA120"/>
    <mergeCell ref="AA121:AA122"/>
    <mergeCell ref="AA123:AA124"/>
    <mergeCell ref="AA125:AA126"/>
    <mergeCell ref="AA132:AA133"/>
    <mergeCell ref="AA100:AA101"/>
    <mergeCell ref="AA104:AA105"/>
    <mergeCell ref="AA110:AA112"/>
    <mergeCell ref="AA116:AA118"/>
    <mergeCell ref="AA86:AA87"/>
    <mergeCell ref="AA88:AA91"/>
    <mergeCell ref="D95:D96"/>
    <mergeCell ref="AA53:AA54"/>
    <mergeCell ref="AA72:AA73"/>
    <mergeCell ref="AA74:AA76"/>
    <mergeCell ref="AA83:AA85"/>
    <mergeCell ref="AA22:AA23"/>
    <mergeCell ref="AA28:AA32"/>
    <mergeCell ref="AA35:AA37"/>
    <mergeCell ref="AA51:AA52"/>
    <mergeCell ref="D10:D11"/>
    <mergeCell ref="W34:W35"/>
    <mergeCell ref="X34:X38"/>
    <mergeCell ref="Y34:Y38"/>
    <mergeCell ref="Z34:Z38"/>
    <mergeCell ref="X19:X21"/>
    <mergeCell ref="Y19:Y21"/>
    <mergeCell ref="Z19:Z21"/>
    <mergeCell ref="W22:W25"/>
    <mergeCell ref="X22:X25"/>
    <mergeCell ref="Y22:Y25"/>
    <mergeCell ref="Z22:Z25"/>
    <mergeCell ref="X15:X16"/>
    <mergeCell ref="Y15:Y16"/>
    <mergeCell ref="Z15:Z16"/>
    <mergeCell ref="X17:X18"/>
    <mergeCell ref="Y17:Y18"/>
    <mergeCell ref="Z17:Z18"/>
    <mergeCell ref="M10:M11"/>
    <mergeCell ref="T10:T11"/>
    <mergeCell ref="B166:D168"/>
    <mergeCell ref="I166:M168"/>
    <mergeCell ref="V164:V165"/>
    <mergeCell ref="W164:W165"/>
    <mergeCell ref="X164:X165"/>
    <mergeCell ref="Y164:Y165"/>
    <mergeCell ref="Z164:Z165"/>
    <mergeCell ref="AA164:AA165"/>
    <mergeCell ref="P164:P165"/>
    <mergeCell ref="Q164:Q165"/>
    <mergeCell ref="R164:R165"/>
    <mergeCell ref="S164:S165"/>
    <mergeCell ref="T164:T165"/>
    <mergeCell ref="B164:C165"/>
    <mergeCell ref="D164:D165"/>
    <mergeCell ref="E164:E165"/>
    <mergeCell ref="F164:F165"/>
    <mergeCell ref="G164:G165"/>
    <mergeCell ref="H164:H165"/>
    <mergeCell ref="I164:I165"/>
    <mergeCell ref="U164:U165"/>
    <mergeCell ref="J164:J165"/>
    <mergeCell ref="K164:K165"/>
    <mergeCell ref="L164:L165"/>
    <mergeCell ref="U10:U11"/>
    <mergeCell ref="V10:V11"/>
    <mergeCell ref="W10:W11"/>
    <mergeCell ref="X10:X11"/>
    <mergeCell ref="Z10:Z11"/>
    <mergeCell ref="Y10:Y11"/>
    <mergeCell ref="M164:M165"/>
    <mergeCell ref="N164:N165"/>
    <mergeCell ref="O164:O165"/>
    <mergeCell ref="W47:W48"/>
    <mergeCell ref="X47:X48"/>
    <mergeCell ref="Y47:Y48"/>
    <mergeCell ref="Z47:Z48"/>
    <mergeCell ref="W27:W31"/>
    <mergeCell ref="X27:X31"/>
    <mergeCell ref="Y27:Y31"/>
    <mergeCell ref="Z27:Z31"/>
    <mergeCell ref="B2:AA2"/>
    <mergeCell ref="B3:AA3"/>
    <mergeCell ref="B4:AA4"/>
    <mergeCell ref="B5:AA5"/>
    <mergeCell ref="B6:D7"/>
    <mergeCell ref="B8:B11"/>
    <mergeCell ref="C8:C11"/>
    <mergeCell ref="E8:J8"/>
    <mergeCell ref="K8:M9"/>
    <mergeCell ref="E9:F10"/>
    <mergeCell ref="G9:H10"/>
    <mergeCell ref="I9:J10"/>
    <mergeCell ref="K10:K11"/>
    <mergeCell ref="L10:L11"/>
    <mergeCell ref="S10:S11"/>
    <mergeCell ref="N8:V9"/>
    <mergeCell ref="W8:X9"/>
    <mergeCell ref="Y8:Z9"/>
    <mergeCell ref="AA8:AA11"/>
    <mergeCell ref="N10:N11"/>
    <mergeCell ref="O10:O11"/>
    <mergeCell ref="P10:P11"/>
    <mergeCell ref="Q10:Q11"/>
    <mergeCell ref="R10:R11"/>
  </mergeCells>
  <printOptions horizontalCentered="1"/>
  <pageMargins left="0.39370078740157483" right="0.39370078740157483" top="0.39370078740157483" bottom="0.39370078740157483" header="0" footer="0"/>
  <pageSetup paperSize="10000" scale="44" orientation="landscape" horizontalDpi="4294967293" verticalDpi="1200" r:id="rId1"/>
  <headerFooter scaleWithDoc="0"/>
  <rowBreaks count="1" manualBreakCount="1">
    <brk id="128"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28</vt:i4>
      </vt:variant>
    </vt:vector>
  </HeadingPairs>
  <TitlesOfParts>
    <vt:vector size="45" baseType="lpstr">
      <vt:lpstr>Sheet3</vt:lpstr>
      <vt:lpstr>Sheet1</vt:lpstr>
      <vt:lpstr>DES (2)</vt:lpstr>
      <vt:lpstr>DES</vt:lpstr>
      <vt:lpstr>NOV</vt:lpstr>
      <vt:lpstr>OKT</vt:lpstr>
      <vt:lpstr>SEPT</vt:lpstr>
      <vt:lpstr>AGT</vt:lpstr>
      <vt:lpstr>JULI</vt:lpstr>
      <vt:lpstr>JUNI</vt:lpstr>
      <vt:lpstr>MEI</vt:lpstr>
      <vt:lpstr>APRIL</vt:lpstr>
      <vt:lpstr>MARET</vt:lpstr>
      <vt:lpstr>FEB (3)</vt:lpstr>
      <vt:lpstr>FEB (2)</vt:lpstr>
      <vt:lpstr>FEB</vt:lpstr>
      <vt:lpstr>JAN</vt:lpstr>
      <vt:lpstr>AGT!Print_Area</vt:lpstr>
      <vt:lpstr>APRIL!Print_Area</vt:lpstr>
      <vt:lpstr>DES!Print_Area</vt:lpstr>
      <vt:lpstr>'DES (2)'!Print_Area</vt:lpstr>
      <vt:lpstr>FEB!Print_Area</vt:lpstr>
      <vt:lpstr>'FEB (2)'!Print_Area</vt:lpstr>
      <vt:lpstr>'FEB (3)'!Print_Area</vt:lpstr>
      <vt:lpstr>JAN!Print_Area</vt:lpstr>
      <vt:lpstr>JULI!Print_Area</vt:lpstr>
      <vt:lpstr>JUNI!Print_Area</vt:lpstr>
      <vt:lpstr>MARET!Print_Area</vt:lpstr>
      <vt:lpstr>MEI!Print_Area</vt:lpstr>
      <vt:lpstr>NOV!Print_Area</vt:lpstr>
      <vt:lpstr>OKT!Print_Area</vt:lpstr>
      <vt:lpstr>SEPT!Print_Area</vt:lpstr>
      <vt:lpstr>APRIL!Print_Titles</vt:lpstr>
      <vt:lpstr>DES!Print_Titles</vt:lpstr>
      <vt:lpstr>'DES (2)'!Print_Titles</vt:lpstr>
      <vt:lpstr>FEB!Print_Titles</vt:lpstr>
      <vt:lpstr>'FEB (2)'!Print_Titles</vt:lpstr>
      <vt:lpstr>'FEB (3)'!Print_Titles</vt:lpstr>
      <vt:lpstr>JAN!Print_Titles</vt:lpstr>
      <vt:lpstr>JULI!Print_Titles</vt:lpstr>
      <vt:lpstr>JUNI!Print_Titles</vt:lpstr>
      <vt:lpstr>MARET!Print_Titles</vt:lpstr>
      <vt:lpstr>NOV!Print_Titles</vt:lpstr>
      <vt:lpstr>OKT!Print_Titles</vt:lpstr>
      <vt:lpstr>SEPT!Print_Titles</vt:lpstr>
    </vt:vector>
  </TitlesOfParts>
  <Company>Arok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ismail - [2010]</cp:lastModifiedBy>
  <cp:lastPrinted>2019-10-09T07:56:58Z</cp:lastPrinted>
  <dcterms:created xsi:type="dcterms:W3CDTF">2011-12-06T13:56:08Z</dcterms:created>
  <dcterms:modified xsi:type="dcterms:W3CDTF">2020-01-29T14:12:14Z</dcterms:modified>
</cp:coreProperties>
</file>