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/>
  <c r="N15"/>
  <c r="I15"/>
  <c r="H15"/>
  <c r="F15"/>
  <c r="R14"/>
  <c r="L14"/>
  <c r="Q14" s="1"/>
  <c r="K14"/>
  <c r="O14" s="1"/>
  <c r="J14"/>
  <c r="G14"/>
  <c r="D14"/>
  <c r="C14"/>
  <c r="B14"/>
  <c r="A14"/>
  <c r="R13"/>
  <c r="L13"/>
  <c r="Q13" s="1"/>
  <c r="K13"/>
  <c r="O13" s="1"/>
  <c r="J13"/>
  <c r="G13"/>
  <c r="D13"/>
  <c r="C13"/>
  <c r="B13"/>
  <c r="A13"/>
  <c r="R12"/>
  <c r="R15" s="1"/>
  <c r="L12"/>
  <c r="Q12" s="1"/>
  <c r="K12"/>
  <c r="J12"/>
  <c r="G12"/>
  <c r="D12"/>
  <c r="C12"/>
  <c r="B12"/>
  <c r="A12"/>
  <c r="I6"/>
  <c r="H6"/>
  <c r="M14" l="1"/>
  <c r="K15"/>
  <c r="D15"/>
  <c r="E15" s="1"/>
  <c r="G15" s="1"/>
  <c r="J15"/>
  <c r="S14"/>
  <c r="O15"/>
  <c r="L15"/>
  <c r="Q15" s="1"/>
  <c r="M12"/>
  <c r="O12"/>
  <c r="M13"/>
  <c r="S13" s="1"/>
  <c r="S12" l="1"/>
  <c r="M15"/>
  <c r="S15" s="1"/>
</calcChain>
</file>

<file path=xl/sharedStrings.xml><?xml version="1.0" encoding="utf-8"?>
<sst xmlns="http://schemas.openxmlformats.org/spreadsheetml/2006/main" count="32" uniqueCount="20">
  <si>
    <t>TABEL 30</t>
  </si>
  <si>
    <t>JUMLAH DAN PERSENTASE PENANGANAN KOMPLIKASI KEBIDANAN DAN KOMPLIKASI NEONATAL</t>
  </si>
  <si>
    <t>NO</t>
  </si>
  <si>
    <t>KECAMATAN</t>
  </si>
  <si>
    <t>PUSKESMAS</t>
  </si>
  <si>
    <t>JUMLAH       IBU HAMIL</t>
  </si>
  <si>
    <t xml:space="preserve">PERKIRAAN BUMIL DENGAN KOMPLIKASI KEBIDANAN </t>
  </si>
  <si>
    <t>PENANGANAN KOMPLIKASI KEBIDANAN</t>
  </si>
  <si>
    <t>JUMLAH LAHIR HIDUP</t>
  </si>
  <si>
    <t xml:space="preserve">PERKIRAAN NEONATAL KOMPLIKASI </t>
  </si>
  <si>
    <t>PENANGANAN KOMPLIKASI NEONATAL</t>
  </si>
  <si>
    <t>L</t>
  </si>
  <si>
    <t>P</t>
  </si>
  <si>
    <t>L + P</t>
  </si>
  <si>
    <t>S</t>
  </si>
  <si>
    <t>%</t>
  </si>
  <si>
    <t>JUMLAH (KAB/KOTA)</t>
  </si>
  <si>
    <t>MENURUT JENIS KELAMIN DAN PUSKESMAS</t>
  </si>
  <si>
    <t>WILAYAH KECAMATAN MRANGGEN</t>
  </si>
  <si>
    <t>Sumber: Seksi Kesehatan Keluarga dan Gizi (DINAS KESEHATAN KABUPATEN DEMAK)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</si>
</sst>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Symbol"/>
      <family val="1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165" fontId="2" fillId="0" borderId="10" xfId="1" applyNumberFormat="1" applyFont="1" applyBorder="1" applyAlignment="1">
      <alignment vertical="center"/>
    </xf>
    <xf numFmtId="3" fontId="2" fillId="0" borderId="20" xfId="1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3" fontId="7" fillId="0" borderId="23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1066</v>
          </cell>
        </row>
        <row r="12">
          <cell r="D12">
            <v>954</v>
          </cell>
        </row>
        <row r="13">
          <cell r="D13">
            <v>956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14" workbookViewId="0">
      <selection activeCell="A18" sqref="A18"/>
    </sheetView>
  </sheetViews>
  <sheetFormatPr defaultRowHeight="15"/>
  <cols>
    <col min="1" max="1" width="5.7109375" customWidth="1"/>
    <col min="2" max="2" width="19.7109375" customWidth="1"/>
    <col min="3" max="3" width="29.5703125" bestFit="1" customWidth="1"/>
    <col min="4" max="4" width="12.7109375" customWidth="1"/>
    <col min="5" max="5" width="13.28515625" customWidth="1"/>
    <col min="6" max="6" width="9.28515625" customWidth="1"/>
    <col min="7" max="7" width="9.7109375" customWidth="1"/>
    <col min="8" max="19" width="8.7109375" customWidth="1"/>
  </cols>
  <sheetData>
    <row r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5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6.5">
      <c r="A5" s="3"/>
      <c r="B5" s="3"/>
      <c r="C5" s="3"/>
      <c r="D5" s="3"/>
      <c r="E5" s="3"/>
      <c r="F5" s="3" t="s">
        <v>18</v>
      </c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6.5">
      <c r="A6" s="3"/>
      <c r="B6" s="3"/>
      <c r="C6" s="3"/>
      <c r="D6" s="3"/>
      <c r="E6" s="3"/>
      <c r="F6" s="3"/>
      <c r="G6" s="3"/>
      <c r="H6" s="4" t="str">
        <f>'[1]1'!E6</f>
        <v xml:space="preserve">TAHUN </v>
      </c>
      <c r="I6" s="5">
        <f>'[1]1'!F6</f>
        <v>2020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35" t="s">
        <v>2</v>
      </c>
      <c r="B8" s="38" t="s">
        <v>3</v>
      </c>
      <c r="C8" s="38" t="s">
        <v>4</v>
      </c>
      <c r="D8" s="40" t="s">
        <v>5</v>
      </c>
      <c r="E8" s="43" t="s">
        <v>6</v>
      </c>
      <c r="F8" s="46" t="s">
        <v>7</v>
      </c>
      <c r="G8" s="47"/>
      <c r="H8" s="46" t="s">
        <v>8</v>
      </c>
      <c r="I8" s="50"/>
      <c r="J8" s="47"/>
      <c r="K8" s="52" t="s">
        <v>9</v>
      </c>
      <c r="L8" s="53"/>
      <c r="M8" s="54"/>
      <c r="N8" s="27" t="s">
        <v>10</v>
      </c>
      <c r="O8" s="28"/>
      <c r="P8" s="29"/>
      <c r="Q8" s="29"/>
      <c r="R8" s="29"/>
      <c r="S8" s="28"/>
    </row>
    <row r="9" spans="1:19">
      <c r="A9" s="36"/>
      <c r="B9" s="37"/>
      <c r="C9" s="37"/>
      <c r="D9" s="41"/>
      <c r="E9" s="44"/>
      <c r="F9" s="48"/>
      <c r="G9" s="49"/>
      <c r="H9" s="48"/>
      <c r="I9" s="51"/>
      <c r="J9" s="49"/>
      <c r="K9" s="55"/>
      <c r="L9" s="56"/>
      <c r="M9" s="57"/>
      <c r="N9" s="30" t="s">
        <v>11</v>
      </c>
      <c r="O9" s="31"/>
      <c r="P9" s="32" t="s">
        <v>12</v>
      </c>
      <c r="Q9" s="31"/>
      <c r="R9" s="30" t="s">
        <v>13</v>
      </c>
      <c r="S9" s="31"/>
    </row>
    <row r="10" spans="1:19" ht="15.75">
      <c r="A10" s="37"/>
      <c r="B10" s="39"/>
      <c r="C10" s="39"/>
      <c r="D10" s="42"/>
      <c r="E10" s="45"/>
      <c r="F10" s="7" t="s">
        <v>14</v>
      </c>
      <c r="G10" s="8" t="s">
        <v>15</v>
      </c>
      <c r="H10" s="9" t="s">
        <v>11</v>
      </c>
      <c r="I10" s="9" t="s">
        <v>12</v>
      </c>
      <c r="J10" s="9" t="s">
        <v>13</v>
      </c>
      <c r="K10" s="9" t="s">
        <v>11</v>
      </c>
      <c r="L10" s="9" t="s">
        <v>12</v>
      </c>
      <c r="M10" s="9" t="s">
        <v>13</v>
      </c>
      <c r="N10" s="7" t="s">
        <v>14</v>
      </c>
      <c r="O10" s="10" t="s">
        <v>15</v>
      </c>
      <c r="P10" s="11" t="s">
        <v>14</v>
      </c>
      <c r="Q10" s="10" t="s">
        <v>15</v>
      </c>
      <c r="R10" s="7" t="s">
        <v>14</v>
      </c>
      <c r="S10" s="10" t="s">
        <v>15</v>
      </c>
    </row>
    <row r="11" spans="1:19">
      <c r="A11" s="12">
        <v>1</v>
      </c>
      <c r="B11" s="13">
        <v>2</v>
      </c>
      <c r="C11" s="12">
        <v>3</v>
      </c>
      <c r="D11" s="13">
        <v>4</v>
      </c>
      <c r="E11" s="12">
        <v>5</v>
      </c>
      <c r="F11" s="13">
        <v>6</v>
      </c>
      <c r="G11" s="12">
        <v>7</v>
      </c>
      <c r="H11" s="13">
        <v>8</v>
      </c>
      <c r="I11" s="12">
        <v>9</v>
      </c>
      <c r="J11" s="13">
        <v>10</v>
      </c>
      <c r="K11" s="12">
        <v>11</v>
      </c>
      <c r="L11" s="13">
        <v>12</v>
      </c>
      <c r="M11" s="12">
        <v>13</v>
      </c>
      <c r="N11" s="13">
        <v>14</v>
      </c>
      <c r="O11" s="12">
        <v>15</v>
      </c>
      <c r="P11" s="14">
        <v>16</v>
      </c>
      <c r="Q11" s="12">
        <v>17</v>
      </c>
      <c r="R11" s="13">
        <v>18</v>
      </c>
      <c r="S11" s="12">
        <v>19</v>
      </c>
    </row>
    <row r="12" spans="1:19">
      <c r="A12" s="15">
        <f>'[1]9'!A9</f>
        <v>1</v>
      </c>
      <c r="B12" s="16" t="str">
        <f>'[1]9'!B9</f>
        <v>MRANGGEN</v>
      </c>
      <c r="C12" s="16" t="str">
        <f>'[1]9'!C9</f>
        <v>Puskesmas Mranggen I</v>
      </c>
      <c r="D12" s="17">
        <f>'[1]23'!D11</f>
        <v>1066</v>
      </c>
      <c r="E12" s="17">
        <v>165</v>
      </c>
      <c r="F12" s="17">
        <v>165</v>
      </c>
      <c r="G12" s="18">
        <f>F12/E12*100</f>
        <v>100</v>
      </c>
      <c r="H12" s="17">
        <v>499</v>
      </c>
      <c r="I12" s="17">
        <v>518</v>
      </c>
      <c r="J12" s="17">
        <f t="shared" ref="J12:J14" si="0">SUM(H12:I12)</f>
        <v>1017</v>
      </c>
      <c r="K12" s="17">
        <f t="shared" ref="K12:L14" si="1">15%*H12</f>
        <v>74.849999999999994</v>
      </c>
      <c r="L12" s="17">
        <f t="shared" si="1"/>
        <v>77.7</v>
      </c>
      <c r="M12" s="17">
        <f t="shared" ref="M12:M14" si="2">SUM(K12:L12)</f>
        <v>152.55000000000001</v>
      </c>
      <c r="N12" s="17">
        <v>42</v>
      </c>
      <c r="O12" s="18">
        <f>N12/K12*100</f>
        <v>56.112224448897798</v>
      </c>
      <c r="P12" s="19">
        <v>44</v>
      </c>
      <c r="Q12" s="18">
        <f>P12/L12*100</f>
        <v>56.628056628056619</v>
      </c>
      <c r="R12" s="17">
        <f t="shared" ref="R12:R14" si="3">N12+P12</f>
        <v>86</v>
      </c>
      <c r="S12" s="18">
        <f t="shared" ref="S12:S14" si="4">R12/M12*100</f>
        <v>56.374959029826279</v>
      </c>
    </row>
    <row r="13" spans="1:19">
      <c r="A13" s="15">
        <f>'[1]9'!A10</f>
        <v>2</v>
      </c>
      <c r="B13" s="16" t="str">
        <f>'[1]9'!B10</f>
        <v>MRANGGEN</v>
      </c>
      <c r="C13" s="16" t="str">
        <f>'[1]9'!C10</f>
        <v>Puskesmas Mranggen II</v>
      </c>
      <c r="D13" s="17">
        <f>'[1]23'!D12</f>
        <v>954</v>
      </c>
      <c r="E13" s="17">
        <v>274</v>
      </c>
      <c r="F13" s="17">
        <v>274</v>
      </c>
      <c r="G13" s="18">
        <f t="shared" ref="G13:G14" si="5">F13/E13*100</f>
        <v>100</v>
      </c>
      <c r="H13" s="17">
        <v>453</v>
      </c>
      <c r="I13" s="17">
        <v>413</v>
      </c>
      <c r="J13" s="17">
        <f>SUM(H13:I13)</f>
        <v>866</v>
      </c>
      <c r="K13" s="17">
        <f t="shared" si="1"/>
        <v>67.95</v>
      </c>
      <c r="L13" s="17">
        <f t="shared" si="1"/>
        <v>61.949999999999996</v>
      </c>
      <c r="M13" s="17">
        <f t="shared" si="2"/>
        <v>129.9</v>
      </c>
      <c r="N13" s="17">
        <v>9</v>
      </c>
      <c r="O13" s="18">
        <f>N13/K13*100</f>
        <v>13.24503311258278</v>
      </c>
      <c r="P13" s="19">
        <v>15</v>
      </c>
      <c r="Q13" s="18">
        <f>P13/L13*100</f>
        <v>24.213075060532692</v>
      </c>
      <c r="R13" s="17">
        <f t="shared" si="3"/>
        <v>24</v>
      </c>
      <c r="S13" s="18">
        <f t="shared" si="4"/>
        <v>18.475750577367204</v>
      </c>
    </row>
    <row r="14" spans="1:19">
      <c r="A14" s="15">
        <f>'[1]9'!A11</f>
        <v>3</v>
      </c>
      <c r="B14" s="16" t="str">
        <f>'[1]9'!B11</f>
        <v>MRANGGEN</v>
      </c>
      <c r="C14" s="16" t="str">
        <f>'[1]9'!C11</f>
        <v>Puskesmas Mranggen III</v>
      </c>
      <c r="D14" s="17">
        <f>'[1]23'!D13</f>
        <v>956</v>
      </c>
      <c r="E14" s="17">
        <v>95</v>
      </c>
      <c r="F14" s="17">
        <v>95</v>
      </c>
      <c r="G14" s="18">
        <f t="shared" si="5"/>
        <v>100</v>
      </c>
      <c r="H14" s="17">
        <v>474</v>
      </c>
      <c r="I14" s="17">
        <v>424</v>
      </c>
      <c r="J14" s="17">
        <f t="shared" si="0"/>
        <v>898</v>
      </c>
      <c r="K14" s="17">
        <f>15%*H14</f>
        <v>71.099999999999994</v>
      </c>
      <c r="L14" s="17">
        <f t="shared" si="1"/>
        <v>63.599999999999994</v>
      </c>
      <c r="M14" s="17">
        <f t="shared" si="2"/>
        <v>134.69999999999999</v>
      </c>
      <c r="N14" s="17">
        <v>106</v>
      </c>
      <c r="O14" s="18">
        <f t="shared" ref="O14" si="6">N14/K14*100</f>
        <v>149.08579465541493</v>
      </c>
      <c r="P14" s="19">
        <v>73</v>
      </c>
      <c r="Q14" s="18">
        <f t="shared" ref="Q14" si="7">P14/L14*100</f>
        <v>114.77987421383648</v>
      </c>
      <c r="R14" s="17">
        <f t="shared" si="3"/>
        <v>179</v>
      </c>
      <c r="S14" s="18">
        <f t="shared" si="4"/>
        <v>132.88789903489234</v>
      </c>
    </row>
    <row r="15" spans="1:19" ht="16.5" thickBot="1">
      <c r="A15" s="20" t="s">
        <v>16</v>
      </c>
      <c r="B15" s="21"/>
      <c r="C15" s="22"/>
      <c r="D15" s="23">
        <f>SUM(D12:D14)</f>
        <v>2976</v>
      </c>
      <c r="E15" s="23">
        <f>20%*D15</f>
        <v>595.20000000000005</v>
      </c>
      <c r="F15" s="23">
        <f>SUM(F12:F14)</f>
        <v>534</v>
      </c>
      <c r="G15" s="24">
        <f>F15/E15*100</f>
        <v>89.717741935483858</v>
      </c>
      <c r="H15" s="23">
        <f>SUM(H12:H14)</f>
        <v>1426</v>
      </c>
      <c r="I15" s="23">
        <f>SUM(I12:I14)</f>
        <v>1355</v>
      </c>
      <c r="J15" s="23">
        <f>SUM(J12:J14)</f>
        <v>2781</v>
      </c>
      <c r="K15" s="23">
        <f>SUM(K12:K14)</f>
        <v>213.9</v>
      </c>
      <c r="L15" s="23">
        <f>SUM(L12:L14)</f>
        <v>203.25</v>
      </c>
      <c r="M15" s="23">
        <f>SUM(M12:M14)</f>
        <v>417.15000000000003</v>
      </c>
      <c r="N15" s="23">
        <f>SUM(N12:N14)</f>
        <v>157</v>
      </c>
      <c r="O15" s="24">
        <f>N15/K15*100</f>
        <v>73.398784478728373</v>
      </c>
      <c r="P15" s="25">
        <f>SUM(P12:P14)</f>
        <v>132</v>
      </c>
      <c r="Q15" s="24">
        <f>P15/L15*100</f>
        <v>64.944649446494466</v>
      </c>
      <c r="R15" s="23">
        <f>SUM(R12:R14)</f>
        <v>289</v>
      </c>
      <c r="S15" s="24">
        <f>R15/M15*100</f>
        <v>69.279635622677688</v>
      </c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6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</sheetData>
  <mergeCells count="14">
    <mergeCell ref="N8:S8"/>
    <mergeCell ref="N9:O9"/>
    <mergeCell ref="P9:Q9"/>
    <mergeCell ref="R9:S9"/>
    <mergeCell ref="A3:S3"/>
    <mergeCell ref="A4:S4"/>
    <mergeCell ref="A8:A10"/>
    <mergeCell ref="B8:B10"/>
    <mergeCell ref="C8:C10"/>
    <mergeCell ref="D8:D10"/>
    <mergeCell ref="E8:E10"/>
    <mergeCell ref="F8:G9"/>
    <mergeCell ref="H8:J9"/>
    <mergeCell ref="K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Lenovo</cp:lastModifiedBy>
  <dcterms:created xsi:type="dcterms:W3CDTF">2021-07-05T02:12:53Z</dcterms:created>
  <dcterms:modified xsi:type="dcterms:W3CDTF">2021-10-01T03:57:29Z</dcterms:modified>
</cp:coreProperties>
</file>