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cuments\2015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V40" i="1"/>
  <c r="X40" i="1" s="1"/>
  <c r="U40" i="1"/>
  <c r="F40" i="1"/>
  <c r="W38" i="1"/>
  <c r="V38" i="1"/>
  <c r="U38" i="1"/>
  <c r="X38" i="1" s="1"/>
  <c r="F38" i="1"/>
  <c r="W37" i="1"/>
  <c r="V37" i="1"/>
  <c r="X37" i="1" s="1"/>
  <c r="U37" i="1"/>
  <c r="F37" i="1"/>
  <c r="W36" i="1"/>
  <c r="W35" i="1" s="1"/>
  <c r="V36" i="1"/>
  <c r="U36" i="1"/>
  <c r="X36" i="1" s="1"/>
  <c r="X35" i="1" s="1"/>
  <c r="F36" i="1"/>
  <c r="V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3" i="1"/>
  <c r="V33" i="1"/>
  <c r="X33" i="1" s="1"/>
  <c r="U33" i="1"/>
  <c r="F33" i="1"/>
  <c r="W32" i="1"/>
  <c r="V32" i="1"/>
  <c r="U32" i="1"/>
  <c r="X32" i="1" s="1"/>
  <c r="F32" i="1"/>
  <c r="W31" i="1"/>
  <c r="V31" i="1"/>
  <c r="X31" i="1" s="1"/>
  <c r="U31" i="1"/>
  <c r="F31" i="1"/>
  <c r="W30" i="1"/>
  <c r="W29" i="1" s="1"/>
  <c r="V30" i="1"/>
  <c r="U30" i="1"/>
  <c r="X30" i="1" s="1"/>
  <c r="F30" i="1"/>
  <c r="V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7" i="1"/>
  <c r="V27" i="1"/>
  <c r="X27" i="1" s="1"/>
  <c r="U27" i="1"/>
  <c r="F27" i="1"/>
  <c r="W26" i="1"/>
  <c r="W25" i="1" s="1"/>
  <c r="V26" i="1"/>
  <c r="U26" i="1"/>
  <c r="X26" i="1" s="1"/>
  <c r="X25" i="1" s="1"/>
  <c r="F26" i="1"/>
  <c r="V25" i="1"/>
  <c r="T25" i="1"/>
  <c r="T42" i="1" s="1"/>
  <c r="S25" i="1"/>
  <c r="R25" i="1"/>
  <c r="R42" i="1" s="1"/>
  <c r="Q25" i="1"/>
  <c r="P25" i="1"/>
  <c r="P42" i="1" s="1"/>
  <c r="O25" i="1"/>
  <c r="N25" i="1"/>
  <c r="N42" i="1" s="1"/>
  <c r="M25" i="1"/>
  <c r="L25" i="1"/>
  <c r="L42" i="1" s="1"/>
  <c r="K25" i="1"/>
  <c r="J25" i="1"/>
  <c r="J42" i="1" s="1"/>
  <c r="I25" i="1"/>
  <c r="H25" i="1"/>
  <c r="H42" i="1" s="1"/>
  <c r="G25" i="1"/>
  <c r="F25" i="1"/>
  <c r="E25" i="1"/>
  <c r="D25" i="1"/>
  <c r="D42" i="1" s="1"/>
  <c r="C25" i="1"/>
  <c r="W23" i="1"/>
  <c r="V23" i="1"/>
  <c r="X23" i="1" s="1"/>
  <c r="U23" i="1"/>
  <c r="F23" i="1"/>
  <c r="W22" i="1"/>
  <c r="V22" i="1"/>
  <c r="U22" i="1"/>
  <c r="X22" i="1" s="1"/>
  <c r="F22" i="1"/>
  <c r="W21" i="1"/>
  <c r="V21" i="1"/>
  <c r="X21" i="1" s="1"/>
  <c r="U21" i="1"/>
  <c r="F21" i="1"/>
  <c r="W20" i="1"/>
  <c r="V20" i="1"/>
  <c r="U20" i="1"/>
  <c r="X20" i="1" s="1"/>
  <c r="F20" i="1"/>
  <c r="W19" i="1"/>
  <c r="V19" i="1"/>
  <c r="X19" i="1" s="1"/>
  <c r="U19" i="1"/>
  <c r="F19" i="1"/>
  <c r="W18" i="1"/>
  <c r="V18" i="1"/>
  <c r="U18" i="1"/>
  <c r="X18" i="1" s="1"/>
  <c r="F18" i="1"/>
  <c r="W17" i="1"/>
  <c r="V17" i="1"/>
  <c r="X17" i="1" s="1"/>
  <c r="U17" i="1"/>
  <c r="F17" i="1"/>
  <c r="W16" i="1"/>
  <c r="V16" i="1"/>
  <c r="U16" i="1"/>
  <c r="X16" i="1" s="1"/>
  <c r="F16" i="1"/>
  <c r="W15" i="1"/>
  <c r="V15" i="1"/>
  <c r="V14" i="1" s="1"/>
  <c r="V42" i="1" s="1"/>
  <c r="U15" i="1"/>
  <c r="F15" i="1"/>
  <c r="F14" i="1" s="1"/>
  <c r="F42" i="1" s="1"/>
  <c r="W14" i="1"/>
  <c r="U14" i="1"/>
  <c r="T14" i="1"/>
  <c r="S14" i="1"/>
  <c r="S42" i="1" s="1"/>
  <c r="R14" i="1"/>
  <c r="Q14" i="1"/>
  <c r="Q42" i="1" s="1"/>
  <c r="P14" i="1"/>
  <c r="O14" i="1"/>
  <c r="O42" i="1" s="1"/>
  <c r="N14" i="1"/>
  <c r="M14" i="1"/>
  <c r="M42" i="1" s="1"/>
  <c r="L14" i="1"/>
  <c r="K14" i="1"/>
  <c r="K42" i="1" s="1"/>
  <c r="J14" i="1"/>
  <c r="I14" i="1"/>
  <c r="I42" i="1" s="1"/>
  <c r="H14" i="1"/>
  <c r="G14" i="1"/>
  <c r="G42" i="1" s="1"/>
  <c r="N43" i="1" s="1"/>
  <c r="E14" i="1"/>
  <c r="E42" i="1" s="1"/>
  <c r="D14" i="1"/>
  <c r="C14" i="1"/>
  <c r="C42" i="1" s="1"/>
  <c r="W12" i="1"/>
  <c r="W42" i="1" s="1"/>
  <c r="V12" i="1"/>
  <c r="U12" i="1"/>
  <c r="X12" i="1" s="1"/>
  <c r="F12" i="1"/>
  <c r="R43" i="1" l="1"/>
  <c r="X29" i="1"/>
  <c r="X42" i="1" s="1"/>
  <c r="X15" i="1"/>
  <c r="X14" i="1" s="1"/>
  <c r="U25" i="1"/>
  <c r="U29" i="1"/>
  <c r="U35" i="1"/>
  <c r="U42" i="1" l="1"/>
</calcChain>
</file>

<file path=xl/sharedStrings.xml><?xml version="1.0" encoding="utf-8"?>
<sst xmlns="http://schemas.openxmlformats.org/spreadsheetml/2006/main" count="75" uniqueCount="69">
  <si>
    <t>I.</t>
  </si>
  <si>
    <t>REKONSILIASI KARTU INVENTARIS BARANG DAN NERACA</t>
  </si>
  <si>
    <t>NO</t>
  </si>
  <si>
    <t>JENIS BARANG</t>
  </si>
  <si>
    <t>SALDO AWAL</t>
  </si>
  <si>
    <t>MUTASI</t>
  </si>
  <si>
    <t>KIB - NERACA</t>
  </si>
  <si>
    <t>SALDO AKHIR</t>
  </si>
  <si>
    <t>KIB</t>
  </si>
  <si>
    <t>ASET LAINNYA</t>
  </si>
  <si>
    <t>EKSTRA                   KOMPTABLE</t>
  </si>
  <si>
    <t>NERACA</t>
  </si>
  <si>
    <t>PENAMBAHAN</t>
  </si>
  <si>
    <t>PENGURANGAN</t>
  </si>
  <si>
    <t xml:space="preserve">ASET LAINNYA      </t>
  </si>
  <si>
    <t>EKSTRA       KOMPTABEL</t>
  </si>
  <si>
    <t>BELANJA MODAL</t>
  </si>
  <si>
    <t xml:space="preserve">BELANJA NON MODAL               </t>
  </si>
  <si>
    <t>HIBAH</t>
  </si>
  <si>
    <t>MUTASI SKPD TAMBAH</t>
  </si>
  <si>
    <t>KOREKSI</t>
  </si>
  <si>
    <t>PENGHAPUSAN</t>
  </si>
  <si>
    <t>MUTASI SKPD KELUAR</t>
  </si>
  <si>
    <t>EKSTRA   KOMPTABEL</t>
  </si>
  <si>
    <t>ATRIBUSI</t>
  </si>
  <si>
    <t>SALAH PENGGANGGARAN (BELANJA YG MEMBENTUK ASET)</t>
  </si>
  <si>
    <t xml:space="preserve">APBN </t>
  </si>
  <si>
    <t>APBD PROP.</t>
  </si>
  <si>
    <t>SPI</t>
  </si>
  <si>
    <t>PIHAK KE III</t>
  </si>
  <si>
    <t>3= (4+5+6)</t>
  </si>
  <si>
    <t>6=(3-4-5)</t>
  </si>
  <si>
    <t>17= (3) + (7 s/d 11)  -       (12 s/d 14 )</t>
  </si>
  <si>
    <t>18= (4+16)</t>
  </si>
  <si>
    <t>19= (5+15)</t>
  </si>
  <si>
    <t>20= (17-18-19)</t>
  </si>
  <si>
    <t>A.1</t>
  </si>
  <si>
    <t>TANAH</t>
  </si>
  <si>
    <t xml:space="preserve"> </t>
  </si>
  <si>
    <t>B</t>
  </si>
  <si>
    <t>PERALATAN DAN MESIN</t>
  </si>
  <si>
    <t>ALAT BESAR</t>
  </si>
  <si>
    <t>ALAT ANGKUTAN</t>
  </si>
  <si>
    <t>ALAT BENGKEL DAN UKUR</t>
  </si>
  <si>
    <t>ALAT PERTANIAN</t>
  </si>
  <si>
    <t>ALAT KANTOR DAN RUMAH TANGGA</t>
  </si>
  <si>
    <t>ALAT STUDIO DAN KOMUNIKASI</t>
  </si>
  <si>
    <t>ALAT KEDOKTERAN</t>
  </si>
  <si>
    <t>ALAT LABORATORIUM</t>
  </si>
  <si>
    <t>ALAT PERSENJATAAN/KEAMANAN</t>
  </si>
  <si>
    <t>C</t>
  </si>
  <si>
    <t>GEDUNG DAN BANGUNAN</t>
  </si>
  <si>
    <t>BANGUNAN GEDUNG</t>
  </si>
  <si>
    <t>MONUMEN</t>
  </si>
  <si>
    <t>D</t>
  </si>
  <si>
    <t>JALAN, JEMBATAN DAN JARINGAN</t>
  </si>
  <si>
    <t>JALAN DAN JEMBATAN</t>
  </si>
  <si>
    <t>BANGUNAN AIR/IRIGASI</t>
  </si>
  <si>
    <t>INSTALASI</t>
  </si>
  <si>
    <t>JARINGAN</t>
  </si>
  <si>
    <t>E</t>
  </si>
  <si>
    <t>ASET TETAP LAINNYA</t>
  </si>
  <si>
    <t>BUKU DAN PERPUSTAKAAN</t>
  </si>
  <si>
    <t>BARANG BERCORAK KEBUDAYAAN</t>
  </si>
  <si>
    <t>HEWAN DAN TERNAK SERTA TANAMAN</t>
  </si>
  <si>
    <t>F.20</t>
  </si>
  <si>
    <t>KONSTRUKSI DALAM PENGERJAAN</t>
  </si>
  <si>
    <t>TOTAL ASET (A+B+C+D+E+F)</t>
  </si>
  <si>
    <t>JUMLAH MUTASI TAMBAH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</si>
</sst>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u/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3" fontId="7" fillId="2" borderId="8" xfId="1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 vertical="top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protection locked="0"/>
    </xf>
    <xf numFmtId="43" fontId="5" fillId="2" borderId="7" xfId="1" applyFont="1" applyFill="1" applyBorder="1" applyAlignment="1" applyProtection="1">
      <alignment horizontal="left" shrinkToFit="1"/>
      <protection locked="0"/>
    </xf>
    <xf numFmtId="43" fontId="5" fillId="2" borderId="8" xfId="1" applyFont="1" applyFill="1" applyBorder="1" applyAlignment="1" applyProtection="1">
      <alignment shrinkToFit="1"/>
      <protection locked="0"/>
    </xf>
    <xf numFmtId="43" fontId="5" fillId="2" borderId="8" xfId="1" applyFont="1" applyFill="1" applyBorder="1" applyAlignment="1" applyProtection="1">
      <alignment shrinkToFit="1"/>
    </xf>
    <xf numFmtId="43" fontId="5" fillId="2" borderId="7" xfId="1" applyFont="1" applyFill="1" applyBorder="1" applyAlignment="1" applyProtection="1">
      <alignment shrinkToFit="1"/>
      <protection locked="0"/>
    </xf>
    <xf numFmtId="43" fontId="5" fillId="2" borderId="4" xfId="1" applyFont="1" applyFill="1" applyBorder="1" applyAlignment="1" applyProtection="1">
      <alignment shrinkToFit="1"/>
      <protection locked="0"/>
    </xf>
    <xf numFmtId="43" fontId="5" fillId="2" borderId="9" xfId="1" applyFont="1" applyFill="1" applyBorder="1" applyAlignment="1" applyProtection="1">
      <alignment shrinkToFit="1"/>
      <protection locked="0"/>
    </xf>
    <xf numFmtId="43" fontId="5" fillId="2" borderId="4" xfId="1" applyFont="1" applyFill="1" applyBorder="1" applyAlignment="1" applyProtection="1">
      <alignment shrinkToFit="1"/>
    </xf>
    <xf numFmtId="0" fontId="0" fillId="0" borderId="8" xfId="0" applyBorder="1"/>
    <xf numFmtId="0" fontId="0" fillId="0" borderId="2" xfId="0" applyBorder="1"/>
    <xf numFmtId="43" fontId="6" fillId="0" borderId="7" xfId="1" applyFont="1" applyBorder="1" applyAlignment="1" applyProtection="1">
      <alignment shrinkToFit="1"/>
    </xf>
    <xf numFmtId="43" fontId="6" fillId="0" borderId="8" xfId="1" applyFont="1" applyBorder="1" applyAlignment="1">
      <alignment shrinkToFit="1"/>
    </xf>
    <xf numFmtId="43" fontId="6" fillId="0" borderId="9" xfId="1" applyFont="1" applyBorder="1" applyAlignment="1" applyProtection="1">
      <alignment shrinkToFit="1"/>
    </xf>
    <xf numFmtId="43" fontId="6" fillId="0" borderId="7" xfId="1" applyFont="1" applyBorder="1" applyAlignment="1">
      <alignment shrinkToFit="1"/>
    </xf>
    <xf numFmtId="43" fontId="6" fillId="0" borderId="4" xfId="1" applyFont="1" applyBorder="1" applyAlignment="1" applyProtection="1">
      <alignment shrinkToFit="1"/>
      <protection locked="0"/>
    </xf>
    <xf numFmtId="43" fontId="6" fillId="0" borderId="9" xfId="1" applyFont="1" applyBorder="1" applyAlignment="1">
      <alignment shrinkToFit="1"/>
    </xf>
    <xf numFmtId="43" fontId="6" fillId="0" borderId="4" xfId="1" applyFont="1" applyBorder="1" applyAlignment="1" applyProtection="1">
      <alignment shrinkToFit="1"/>
    </xf>
    <xf numFmtId="43" fontId="6" fillId="0" borderId="8" xfId="1" applyFont="1" applyBorder="1" applyAlignment="1" applyProtection="1">
      <alignment shrinkToFi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ill="1" applyBorder="1"/>
    <xf numFmtId="43" fontId="5" fillId="2" borderId="8" xfId="1" applyFont="1" applyFill="1" applyBorder="1" applyAlignment="1">
      <alignment shrinkToFit="1"/>
    </xf>
    <xf numFmtId="43" fontId="5" fillId="2" borderId="7" xfId="1" applyFont="1" applyFill="1" applyBorder="1" applyAlignment="1">
      <alignment shrinkToFit="1"/>
    </xf>
    <xf numFmtId="43" fontId="5" fillId="2" borderId="9" xfId="1" applyFont="1" applyFill="1" applyBorder="1" applyAlignment="1">
      <alignment shrinkToFit="1"/>
    </xf>
    <xf numFmtId="0" fontId="0" fillId="0" borderId="2" xfId="0" applyBorder="1" applyAlignment="1">
      <alignment shrinkToFit="1"/>
    </xf>
    <xf numFmtId="43" fontId="6" fillId="0" borderId="7" xfId="1" applyFont="1" applyBorder="1" applyAlignment="1" applyProtection="1">
      <alignment shrinkToFit="1"/>
      <protection locked="0"/>
    </xf>
    <xf numFmtId="43" fontId="6" fillId="0" borderId="8" xfId="1" applyFont="1" applyBorder="1" applyAlignment="1" applyProtection="1">
      <alignment shrinkToFit="1"/>
      <protection locked="0"/>
    </xf>
    <xf numFmtId="43" fontId="6" fillId="0" borderId="9" xfId="1" applyFont="1" applyBorder="1" applyAlignment="1" applyProtection="1">
      <alignment shrinkToFit="1"/>
      <protection locked="0"/>
    </xf>
    <xf numFmtId="0" fontId="5" fillId="2" borderId="2" xfId="0" applyFont="1" applyFill="1" applyBorder="1"/>
    <xf numFmtId="43" fontId="5" fillId="2" borderId="7" xfId="1" applyFont="1" applyFill="1" applyBorder="1" applyAlignment="1" applyProtection="1">
      <alignment shrinkToFit="1"/>
    </xf>
    <xf numFmtId="43" fontId="5" fillId="2" borderId="9" xfId="1" applyFont="1" applyFill="1" applyBorder="1" applyAlignment="1" applyProtection="1">
      <alignment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shrinkToFit="1"/>
    </xf>
    <xf numFmtId="43" fontId="5" fillId="2" borderId="6" xfId="1" applyFont="1" applyFill="1" applyBorder="1" applyAlignment="1" applyProtection="1">
      <alignment horizontal="center" vertical="center" shrinkToFit="1"/>
    </xf>
    <xf numFmtId="43" fontId="5" fillId="2" borderId="10" xfId="1" applyFont="1" applyFill="1" applyBorder="1" applyAlignment="1">
      <alignment vertical="center" shrinkToFit="1"/>
    </xf>
    <xf numFmtId="43" fontId="5" fillId="2" borderId="8" xfId="1" applyFont="1" applyFill="1" applyBorder="1" applyAlignment="1">
      <alignment vertical="center" shrinkToFit="1"/>
    </xf>
    <xf numFmtId="43" fontId="5" fillId="2" borderId="4" xfId="1" applyFont="1" applyFill="1" applyBorder="1" applyAlignment="1">
      <alignment vertical="center" shrinkToFit="1"/>
    </xf>
    <xf numFmtId="43" fontId="5" fillId="2" borderId="9" xfId="1" applyFont="1" applyFill="1" applyBorder="1" applyAlignment="1">
      <alignment vertical="center" shrinkToFit="1"/>
    </xf>
    <xf numFmtId="43" fontId="5" fillId="2" borderId="16" xfId="1" applyFont="1" applyFill="1" applyBorder="1" applyAlignment="1">
      <alignment horizontal="center" vertical="center" shrinkToFit="1"/>
    </xf>
    <xf numFmtId="43" fontId="5" fillId="2" borderId="6" xfId="1" applyFont="1" applyFill="1" applyBorder="1" applyAlignment="1">
      <alignment horizontal="center" vertical="center" shrinkToFit="1"/>
    </xf>
    <xf numFmtId="43" fontId="5" fillId="2" borderId="16" xfId="1" applyFont="1" applyFill="1" applyBorder="1" applyAlignment="1" applyProtection="1">
      <alignment horizontal="center" vertical="center" shrinkToFit="1"/>
    </xf>
    <xf numFmtId="43" fontId="5" fillId="2" borderId="5" xfId="1" applyFont="1" applyFill="1" applyBorder="1" applyAlignment="1" applyProtection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horizontal="center" vertical="center" shrinkToFit="1"/>
    </xf>
    <xf numFmtId="43" fontId="5" fillId="2" borderId="21" xfId="1" applyFont="1" applyFill="1" applyBorder="1" applyAlignment="1" applyProtection="1">
      <alignment horizontal="center" vertical="center" shrinkToFit="1"/>
    </xf>
    <xf numFmtId="43" fontId="5" fillId="2" borderId="10" xfId="1" applyFont="1" applyFill="1" applyBorder="1" applyAlignment="1">
      <alignment horizontal="right" vertical="center" shrinkToFit="1"/>
    </xf>
    <xf numFmtId="43" fontId="5" fillId="2" borderId="3" xfId="1" applyFont="1" applyFill="1" applyBorder="1" applyAlignment="1">
      <alignment horizontal="right" vertical="center" shrinkToFit="1"/>
    </xf>
    <xf numFmtId="43" fontId="5" fillId="2" borderId="3" xfId="1" applyFont="1" applyFill="1" applyBorder="1" applyAlignment="1">
      <alignment horizontal="center" vertical="center" shrinkToFit="1"/>
    </xf>
    <xf numFmtId="43" fontId="5" fillId="2" borderId="11" xfId="1" applyFont="1" applyFill="1" applyBorder="1" applyAlignment="1">
      <alignment horizontal="center" vertical="center" shrinkToFit="1"/>
    </xf>
    <xf numFmtId="43" fontId="5" fillId="2" borderId="11" xfId="1" applyFont="1" applyFill="1" applyBorder="1" applyAlignment="1">
      <alignment vertical="center" shrinkToFit="1"/>
    </xf>
    <xf numFmtId="43" fontId="5" fillId="2" borderId="22" xfId="1" applyFont="1" applyFill="1" applyBorder="1" applyAlignment="1">
      <alignment horizontal="center" vertical="center" shrinkToFit="1"/>
    </xf>
    <xf numFmtId="43" fontId="5" fillId="2" borderId="21" xfId="1" applyFont="1" applyFill="1" applyBorder="1" applyAlignment="1">
      <alignment horizontal="center" vertical="center" shrinkToFit="1"/>
    </xf>
    <xf numFmtId="43" fontId="5" fillId="2" borderId="22" xfId="1" applyFont="1" applyFill="1" applyBorder="1" applyAlignment="1" applyProtection="1">
      <alignment horizontal="center" vertical="center" shrinkToFit="1"/>
    </xf>
    <xf numFmtId="43" fontId="5" fillId="2" borderId="20" xfId="1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protection locked="0"/>
    </xf>
    <xf numFmtId="43" fontId="0" fillId="0" borderId="0" xfId="0" applyNumberFormat="1"/>
    <xf numFmtId="0" fontId="9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43" fontId="0" fillId="0" borderId="0" xfId="0" applyNumberForma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workbookViewId="0">
      <selection activeCell="B5" sqref="B5:B8"/>
    </sheetView>
  </sheetViews>
  <sheetFormatPr defaultRowHeight="15" x14ac:dyDescent="0.25"/>
  <cols>
    <col min="1" max="1" width="5.28515625" customWidth="1"/>
    <col min="2" max="2" width="31" customWidth="1"/>
    <col min="3" max="3" width="18.7109375" customWidth="1"/>
    <col min="4" max="5" width="15.7109375" customWidth="1"/>
    <col min="6" max="6" width="18.7109375" customWidth="1"/>
    <col min="7" max="7" width="16.7109375" customWidth="1"/>
    <col min="8" max="12" width="14.7109375" customWidth="1"/>
    <col min="13" max="13" width="14.85546875" customWidth="1"/>
    <col min="14" max="16" width="16.7109375" customWidth="1"/>
    <col min="17" max="17" width="20.85546875" bestFit="1" customWidth="1"/>
    <col min="18" max="18" width="18" bestFit="1" customWidth="1"/>
    <col min="19" max="20" width="16.7109375" customWidth="1"/>
    <col min="21" max="21" width="18.7109375" customWidth="1"/>
    <col min="22" max="23" width="16.7109375" customWidth="1"/>
    <col min="24" max="24" width="18.7109375" customWidth="1"/>
  </cols>
  <sheetData>
    <row r="1" spans="1:24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3"/>
      <c r="W1" s="2"/>
      <c r="X1" s="2"/>
    </row>
    <row r="2" spans="1:24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4"/>
      <c r="W2" s="2"/>
      <c r="X2" s="2"/>
    </row>
    <row r="3" spans="1:24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2"/>
      <c r="T3" s="2"/>
      <c r="U3" s="2"/>
      <c r="V3" s="2"/>
      <c r="W3" s="2"/>
      <c r="X3" s="2"/>
    </row>
    <row r="4" spans="1:24" ht="15.75" x14ac:dyDescent="0.25">
      <c r="A4" s="6" t="s">
        <v>0</v>
      </c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</row>
    <row r="5" spans="1:24" x14ac:dyDescent="0.25">
      <c r="A5" s="10" t="s">
        <v>2</v>
      </c>
      <c r="B5" s="11" t="s">
        <v>3</v>
      </c>
      <c r="C5" s="12" t="s">
        <v>4</v>
      </c>
      <c r="D5" s="13"/>
      <c r="E5" s="13"/>
      <c r="F5" s="14"/>
      <c r="G5" s="15" t="s">
        <v>5</v>
      </c>
      <c r="H5" s="16"/>
      <c r="I5" s="16"/>
      <c r="J5" s="16"/>
      <c r="K5" s="16"/>
      <c r="L5" s="16"/>
      <c r="M5" s="16"/>
      <c r="N5" s="16"/>
      <c r="O5" s="16"/>
      <c r="P5" s="16" t="s">
        <v>5</v>
      </c>
      <c r="Q5" s="16"/>
      <c r="R5" s="17"/>
      <c r="S5" s="18" t="s">
        <v>6</v>
      </c>
      <c r="T5" s="19"/>
      <c r="U5" s="20" t="s">
        <v>7</v>
      </c>
      <c r="V5" s="13"/>
      <c r="W5" s="13"/>
      <c r="X5" s="13"/>
    </row>
    <row r="6" spans="1:24" x14ac:dyDescent="0.25">
      <c r="A6" s="21"/>
      <c r="B6" s="22"/>
      <c r="C6" s="23" t="s">
        <v>8</v>
      </c>
      <c r="D6" s="10" t="s">
        <v>9</v>
      </c>
      <c r="E6" s="10" t="s">
        <v>10</v>
      </c>
      <c r="F6" s="11" t="s">
        <v>11</v>
      </c>
      <c r="G6" s="12" t="s">
        <v>12</v>
      </c>
      <c r="H6" s="20"/>
      <c r="I6" s="20"/>
      <c r="J6" s="13"/>
      <c r="K6" s="13"/>
      <c r="L6" s="13"/>
      <c r="M6" s="13"/>
      <c r="N6" s="13"/>
      <c r="O6" s="14"/>
      <c r="P6" s="12" t="s">
        <v>13</v>
      </c>
      <c r="Q6" s="13"/>
      <c r="R6" s="14"/>
      <c r="S6" s="24"/>
      <c r="T6" s="25"/>
      <c r="U6" s="23" t="s">
        <v>8</v>
      </c>
      <c r="V6" s="10" t="s">
        <v>14</v>
      </c>
      <c r="W6" s="10" t="s">
        <v>15</v>
      </c>
      <c r="X6" s="10" t="s">
        <v>11</v>
      </c>
    </row>
    <row r="7" spans="1:24" x14ac:dyDescent="0.25">
      <c r="A7" s="21"/>
      <c r="B7" s="22"/>
      <c r="C7" s="26"/>
      <c r="D7" s="21"/>
      <c r="E7" s="21"/>
      <c r="F7" s="22"/>
      <c r="G7" s="23" t="s">
        <v>16</v>
      </c>
      <c r="H7" s="27" t="s">
        <v>17</v>
      </c>
      <c r="I7" s="16"/>
      <c r="J7" s="27" t="s">
        <v>18</v>
      </c>
      <c r="K7" s="16"/>
      <c r="L7" s="16"/>
      <c r="M7" s="20"/>
      <c r="N7" s="10" t="s">
        <v>19</v>
      </c>
      <c r="O7" s="11" t="s">
        <v>20</v>
      </c>
      <c r="P7" s="23" t="s">
        <v>21</v>
      </c>
      <c r="Q7" s="10" t="s">
        <v>22</v>
      </c>
      <c r="R7" s="11" t="s">
        <v>20</v>
      </c>
      <c r="S7" s="23" t="s">
        <v>23</v>
      </c>
      <c r="T7" s="11" t="s">
        <v>9</v>
      </c>
      <c r="U7" s="26"/>
      <c r="V7" s="21"/>
      <c r="W7" s="21"/>
      <c r="X7" s="21"/>
    </row>
    <row r="8" spans="1:24" ht="60" x14ac:dyDescent="0.25">
      <c r="A8" s="28"/>
      <c r="B8" s="29"/>
      <c r="C8" s="30"/>
      <c r="D8" s="28"/>
      <c r="E8" s="28"/>
      <c r="F8" s="29"/>
      <c r="G8" s="30"/>
      <c r="H8" s="31" t="s">
        <v>24</v>
      </c>
      <c r="I8" s="32" t="s">
        <v>25</v>
      </c>
      <c r="J8" s="33" t="s">
        <v>26</v>
      </c>
      <c r="K8" s="33" t="s">
        <v>27</v>
      </c>
      <c r="L8" s="33" t="s">
        <v>28</v>
      </c>
      <c r="M8" s="33" t="s">
        <v>29</v>
      </c>
      <c r="N8" s="28"/>
      <c r="O8" s="29"/>
      <c r="P8" s="30"/>
      <c r="Q8" s="28"/>
      <c r="R8" s="29"/>
      <c r="S8" s="30"/>
      <c r="T8" s="29"/>
      <c r="U8" s="30"/>
      <c r="V8" s="28"/>
      <c r="W8" s="28"/>
      <c r="X8" s="28"/>
    </row>
    <row r="9" spans="1:24" ht="30" x14ac:dyDescent="0.25">
      <c r="A9" s="34">
        <v>1</v>
      </c>
      <c r="B9" s="35">
        <v>2</v>
      </c>
      <c r="C9" s="36" t="s">
        <v>30</v>
      </c>
      <c r="D9" s="34">
        <v>4</v>
      </c>
      <c r="E9" s="34">
        <v>5</v>
      </c>
      <c r="F9" s="37" t="s">
        <v>31</v>
      </c>
      <c r="G9" s="36">
        <v>7</v>
      </c>
      <c r="H9" s="27">
        <v>8</v>
      </c>
      <c r="I9" s="16"/>
      <c r="J9" s="27">
        <v>9</v>
      </c>
      <c r="K9" s="16"/>
      <c r="L9" s="16"/>
      <c r="M9" s="20"/>
      <c r="N9" s="34">
        <v>10</v>
      </c>
      <c r="O9" s="37">
        <v>11</v>
      </c>
      <c r="P9" s="36">
        <v>12</v>
      </c>
      <c r="Q9" s="34">
        <v>13</v>
      </c>
      <c r="R9" s="37">
        <v>14</v>
      </c>
      <c r="S9" s="36">
        <v>15</v>
      </c>
      <c r="T9" s="37">
        <v>16</v>
      </c>
      <c r="U9" s="31" t="s">
        <v>32</v>
      </c>
      <c r="V9" s="34" t="s">
        <v>33</v>
      </c>
      <c r="W9" s="34" t="s">
        <v>34</v>
      </c>
      <c r="X9" s="34" t="s">
        <v>35</v>
      </c>
    </row>
    <row r="10" spans="1:24" x14ac:dyDescent="0.25">
      <c r="A10" s="34"/>
      <c r="B10" s="35"/>
      <c r="C10" s="36"/>
      <c r="D10" s="34"/>
      <c r="E10" s="34"/>
      <c r="F10" s="37"/>
      <c r="G10" s="36"/>
      <c r="H10" s="31"/>
      <c r="I10" s="31"/>
      <c r="J10" s="34"/>
      <c r="K10" s="34"/>
      <c r="L10" s="34"/>
      <c r="M10" s="34"/>
      <c r="N10" s="34"/>
      <c r="O10" s="37"/>
      <c r="P10" s="36"/>
      <c r="Q10" s="34"/>
      <c r="R10" s="37"/>
      <c r="S10" s="36"/>
      <c r="T10" s="37"/>
      <c r="U10" s="31"/>
      <c r="V10" s="34"/>
      <c r="W10" s="34"/>
      <c r="X10" s="34"/>
    </row>
    <row r="11" spans="1:24" x14ac:dyDescent="0.25">
      <c r="A11" s="38"/>
      <c r="B11" s="39"/>
      <c r="C11" s="40"/>
      <c r="D11" s="38"/>
      <c r="E11" s="38"/>
      <c r="F11" s="41"/>
      <c r="G11" s="42"/>
      <c r="H11" s="43"/>
      <c r="I11" s="43"/>
      <c r="J11" s="38"/>
      <c r="K11" s="38"/>
      <c r="L11" s="38"/>
      <c r="M11" s="38"/>
      <c r="N11" s="38"/>
      <c r="O11" s="44"/>
      <c r="P11" s="42"/>
      <c r="Q11" s="38"/>
      <c r="R11" s="44"/>
      <c r="S11" s="42"/>
      <c r="T11" s="44"/>
      <c r="U11" s="45"/>
      <c r="V11" s="46"/>
      <c r="W11" s="46"/>
      <c r="X11" s="46"/>
    </row>
    <row r="12" spans="1:24" x14ac:dyDescent="0.25">
      <c r="A12" s="47" t="s">
        <v>36</v>
      </c>
      <c r="B12" s="48" t="s">
        <v>37</v>
      </c>
      <c r="C12" s="49">
        <v>2152520000</v>
      </c>
      <c r="D12" s="50">
        <v>0</v>
      </c>
      <c r="E12" s="50">
        <v>0</v>
      </c>
      <c r="F12" s="51">
        <f>C12-D12-E12</f>
        <v>2152520000</v>
      </c>
      <c r="G12" s="52"/>
      <c r="H12" s="53"/>
      <c r="I12" s="53"/>
      <c r="J12" s="50"/>
      <c r="K12" s="50"/>
      <c r="L12" s="50"/>
      <c r="M12" s="50"/>
      <c r="N12" s="50"/>
      <c r="O12" s="54"/>
      <c r="P12" s="52"/>
      <c r="Q12" s="50">
        <v>1640720000</v>
      </c>
      <c r="R12" s="54"/>
      <c r="S12" s="52"/>
      <c r="T12" s="54"/>
      <c r="U12" s="55">
        <f>C12+G12+H12+I12+J12+K12+L12+M12+N12+O12-P12-Q12-R12</f>
        <v>511800000</v>
      </c>
      <c r="V12" s="51">
        <f>D12+T12</f>
        <v>0</v>
      </c>
      <c r="W12" s="51">
        <f>E12+S12</f>
        <v>0</v>
      </c>
      <c r="X12" s="51">
        <f>U12-V12-W12</f>
        <v>511800000</v>
      </c>
    </row>
    <row r="13" spans="1:24" x14ac:dyDescent="0.25">
      <c r="A13" s="56"/>
      <c r="B13" s="57"/>
      <c r="C13" s="58"/>
      <c r="D13" s="59"/>
      <c r="E13" s="59"/>
      <c r="F13" s="60"/>
      <c r="G13" s="61"/>
      <c r="H13" s="62"/>
      <c r="I13" s="62"/>
      <c r="J13" s="59"/>
      <c r="K13" s="59"/>
      <c r="L13" s="59"/>
      <c r="M13" s="59"/>
      <c r="N13" s="59"/>
      <c r="O13" s="63"/>
      <c r="P13" s="61"/>
      <c r="Q13" s="59"/>
      <c r="R13" s="63"/>
      <c r="S13" s="61"/>
      <c r="T13" s="63"/>
      <c r="U13" s="64" t="s">
        <v>38</v>
      </c>
      <c r="V13" s="65" t="s">
        <v>38</v>
      </c>
      <c r="W13" s="65"/>
      <c r="X13" s="65"/>
    </row>
    <row r="14" spans="1:24" x14ac:dyDescent="0.25">
      <c r="A14" s="66" t="s">
        <v>39</v>
      </c>
      <c r="B14" s="67" t="s">
        <v>40</v>
      </c>
      <c r="C14" s="68">
        <f t="shared" ref="C14:L14" si="0">SUM(C15:C23)</f>
        <v>51493533271.93</v>
      </c>
      <c r="D14" s="68">
        <f t="shared" si="0"/>
        <v>4440000</v>
      </c>
      <c r="E14" s="68">
        <f t="shared" si="0"/>
        <v>120429900</v>
      </c>
      <c r="F14" s="68">
        <f>SUM(F15:F23)</f>
        <v>51368663371.93</v>
      </c>
      <c r="G14" s="69">
        <f t="shared" si="0"/>
        <v>852648000</v>
      </c>
      <c r="H14" s="68">
        <f t="shared" si="0"/>
        <v>0</v>
      </c>
      <c r="I14" s="68">
        <f t="shared" si="0"/>
        <v>0</v>
      </c>
      <c r="J14" s="68">
        <f t="shared" si="0"/>
        <v>0</v>
      </c>
      <c r="K14" s="68">
        <f t="shared" si="0"/>
        <v>0</v>
      </c>
      <c r="L14" s="68">
        <f t="shared" si="0"/>
        <v>0</v>
      </c>
      <c r="M14" s="68">
        <f t="shared" ref="M14:W14" si="1">SUM(M15:M23)</f>
        <v>0</v>
      </c>
      <c r="N14" s="68">
        <f t="shared" si="1"/>
        <v>0</v>
      </c>
      <c r="O14" s="70">
        <f t="shared" si="1"/>
        <v>0</v>
      </c>
      <c r="P14" s="70">
        <f t="shared" si="1"/>
        <v>0</v>
      </c>
      <c r="Q14" s="70">
        <f t="shared" si="1"/>
        <v>28436454133.529999</v>
      </c>
      <c r="R14" s="70">
        <f t="shared" si="1"/>
        <v>0</v>
      </c>
      <c r="S14" s="69">
        <f t="shared" si="1"/>
        <v>-67098400</v>
      </c>
      <c r="T14" s="70">
        <f t="shared" si="1"/>
        <v>0</v>
      </c>
      <c r="U14" s="55">
        <f>U16+U19+U20+U21+U22</f>
        <v>23909727138.400002</v>
      </c>
      <c r="V14" s="51">
        <f>SUM(V15:V23)</f>
        <v>4440000</v>
      </c>
      <c r="W14" s="51">
        <f t="shared" si="1"/>
        <v>53331500</v>
      </c>
      <c r="X14" s="51">
        <f>SUM(X15:X23)</f>
        <v>23851955638.400002</v>
      </c>
    </row>
    <row r="15" spans="1:24" x14ac:dyDescent="0.25">
      <c r="A15" s="56">
        <v>2</v>
      </c>
      <c r="B15" s="71" t="s">
        <v>41</v>
      </c>
      <c r="C15" s="72">
        <v>0</v>
      </c>
      <c r="D15" s="73">
        <v>0</v>
      </c>
      <c r="E15" s="73">
        <v>0</v>
      </c>
      <c r="F15" s="60">
        <f t="shared" ref="F15:F23" si="2">C15-D15-E15</f>
        <v>0</v>
      </c>
      <c r="G15" s="72">
        <v>0</v>
      </c>
      <c r="H15" s="62"/>
      <c r="I15" s="62"/>
      <c r="J15" s="73"/>
      <c r="K15" s="73"/>
      <c r="L15" s="73"/>
      <c r="M15" s="73">
        <v>0</v>
      </c>
      <c r="N15" s="73">
        <v>0</v>
      </c>
      <c r="O15" s="74">
        <v>0</v>
      </c>
      <c r="P15" s="72"/>
      <c r="Q15" s="73">
        <v>0</v>
      </c>
      <c r="R15" s="74">
        <v>0</v>
      </c>
      <c r="S15" s="72">
        <v>0</v>
      </c>
      <c r="T15" s="74">
        <v>0</v>
      </c>
      <c r="U15" s="64">
        <f>C15+G15+H15+I15+J15+K15+L15+M15+N15+O15-P15-Q15-R15</f>
        <v>0</v>
      </c>
      <c r="V15" s="65">
        <f t="shared" ref="V15:V23" si="3">D15+T15</f>
        <v>0</v>
      </c>
      <c r="W15" s="65">
        <f t="shared" ref="W15:W23" si="4">E15+S15</f>
        <v>0</v>
      </c>
      <c r="X15" s="65">
        <f>U15-V15-W15</f>
        <v>0</v>
      </c>
    </row>
    <row r="16" spans="1:24" x14ac:dyDescent="0.25">
      <c r="A16" s="56">
        <v>3</v>
      </c>
      <c r="B16" s="71" t="s">
        <v>42</v>
      </c>
      <c r="C16" s="72">
        <v>8866475294.0799999</v>
      </c>
      <c r="D16" s="73">
        <v>0</v>
      </c>
      <c r="E16" s="73">
        <v>0</v>
      </c>
      <c r="F16" s="60">
        <f t="shared" si="2"/>
        <v>8866475294.0799999</v>
      </c>
      <c r="G16" s="72">
        <v>361000000</v>
      </c>
      <c r="H16" s="62"/>
      <c r="I16" s="62"/>
      <c r="J16" s="73"/>
      <c r="K16" s="73"/>
      <c r="L16" s="73"/>
      <c r="M16" s="73">
        <v>0</v>
      </c>
      <c r="N16" s="73">
        <v>0</v>
      </c>
      <c r="O16" s="74"/>
      <c r="P16" s="72"/>
      <c r="Q16" s="73">
        <v>2948899255.6199999</v>
      </c>
      <c r="R16" s="74">
        <v>0</v>
      </c>
      <c r="S16" s="72">
        <v>0</v>
      </c>
      <c r="T16" s="74">
        <v>0</v>
      </c>
      <c r="U16" s="64">
        <f t="shared" ref="U16:U23" si="5">C16+G16+H16+I16+J16+K16+L16+M16+N16+O16-P16-Q16-R16</f>
        <v>6278576038.46</v>
      </c>
      <c r="V16" s="65">
        <f t="shared" si="3"/>
        <v>0</v>
      </c>
      <c r="W16" s="65">
        <f t="shared" si="4"/>
        <v>0</v>
      </c>
      <c r="X16" s="65">
        <f t="shared" ref="X16:X23" si="6">U16-V16-W16</f>
        <v>6278576038.46</v>
      </c>
    </row>
    <row r="17" spans="1:24" x14ac:dyDescent="0.25">
      <c r="A17" s="56">
        <v>4</v>
      </c>
      <c r="B17" s="71" t="s">
        <v>43</v>
      </c>
      <c r="C17" s="72">
        <v>0</v>
      </c>
      <c r="D17" s="73">
        <v>0</v>
      </c>
      <c r="E17" s="73">
        <v>0</v>
      </c>
      <c r="F17" s="60">
        <f t="shared" si="2"/>
        <v>0</v>
      </c>
      <c r="G17" s="72">
        <v>0</v>
      </c>
      <c r="H17" s="62"/>
      <c r="I17" s="62"/>
      <c r="J17" s="73"/>
      <c r="K17" s="73"/>
      <c r="L17" s="73"/>
      <c r="M17" s="73">
        <v>0</v>
      </c>
      <c r="N17" s="73">
        <v>0</v>
      </c>
      <c r="O17" s="74">
        <v>0</v>
      </c>
      <c r="P17" s="72"/>
      <c r="Q17" s="73">
        <v>0</v>
      </c>
      <c r="R17" s="74">
        <v>0</v>
      </c>
      <c r="S17" s="72">
        <v>0</v>
      </c>
      <c r="T17" s="74">
        <v>0</v>
      </c>
      <c r="U17" s="64">
        <f t="shared" si="5"/>
        <v>0</v>
      </c>
      <c r="V17" s="65">
        <f t="shared" si="3"/>
        <v>0</v>
      </c>
      <c r="W17" s="65">
        <f t="shared" si="4"/>
        <v>0</v>
      </c>
      <c r="X17" s="65">
        <f t="shared" si="6"/>
        <v>0</v>
      </c>
    </row>
    <row r="18" spans="1:24" x14ac:dyDescent="0.25">
      <c r="A18" s="56">
        <v>5</v>
      </c>
      <c r="B18" s="71" t="s">
        <v>44</v>
      </c>
      <c r="C18" s="72">
        <v>0</v>
      </c>
      <c r="D18" s="73">
        <v>0</v>
      </c>
      <c r="E18" s="73">
        <v>0</v>
      </c>
      <c r="F18" s="60">
        <f t="shared" si="2"/>
        <v>0</v>
      </c>
      <c r="G18" s="72">
        <v>0</v>
      </c>
      <c r="H18" s="62"/>
      <c r="I18" s="62"/>
      <c r="J18" s="73"/>
      <c r="K18" s="73"/>
      <c r="L18" s="73"/>
      <c r="M18" s="73">
        <v>0</v>
      </c>
      <c r="N18" s="73">
        <v>0</v>
      </c>
      <c r="O18" s="74">
        <v>0</v>
      </c>
      <c r="P18" s="72"/>
      <c r="Q18" s="73">
        <v>0</v>
      </c>
      <c r="R18" s="74">
        <v>0</v>
      </c>
      <c r="S18" s="72">
        <v>0</v>
      </c>
      <c r="T18" s="74">
        <v>0</v>
      </c>
      <c r="U18" s="64">
        <f t="shared" si="5"/>
        <v>0</v>
      </c>
      <c r="V18" s="65">
        <f t="shared" si="3"/>
        <v>0</v>
      </c>
      <c r="W18" s="65">
        <f t="shared" si="4"/>
        <v>0</v>
      </c>
      <c r="X18" s="65">
        <f t="shared" si="6"/>
        <v>0</v>
      </c>
    </row>
    <row r="19" spans="1:24" x14ac:dyDescent="0.25">
      <c r="A19" s="56">
        <v>6</v>
      </c>
      <c r="B19" s="71" t="s">
        <v>45</v>
      </c>
      <c r="C19" s="72">
        <v>11590794948</v>
      </c>
      <c r="D19" s="73">
        <v>3595000</v>
      </c>
      <c r="E19" s="73">
        <v>62573400</v>
      </c>
      <c r="F19" s="60">
        <f t="shared" si="2"/>
        <v>11524626548</v>
      </c>
      <c r="G19" s="72">
        <v>269015500</v>
      </c>
      <c r="H19" s="62"/>
      <c r="I19" s="62"/>
      <c r="J19" s="73"/>
      <c r="K19" s="73"/>
      <c r="L19" s="73">
        <v>0</v>
      </c>
      <c r="M19" s="73">
        <v>0</v>
      </c>
      <c r="N19" s="73">
        <v>0</v>
      </c>
      <c r="O19" s="74"/>
      <c r="P19" s="72"/>
      <c r="Q19" s="73">
        <v>9500690574.6700001</v>
      </c>
      <c r="R19" s="74">
        <v>0</v>
      </c>
      <c r="S19" s="72">
        <v>-51828400</v>
      </c>
      <c r="T19" s="74"/>
      <c r="U19" s="64">
        <f t="shared" si="5"/>
        <v>2359119873.3299999</v>
      </c>
      <c r="V19" s="65">
        <f t="shared" si="3"/>
        <v>3595000</v>
      </c>
      <c r="W19" s="65">
        <f t="shared" si="4"/>
        <v>10745000</v>
      </c>
      <c r="X19" s="65">
        <f>U19-V19-W19</f>
        <v>2344779873.3299999</v>
      </c>
    </row>
    <row r="20" spans="1:24" x14ac:dyDescent="0.25">
      <c r="A20" s="56">
        <v>7</v>
      </c>
      <c r="B20" s="71" t="s">
        <v>46</v>
      </c>
      <c r="C20" s="72">
        <v>979136800.85000002</v>
      </c>
      <c r="D20" s="73">
        <v>0</v>
      </c>
      <c r="E20" s="73">
        <v>0</v>
      </c>
      <c r="F20" s="60">
        <f t="shared" si="2"/>
        <v>979136800.85000002</v>
      </c>
      <c r="G20" s="72">
        <v>13300000</v>
      </c>
      <c r="H20" s="62"/>
      <c r="I20" s="62"/>
      <c r="J20" s="73"/>
      <c r="K20" s="73"/>
      <c r="L20" s="73"/>
      <c r="M20" s="73">
        <v>0</v>
      </c>
      <c r="N20" s="73">
        <v>0</v>
      </c>
      <c r="O20" s="74"/>
      <c r="P20" s="72"/>
      <c r="Q20" s="73">
        <v>428967300.85000002</v>
      </c>
      <c r="R20" s="74">
        <v>0</v>
      </c>
      <c r="S20" s="72">
        <v>0</v>
      </c>
      <c r="T20" s="74">
        <v>0</v>
      </c>
      <c r="U20" s="64">
        <f t="shared" si="5"/>
        <v>563469500</v>
      </c>
      <c r="V20" s="65">
        <f t="shared" si="3"/>
        <v>0</v>
      </c>
      <c r="W20" s="65">
        <f t="shared" si="4"/>
        <v>0</v>
      </c>
      <c r="X20" s="65">
        <f t="shared" si="6"/>
        <v>563469500</v>
      </c>
    </row>
    <row r="21" spans="1:24" x14ac:dyDescent="0.25">
      <c r="A21" s="56">
        <v>8</v>
      </c>
      <c r="B21" s="71" t="s">
        <v>47</v>
      </c>
      <c r="C21" s="72">
        <v>24427433921</v>
      </c>
      <c r="D21" s="73">
        <v>845000</v>
      </c>
      <c r="E21" s="73">
        <v>57856500</v>
      </c>
      <c r="F21" s="60">
        <f>C21-D21-E21</f>
        <v>24368732421</v>
      </c>
      <c r="G21" s="72">
        <v>139432500</v>
      </c>
      <c r="H21" s="62"/>
      <c r="I21" s="62"/>
      <c r="J21" s="73"/>
      <c r="K21" s="73"/>
      <c r="L21" s="73"/>
      <c r="M21" s="73">
        <v>0</v>
      </c>
      <c r="N21" s="73">
        <v>0</v>
      </c>
      <c r="O21" s="74"/>
      <c r="P21" s="72"/>
      <c r="Q21" s="73">
        <v>13175905444.389999</v>
      </c>
      <c r="R21" s="74">
        <v>0</v>
      </c>
      <c r="S21" s="72">
        <v>-15270000</v>
      </c>
      <c r="T21" s="74"/>
      <c r="U21" s="64">
        <f>C21+G21+H21+I21+J21+K21+L21+M21+N21+O21-P21-Q21-R21</f>
        <v>11390960976.610001</v>
      </c>
      <c r="V21" s="65">
        <f t="shared" si="3"/>
        <v>845000</v>
      </c>
      <c r="W21" s="65">
        <f t="shared" si="4"/>
        <v>42586500</v>
      </c>
      <c r="X21" s="65">
        <f t="shared" si="6"/>
        <v>11347529476.610001</v>
      </c>
    </row>
    <row r="22" spans="1:24" x14ac:dyDescent="0.25">
      <c r="A22" s="56">
        <v>9</v>
      </c>
      <c r="B22" s="71" t="s">
        <v>48</v>
      </c>
      <c r="C22" s="72">
        <v>5629692308</v>
      </c>
      <c r="D22" s="73">
        <v>0</v>
      </c>
      <c r="E22" s="73">
        <v>0</v>
      </c>
      <c r="F22" s="60">
        <f t="shared" si="2"/>
        <v>5629692308</v>
      </c>
      <c r="G22" s="72">
        <v>69900000</v>
      </c>
      <c r="H22" s="62"/>
      <c r="I22" s="62"/>
      <c r="J22" s="73"/>
      <c r="K22" s="73"/>
      <c r="L22" s="73"/>
      <c r="M22" s="73">
        <v>0</v>
      </c>
      <c r="N22" s="73">
        <v>0</v>
      </c>
      <c r="O22" s="74"/>
      <c r="P22" s="72"/>
      <c r="Q22" s="73">
        <v>2381991558</v>
      </c>
      <c r="R22" s="74">
        <v>0</v>
      </c>
      <c r="S22" s="72">
        <v>0</v>
      </c>
      <c r="T22" s="74">
        <v>0</v>
      </c>
      <c r="U22" s="64">
        <f t="shared" si="5"/>
        <v>3317600750</v>
      </c>
      <c r="V22" s="65">
        <f t="shared" si="3"/>
        <v>0</v>
      </c>
      <c r="W22" s="65">
        <f t="shared" si="4"/>
        <v>0</v>
      </c>
      <c r="X22" s="65">
        <f t="shared" si="6"/>
        <v>3317600750</v>
      </c>
    </row>
    <row r="23" spans="1:24" x14ac:dyDescent="0.25">
      <c r="A23" s="56">
        <v>10</v>
      </c>
      <c r="B23" s="71" t="s">
        <v>49</v>
      </c>
      <c r="C23" s="72">
        <v>0</v>
      </c>
      <c r="D23" s="73">
        <v>0</v>
      </c>
      <c r="E23" s="73">
        <v>0</v>
      </c>
      <c r="F23" s="60">
        <f t="shared" si="2"/>
        <v>0</v>
      </c>
      <c r="G23" s="72">
        <v>0</v>
      </c>
      <c r="H23" s="62"/>
      <c r="I23" s="62"/>
      <c r="J23" s="73"/>
      <c r="K23" s="73"/>
      <c r="L23" s="73"/>
      <c r="M23" s="73">
        <v>0</v>
      </c>
      <c r="N23" s="73">
        <v>0</v>
      </c>
      <c r="O23" s="74">
        <v>0</v>
      </c>
      <c r="P23" s="72"/>
      <c r="Q23" s="73">
        <v>0</v>
      </c>
      <c r="R23" s="74">
        <v>0</v>
      </c>
      <c r="S23" s="72">
        <v>0</v>
      </c>
      <c r="T23" s="74">
        <v>0</v>
      </c>
      <c r="U23" s="64">
        <f t="shared" si="5"/>
        <v>0</v>
      </c>
      <c r="V23" s="65">
        <f t="shared" si="3"/>
        <v>0</v>
      </c>
      <c r="W23" s="65">
        <f t="shared" si="4"/>
        <v>0</v>
      </c>
      <c r="X23" s="65">
        <f t="shared" si="6"/>
        <v>0</v>
      </c>
    </row>
    <row r="24" spans="1:24" x14ac:dyDescent="0.25">
      <c r="A24" s="56"/>
      <c r="B24" s="57"/>
      <c r="C24" s="72"/>
      <c r="D24" s="73"/>
      <c r="E24" s="73"/>
      <c r="F24" s="60"/>
      <c r="G24" s="72"/>
      <c r="H24" s="62"/>
      <c r="I24" s="62"/>
      <c r="J24" s="73"/>
      <c r="K24" s="73"/>
      <c r="L24" s="73"/>
      <c r="M24" s="73"/>
      <c r="N24" s="73"/>
      <c r="O24" s="74"/>
      <c r="P24" s="72"/>
      <c r="Q24" s="73"/>
      <c r="R24" s="74"/>
      <c r="S24" s="72"/>
      <c r="T24" s="74"/>
      <c r="U24" s="64"/>
      <c r="V24" s="65"/>
      <c r="W24" s="65"/>
      <c r="X24" s="65"/>
    </row>
    <row r="25" spans="1:24" x14ac:dyDescent="0.25">
      <c r="A25" s="66" t="s">
        <v>50</v>
      </c>
      <c r="B25" s="75" t="s">
        <v>51</v>
      </c>
      <c r="C25" s="76">
        <f>SUM(C26:C27)</f>
        <v>38241047515</v>
      </c>
      <c r="D25" s="68">
        <f>SUM(D26:D27)</f>
        <v>0</v>
      </c>
      <c r="E25" s="68">
        <f>SUM(E26:E27)</f>
        <v>0</v>
      </c>
      <c r="F25" s="77">
        <f>SUM(F26:F27)</f>
        <v>38241047515</v>
      </c>
      <c r="G25" s="69">
        <f t="shared" ref="G25:X25" si="7">SUM(G26:G27)</f>
        <v>509759000</v>
      </c>
      <c r="H25" s="68">
        <f t="shared" si="7"/>
        <v>0</v>
      </c>
      <c r="I25" s="68">
        <f t="shared" si="7"/>
        <v>0</v>
      </c>
      <c r="J25" s="68">
        <f t="shared" si="7"/>
        <v>0</v>
      </c>
      <c r="K25" s="68">
        <f t="shared" si="7"/>
        <v>0</v>
      </c>
      <c r="L25" s="68">
        <f t="shared" si="7"/>
        <v>0</v>
      </c>
      <c r="M25" s="68">
        <f t="shared" si="7"/>
        <v>0</v>
      </c>
      <c r="N25" s="68">
        <f t="shared" si="7"/>
        <v>0</v>
      </c>
      <c r="O25" s="70">
        <f t="shared" si="7"/>
        <v>0</v>
      </c>
      <c r="P25" s="70">
        <f t="shared" si="7"/>
        <v>0</v>
      </c>
      <c r="Q25" s="70">
        <f t="shared" si="7"/>
        <v>33351536632.860096</v>
      </c>
      <c r="R25" s="70">
        <f t="shared" si="7"/>
        <v>0</v>
      </c>
      <c r="S25" s="69">
        <f t="shared" si="7"/>
        <v>0</v>
      </c>
      <c r="T25" s="70">
        <f t="shared" si="7"/>
        <v>0</v>
      </c>
      <c r="U25" s="55">
        <f t="shared" si="7"/>
        <v>5399269882.139904</v>
      </c>
      <c r="V25" s="51">
        <f t="shared" si="7"/>
        <v>0</v>
      </c>
      <c r="W25" s="51">
        <f t="shared" si="7"/>
        <v>0</v>
      </c>
      <c r="X25" s="51">
        <f t="shared" si="7"/>
        <v>5399269882.139904</v>
      </c>
    </row>
    <row r="26" spans="1:24" x14ac:dyDescent="0.25">
      <c r="A26" s="56">
        <v>11</v>
      </c>
      <c r="B26" s="57" t="s">
        <v>52</v>
      </c>
      <c r="C26" s="72">
        <v>38241047515</v>
      </c>
      <c r="D26" s="73">
        <v>0</v>
      </c>
      <c r="E26" s="73">
        <v>0</v>
      </c>
      <c r="F26" s="60">
        <f>C26-D26-E26</f>
        <v>38241047515</v>
      </c>
      <c r="G26" s="72">
        <v>509759000</v>
      </c>
      <c r="H26" s="62"/>
      <c r="I26" s="62"/>
      <c r="J26" s="73"/>
      <c r="K26" s="73"/>
      <c r="L26" s="73">
        <v>0</v>
      </c>
      <c r="M26" s="73">
        <v>0</v>
      </c>
      <c r="N26" s="73">
        <v>0</v>
      </c>
      <c r="O26" s="74"/>
      <c r="P26" s="72"/>
      <c r="Q26" s="73">
        <v>33351536632.860096</v>
      </c>
      <c r="R26" s="74">
        <v>0</v>
      </c>
      <c r="S26" s="72">
        <v>0</v>
      </c>
      <c r="T26" s="74">
        <v>0</v>
      </c>
      <c r="U26" s="64">
        <f>C26+G26+H26+I26+J26+K26+L26+M26+N26+O26-P26-Q26-R26</f>
        <v>5399269882.139904</v>
      </c>
      <c r="V26" s="65">
        <f>D26+T26</f>
        <v>0</v>
      </c>
      <c r="W26" s="65">
        <f>E26+S26</f>
        <v>0</v>
      </c>
      <c r="X26" s="65">
        <f>U26-V26-W26</f>
        <v>5399269882.139904</v>
      </c>
    </row>
    <row r="27" spans="1:24" x14ac:dyDescent="0.25">
      <c r="A27" s="56">
        <v>12</v>
      </c>
      <c r="B27" s="57" t="s">
        <v>53</v>
      </c>
      <c r="C27" s="72">
        <v>0</v>
      </c>
      <c r="D27" s="73">
        <v>0</v>
      </c>
      <c r="E27" s="73">
        <v>0</v>
      </c>
      <c r="F27" s="60">
        <f>C27-D27-E27</f>
        <v>0</v>
      </c>
      <c r="G27" s="72">
        <v>0</v>
      </c>
      <c r="H27" s="62"/>
      <c r="I27" s="62"/>
      <c r="J27" s="73"/>
      <c r="K27" s="73"/>
      <c r="L27" s="73"/>
      <c r="M27" s="73">
        <v>0</v>
      </c>
      <c r="N27" s="73">
        <v>0</v>
      </c>
      <c r="O27" s="74">
        <v>0</v>
      </c>
      <c r="P27" s="72"/>
      <c r="Q27" s="73"/>
      <c r="R27" s="74">
        <v>0</v>
      </c>
      <c r="S27" s="72">
        <v>0</v>
      </c>
      <c r="T27" s="74">
        <v>0</v>
      </c>
      <c r="U27" s="64">
        <f>C27+G27+H27+I27+J27+K27+L27+M27+N27+O27-P27-Q27-R27</f>
        <v>0</v>
      </c>
      <c r="V27" s="65">
        <f>D27+T27</f>
        <v>0</v>
      </c>
      <c r="W27" s="65">
        <f>E27+S27</f>
        <v>0</v>
      </c>
      <c r="X27" s="65">
        <f>U27-V27-W27</f>
        <v>0</v>
      </c>
    </row>
    <row r="28" spans="1:24" x14ac:dyDescent="0.25">
      <c r="A28" s="56"/>
      <c r="B28" s="57"/>
      <c r="C28" s="72"/>
      <c r="D28" s="73"/>
      <c r="E28" s="73"/>
      <c r="F28" s="60"/>
      <c r="G28" s="72"/>
      <c r="H28" s="62"/>
      <c r="I28" s="62"/>
      <c r="J28" s="73"/>
      <c r="K28" s="73"/>
      <c r="L28" s="73"/>
      <c r="M28" s="73"/>
      <c r="N28" s="73"/>
      <c r="O28" s="74"/>
      <c r="P28" s="72"/>
      <c r="Q28" s="73"/>
      <c r="R28" s="74"/>
      <c r="S28" s="72"/>
      <c r="T28" s="74"/>
      <c r="U28" s="64"/>
      <c r="V28" s="65"/>
      <c r="W28" s="65"/>
      <c r="X28" s="65"/>
    </row>
    <row r="29" spans="1:24" x14ac:dyDescent="0.25">
      <c r="A29" s="66" t="s">
        <v>54</v>
      </c>
      <c r="B29" s="75" t="s">
        <v>55</v>
      </c>
      <c r="C29" s="76">
        <f>SUM(C30:C33)</f>
        <v>246498440</v>
      </c>
      <c r="D29" s="68">
        <f t="shared" ref="D29:X29" si="8">SUM(D30:D33)</f>
        <v>0</v>
      </c>
      <c r="E29" s="68">
        <f t="shared" si="8"/>
        <v>0</v>
      </c>
      <c r="F29" s="77">
        <f t="shared" si="8"/>
        <v>246498440</v>
      </c>
      <c r="G29" s="69">
        <f t="shared" si="8"/>
        <v>0</v>
      </c>
      <c r="H29" s="68">
        <f t="shared" si="8"/>
        <v>0</v>
      </c>
      <c r="I29" s="68">
        <f t="shared" si="8"/>
        <v>0</v>
      </c>
      <c r="J29" s="68">
        <f t="shared" si="8"/>
        <v>0</v>
      </c>
      <c r="K29" s="68">
        <f t="shared" si="8"/>
        <v>0</v>
      </c>
      <c r="L29" s="68">
        <f t="shared" si="8"/>
        <v>0</v>
      </c>
      <c r="M29" s="68">
        <f t="shared" si="8"/>
        <v>0</v>
      </c>
      <c r="N29" s="68">
        <f t="shared" si="8"/>
        <v>0</v>
      </c>
      <c r="O29" s="70">
        <f t="shared" si="8"/>
        <v>0</v>
      </c>
      <c r="P29" s="70">
        <f t="shared" si="8"/>
        <v>0</v>
      </c>
      <c r="Q29" s="70">
        <f t="shared" si="8"/>
        <v>208688740</v>
      </c>
      <c r="R29" s="70">
        <f t="shared" si="8"/>
        <v>0</v>
      </c>
      <c r="S29" s="69">
        <f t="shared" si="8"/>
        <v>0</v>
      </c>
      <c r="T29" s="70">
        <f t="shared" si="8"/>
        <v>0</v>
      </c>
      <c r="U29" s="55">
        <f t="shared" si="8"/>
        <v>37809700</v>
      </c>
      <c r="V29" s="51">
        <f t="shared" si="8"/>
        <v>0</v>
      </c>
      <c r="W29" s="51">
        <f t="shared" si="8"/>
        <v>0</v>
      </c>
      <c r="X29" s="51">
        <f t="shared" si="8"/>
        <v>37809700</v>
      </c>
    </row>
    <row r="30" spans="1:24" x14ac:dyDescent="0.25">
      <c r="A30" s="56">
        <v>13</v>
      </c>
      <c r="B30" s="57" t="s">
        <v>56</v>
      </c>
      <c r="C30" s="72">
        <v>0</v>
      </c>
      <c r="D30" s="73">
        <v>0</v>
      </c>
      <c r="E30" s="73">
        <v>0</v>
      </c>
      <c r="F30" s="60">
        <f>C30-D30-E30</f>
        <v>0</v>
      </c>
      <c r="G30" s="72">
        <v>0</v>
      </c>
      <c r="H30" s="62"/>
      <c r="I30" s="62"/>
      <c r="J30" s="73"/>
      <c r="K30" s="73"/>
      <c r="L30" s="73"/>
      <c r="M30" s="73">
        <v>0</v>
      </c>
      <c r="N30" s="73">
        <v>0</v>
      </c>
      <c r="O30" s="74">
        <v>0</v>
      </c>
      <c r="P30" s="72"/>
      <c r="Q30" s="73">
        <v>0</v>
      </c>
      <c r="R30" s="74">
        <v>0</v>
      </c>
      <c r="S30" s="72">
        <v>0</v>
      </c>
      <c r="T30" s="74">
        <v>0</v>
      </c>
      <c r="U30" s="64">
        <f>C30+G30+H30+I30+J30+K30+L30+M30+N30+O30-P30-Q30-R30</f>
        <v>0</v>
      </c>
      <c r="V30" s="65">
        <f>D30+T30</f>
        <v>0</v>
      </c>
      <c r="W30" s="65">
        <f>E30+S30</f>
        <v>0</v>
      </c>
      <c r="X30" s="65">
        <f>U30-V30-W30</f>
        <v>0</v>
      </c>
    </row>
    <row r="31" spans="1:24" x14ac:dyDescent="0.25">
      <c r="A31" s="56">
        <v>14</v>
      </c>
      <c r="B31" s="57" t="s">
        <v>57</v>
      </c>
      <c r="C31" s="72">
        <v>0</v>
      </c>
      <c r="D31" s="73">
        <v>0</v>
      </c>
      <c r="E31" s="73">
        <v>0</v>
      </c>
      <c r="F31" s="60">
        <f>C31-D31-E31</f>
        <v>0</v>
      </c>
      <c r="G31" s="72">
        <v>0</v>
      </c>
      <c r="H31" s="62"/>
      <c r="I31" s="62"/>
      <c r="J31" s="73"/>
      <c r="K31" s="73"/>
      <c r="L31" s="73">
        <v>0</v>
      </c>
      <c r="M31" s="73">
        <v>0</v>
      </c>
      <c r="N31" s="73">
        <v>0</v>
      </c>
      <c r="O31" s="74">
        <v>0</v>
      </c>
      <c r="P31" s="72"/>
      <c r="Q31" s="73">
        <v>0</v>
      </c>
      <c r="R31" s="74">
        <v>0</v>
      </c>
      <c r="S31" s="72">
        <v>0</v>
      </c>
      <c r="T31" s="74">
        <v>0</v>
      </c>
      <c r="U31" s="64">
        <f>C31+G31+H31+I31+J31+K31+L31+M31+N31+O31-P31-Q31-R31</f>
        <v>0</v>
      </c>
      <c r="V31" s="65">
        <f>D31+T31</f>
        <v>0</v>
      </c>
      <c r="W31" s="65">
        <f>E31+S31</f>
        <v>0</v>
      </c>
      <c r="X31" s="65">
        <f>U31-V31-W31</f>
        <v>0</v>
      </c>
    </row>
    <row r="32" spans="1:24" x14ac:dyDescent="0.25">
      <c r="A32" s="56">
        <v>15</v>
      </c>
      <c r="B32" s="57" t="s">
        <v>58</v>
      </c>
      <c r="C32" s="72">
        <v>246498440</v>
      </c>
      <c r="D32" s="73">
        <v>0</v>
      </c>
      <c r="E32" s="73">
        <v>0</v>
      </c>
      <c r="F32" s="60">
        <f>C32-D32-E32</f>
        <v>246498440</v>
      </c>
      <c r="G32" s="72"/>
      <c r="H32" s="62"/>
      <c r="I32" s="62"/>
      <c r="J32" s="73"/>
      <c r="K32" s="73"/>
      <c r="L32" s="73"/>
      <c r="M32" s="73">
        <v>0</v>
      </c>
      <c r="N32" s="73">
        <v>0</v>
      </c>
      <c r="O32" s="74"/>
      <c r="P32" s="72"/>
      <c r="Q32" s="73">
        <v>208688740</v>
      </c>
      <c r="R32" s="74">
        <v>0</v>
      </c>
      <c r="S32" s="72">
        <v>0</v>
      </c>
      <c r="T32" s="74">
        <v>0</v>
      </c>
      <c r="U32" s="64">
        <f>C32+G32+H32+I32+J32+K32+L32+M32+N32+O32-P32-Q32-R32</f>
        <v>37809700</v>
      </c>
      <c r="V32" s="65">
        <f>D32+T32</f>
        <v>0</v>
      </c>
      <c r="W32" s="65">
        <f>E32+S32</f>
        <v>0</v>
      </c>
      <c r="X32" s="65">
        <f>U32-V32-W32</f>
        <v>37809700</v>
      </c>
    </row>
    <row r="33" spans="1:24" x14ac:dyDescent="0.25">
      <c r="A33" s="56">
        <v>16</v>
      </c>
      <c r="B33" s="57" t="s">
        <v>59</v>
      </c>
      <c r="C33" s="72">
        <v>0</v>
      </c>
      <c r="D33" s="73">
        <v>0</v>
      </c>
      <c r="E33" s="73">
        <v>0</v>
      </c>
      <c r="F33" s="60">
        <f>C33-D33-E33</f>
        <v>0</v>
      </c>
      <c r="G33" s="72">
        <v>0</v>
      </c>
      <c r="H33" s="62"/>
      <c r="I33" s="62"/>
      <c r="J33" s="73"/>
      <c r="K33" s="73"/>
      <c r="L33" s="73"/>
      <c r="M33" s="73">
        <v>0</v>
      </c>
      <c r="N33" s="73">
        <v>0</v>
      </c>
      <c r="O33" s="74">
        <v>0</v>
      </c>
      <c r="P33" s="72"/>
      <c r="Q33" s="73">
        <v>0</v>
      </c>
      <c r="R33" s="74">
        <v>0</v>
      </c>
      <c r="S33" s="72">
        <v>0</v>
      </c>
      <c r="T33" s="74">
        <v>0</v>
      </c>
      <c r="U33" s="64">
        <f>C33+G33+H33+I33+J33+K33+L33+M33+N33+O33-P33-Q33-R33</f>
        <v>0</v>
      </c>
      <c r="V33" s="65">
        <f>D33+T33</f>
        <v>0</v>
      </c>
      <c r="W33" s="65">
        <f>E33+S33</f>
        <v>0</v>
      </c>
      <c r="X33" s="65">
        <f>U33-V33-W33</f>
        <v>0</v>
      </c>
    </row>
    <row r="34" spans="1:24" x14ac:dyDescent="0.25">
      <c r="A34" s="56"/>
      <c r="B34" s="57"/>
      <c r="C34" s="72"/>
      <c r="D34" s="73"/>
      <c r="E34" s="73"/>
      <c r="F34" s="60"/>
      <c r="G34" s="72"/>
      <c r="H34" s="62"/>
      <c r="I34" s="62"/>
      <c r="J34" s="73"/>
      <c r="K34" s="73"/>
      <c r="L34" s="73"/>
      <c r="M34" s="73"/>
      <c r="N34" s="73"/>
      <c r="O34" s="74"/>
      <c r="P34" s="72"/>
      <c r="Q34" s="73"/>
      <c r="R34" s="74"/>
      <c r="S34" s="72"/>
      <c r="T34" s="74"/>
      <c r="U34" s="64"/>
      <c r="V34" s="65"/>
      <c r="W34" s="65"/>
      <c r="X34" s="65"/>
    </row>
    <row r="35" spans="1:24" x14ac:dyDescent="0.25">
      <c r="A35" s="66" t="s">
        <v>60</v>
      </c>
      <c r="B35" s="75" t="s">
        <v>61</v>
      </c>
      <c r="C35" s="76">
        <f>SUM(C36:C38)</f>
        <v>307000</v>
      </c>
      <c r="D35" s="68">
        <f t="shared" ref="D35:X35" si="9">SUM(D36:D38)</f>
        <v>0</v>
      </c>
      <c r="E35" s="68">
        <f t="shared" si="9"/>
        <v>0</v>
      </c>
      <c r="F35" s="77">
        <f t="shared" si="9"/>
        <v>307000</v>
      </c>
      <c r="G35" s="69">
        <f t="shared" si="9"/>
        <v>0</v>
      </c>
      <c r="H35" s="68">
        <f t="shared" si="9"/>
        <v>0</v>
      </c>
      <c r="I35" s="68">
        <f t="shared" si="9"/>
        <v>0</v>
      </c>
      <c r="J35" s="68">
        <f t="shared" si="9"/>
        <v>0</v>
      </c>
      <c r="K35" s="68">
        <f t="shared" si="9"/>
        <v>0</v>
      </c>
      <c r="L35" s="68">
        <f t="shared" si="9"/>
        <v>0</v>
      </c>
      <c r="M35" s="68">
        <f t="shared" si="9"/>
        <v>0</v>
      </c>
      <c r="N35" s="68">
        <f t="shared" si="9"/>
        <v>0</v>
      </c>
      <c r="O35" s="70">
        <f t="shared" si="9"/>
        <v>0</v>
      </c>
      <c r="P35" s="70">
        <f t="shared" si="9"/>
        <v>0</v>
      </c>
      <c r="Q35" s="70">
        <f t="shared" si="9"/>
        <v>307000</v>
      </c>
      <c r="R35" s="70">
        <f t="shared" si="9"/>
        <v>0</v>
      </c>
      <c r="S35" s="69">
        <f t="shared" si="9"/>
        <v>0</v>
      </c>
      <c r="T35" s="70">
        <f t="shared" si="9"/>
        <v>0</v>
      </c>
      <c r="U35" s="55">
        <f t="shared" si="9"/>
        <v>0</v>
      </c>
      <c r="V35" s="51">
        <f t="shared" si="9"/>
        <v>0</v>
      </c>
      <c r="W35" s="51">
        <f t="shared" si="9"/>
        <v>0</v>
      </c>
      <c r="X35" s="51">
        <f t="shared" si="9"/>
        <v>0</v>
      </c>
    </row>
    <row r="36" spans="1:24" x14ac:dyDescent="0.25">
      <c r="A36" s="56">
        <v>17</v>
      </c>
      <c r="B36" s="71" t="s">
        <v>62</v>
      </c>
      <c r="C36" s="72">
        <v>307000</v>
      </c>
      <c r="D36" s="73">
        <v>0</v>
      </c>
      <c r="E36" s="73">
        <v>0</v>
      </c>
      <c r="F36" s="60">
        <f>C36-D36-E36</f>
        <v>307000</v>
      </c>
      <c r="G36" s="72">
        <v>0</v>
      </c>
      <c r="H36" s="62"/>
      <c r="I36" s="62"/>
      <c r="J36" s="73"/>
      <c r="K36" s="73"/>
      <c r="L36" s="73"/>
      <c r="M36" s="73">
        <v>0</v>
      </c>
      <c r="N36" s="73">
        <v>0</v>
      </c>
      <c r="O36" s="74"/>
      <c r="P36" s="72"/>
      <c r="Q36" s="73">
        <v>307000</v>
      </c>
      <c r="R36" s="74">
        <v>0</v>
      </c>
      <c r="S36" s="72">
        <v>0</v>
      </c>
      <c r="T36" s="74">
        <v>0</v>
      </c>
      <c r="U36" s="64">
        <f>C36+G36+H36+I36+J36+K36+L36+M36+N36+O36-P36-Q36-R36</f>
        <v>0</v>
      </c>
      <c r="V36" s="65">
        <f>D36+T36</f>
        <v>0</v>
      </c>
      <c r="W36" s="65">
        <f>E36+S36</f>
        <v>0</v>
      </c>
      <c r="X36" s="65">
        <f>U36-V36-W36</f>
        <v>0</v>
      </c>
    </row>
    <row r="37" spans="1:24" x14ac:dyDescent="0.25">
      <c r="A37" s="56">
        <v>18</v>
      </c>
      <c r="B37" s="71" t="s">
        <v>63</v>
      </c>
      <c r="C37" s="72">
        <v>0</v>
      </c>
      <c r="D37" s="73">
        <v>0</v>
      </c>
      <c r="E37" s="73">
        <v>0</v>
      </c>
      <c r="F37" s="60">
        <f>C37-D37-E37</f>
        <v>0</v>
      </c>
      <c r="G37" s="72">
        <v>0</v>
      </c>
      <c r="H37" s="62"/>
      <c r="I37" s="62"/>
      <c r="J37" s="73"/>
      <c r="K37" s="73"/>
      <c r="L37" s="73"/>
      <c r="M37" s="73">
        <v>0</v>
      </c>
      <c r="N37" s="73">
        <v>0</v>
      </c>
      <c r="O37" s="74">
        <v>0</v>
      </c>
      <c r="P37" s="72"/>
      <c r="Q37" s="73"/>
      <c r="R37" s="74">
        <v>0</v>
      </c>
      <c r="S37" s="72">
        <v>0</v>
      </c>
      <c r="T37" s="74">
        <v>0</v>
      </c>
      <c r="U37" s="64">
        <f>C37+G37+H37+I37+J37+K37+L37+M37+N37+O37-P37-Q37-R37</f>
        <v>0</v>
      </c>
      <c r="V37" s="65">
        <f>D37+T37</f>
        <v>0</v>
      </c>
      <c r="W37" s="65">
        <f>E37+S37</f>
        <v>0</v>
      </c>
      <c r="X37" s="65">
        <f>U37-V37-W37</f>
        <v>0</v>
      </c>
    </row>
    <row r="38" spans="1:24" x14ac:dyDescent="0.25">
      <c r="A38" s="56">
        <v>19</v>
      </c>
      <c r="B38" s="71" t="s">
        <v>64</v>
      </c>
      <c r="C38" s="72">
        <v>0</v>
      </c>
      <c r="D38" s="73">
        <v>0</v>
      </c>
      <c r="E38" s="73">
        <v>0</v>
      </c>
      <c r="F38" s="60">
        <f>C38-D38-E38</f>
        <v>0</v>
      </c>
      <c r="G38" s="72">
        <v>0</v>
      </c>
      <c r="H38" s="62"/>
      <c r="I38" s="62"/>
      <c r="J38" s="73"/>
      <c r="K38" s="73"/>
      <c r="L38" s="73"/>
      <c r="M38" s="73">
        <v>0</v>
      </c>
      <c r="N38" s="73">
        <v>0</v>
      </c>
      <c r="O38" s="74">
        <v>0</v>
      </c>
      <c r="P38" s="72"/>
      <c r="Q38" s="73"/>
      <c r="R38" s="74">
        <v>0</v>
      </c>
      <c r="S38" s="72">
        <v>0</v>
      </c>
      <c r="T38" s="74">
        <v>0</v>
      </c>
      <c r="U38" s="64">
        <f>C38+G38+H38+I38+J38+K38+L38+M38+N38+O38-P38-Q38-R38</f>
        <v>0</v>
      </c>
      <c r="V38" s="65">
        <f>D38+T38</f>
        <v>0</v>
      </c>
      <c r="W38" s="65">
        <f>E38+S38</f>
        <v>0</v>
      </c>
      <c r="X38" s="65">
        <f>U38-V38-W38</f>
        <v>0</v>
      </c>
    </row>
    <row r="39" spans="1:24" x14ac:dyDescent="0.25">
      <c r="A39" s="56"/>
      <c r="B39" s="57"/>
      <c r="C39" s="72"/>
      <c r="D39" s="73"/>
      <c r="E39" s="73"/>
      <c r="F39" s="60"/>
      <c r="G39" s="72"/>
      <c r="H39" s="62"/>
      <c r="I39" s="62"/>
      <c r="J39" s="73"/>
      <c r="K39" s="73"/>
      <c r="L39" s="73"/>
      <c r="M39" s="73"/>
      <c r="N39" s="73"/>
      <c r="O39" s="74"/>
      <c r="P39" s="72"/>
      <c r="Q39" s="73"/>
      <c r="R39" s="74"/>
      <c r="S39" s="72"/>
      <c r="T39" s="74"/>
      <c r="U39" s="64"/>
      <c r="V39" s="65"/>
      <c r="W39" s="65"/>
      <c r="X39" s="65"/>
    </row>
    <row r="40" spans="1:24" x14ac:dyDescent="0.25">
      <c r="A40" s="66" t="s">
        <v>65</v>
      </c>
      <c r="B40" s="75" t="s">
        <v>66</v>
      </c>
      <c r="C40" s="52"/>
      <c r="D40" s="50">
        <v>0</v>
      </c>
      <c r="E40" s="50">
        <v>0</v>
      </c>
      <c r="F40" s="51">
        <f>C40-D40-E40</f>
        <v>0</v>
      </c>
      <c r="G40" s="52"/>
      <c r="H40" s="53"/>
      <c r="I40" s="53"/>
      <c r="J40" s="50"/>
      <c r="K40" s="50"/>
      <c r="L40" s="50"/>
      <c r="M40" s="50"/>
      <c r="N40" s="50"/>
      <c r="O40" s="54"/>
      <c r="P40" s="52"/>
      <c r="Q40" s="50"/>
      <c r="R40" s="54"/>
      <c r="S40" s="52"/>
      <c r="T40" s="54"/>
      <c r="U40" s="55">
        <f>C40+G40+H40+I40+J40+K40+L40+M40+N40+O40-P40-Q40-R40</f>
        <v>0</v>
      </c>
      <c r="V40" s="51">
        <f>D40+T40</f>
        <v>0</v>
      </c>
      <c r="W40" s="51">
        <f>E40+S40</f>
        <v>0</v>
      </c>
      <c r="X40" s="51">
        <f>U40-V40-W40</f>
        <v>0</v>
      </c>
    </row>
    <row r="41" spans="1:24" x14ac:dyDescent="0.25">
      <c r="A41" s="56"/>
      <c r="B41" s="57"/>
      <c r="C41" s="58"/>
      <c r="D41" s="73"/>
      <c r="E41" s="73"/>
      <c r="F41" s="60"/>
      <c r="G41" s="72"/>
      <c r="H41" s="62"/>
      <c r="I41" s="62"/>
      <c r="J41" s="73"/>
      <c r="K41" s="73"/>
      <c r="L41" s="73"/>
      <c r="M41" s="73"/>
      <c r="N41" s="73"/>
      <c r="O41" s="74"/>
      <c r="P41" s="72"/>
      <c r="Q41" s="73"/>
      <c r="R41" s="74"/>
      <c r="S41" s="72"/>
      <c r="T41" s="74"/>
      <c r="U41" s="64"/>
      <c r="V41" s="65"/>
      <c r="W41" s="65"/>
      <c r="X41" s="65"/>
    </row>
    <row r="42" spans="1:24" x14ac:dyDescent="0.25">
      <c r="A42" s="78"/>
      <c r="B42" s="79" t="s">
        <v>67</v>
      </c>
      <c r="C42" s="80">
        <f t="shared" ref="C42:X42" si="10">C12+C14+C25+C29+C35+C40</f>
        <v>92133906226.929993</v>
      </c>
      <c r="D42" s="80">
        <f t="shared" si="10"/>
        <v>4440000</v>
      </c>
      <c r="E42" s="80">
        <f t="shared" si="10"/>
        <v>120429900</v>
      </c>
      <c r="F42" s="81">
        <f t="shared" si="10"/>
        <v>92009036326.929993</v>
      </c>
      <c r="G42" s="82">
        <f t="shared" si="10"/>
        <v>1362407000</v>
      </c>
      <c r="H42" s="83">
        <f t="shared" si="10"/>
        <v>0</v>
      </c>
      <c r="I42" s="83">
        <f t="shared" si="10"/>
        <v>0</v>
      </c>
      <c r="J42" s="83">
        <f t="shared" si="10"/>
        <v>0</v>
      </c>
      <c r="K42" s="83">
        <f t="shared" si="10"/>
        <v>0</v>
      </c>
      <c r="L42" s="84">
        <f t="shared" si="10"/>
        <v>0</v>
      </c>
      <c r="M42" s="83">
        <f t="shared" si="10"/>
        <v>0</v>
      </c>
      <c r="N42" s="83">
        <f t="shared" si="10"/>
        <v>0</v>
      </c>
      <c r="O42" s="85">
        <f t="shared" si="10"/>
        <v>0</v>
      </c>
      <c r="P42" s="85">
        <f t="shared" si="10"/>
        <v>0</v>
      </c>
      <c r="Q42" s="85">
        <f t="shared" si="10"/>
        <v>63637706506.390091</v>
      </c>
      <c r="R42" s="85">
        <f t="shared" si="10"/>
        <v>0</v>
      </c>
      <c r="S42" s="86">
        <f t="shared" si="10"/>
        <v>-67098400</v>
      </c>
      <c r="T42" s="87">
        <f t="shared" si="10"/>
        <v>0</v>
      </c>
      <c r="U42" s="88">
        <f>U29+U25+U14+U12</f>
        <v>29858606720.539906</v>
      </c>
      <c r="V42" s="89">
        <f t="shared" si="10"/>
        <v>4440000</v>
      </c>
      <c r="W42" s="89">
        <f t="shared" si="10"/>
        <v>53331500</v>
      </c>
      <c r="X42" s="89">
        <f t="shared" si="10"/>
        <v>29800835220.539906</v>
      </c>
    </row>
    <row r="43" spans="1:24" x14ac:dyDescent="0.25">
      <c r="A43" s="90"/>
      <c r="B43" s="91"/>
      <c r="C43" s="92"/>
      <c r="D43" s="92"/>
      <c r="E43" s="92"/>
      <c r="F43" s="93"/>
      <c r="G43" s="94" t="s">
        <v>68</v>
      </c>
      <c r="H43" s="95"/>
      <c r="I43" s="95"/>
      <c r="J43" s="95"/>
      <c r="K43" s="95"/>
      <c r="L43" s="95"/>
      <c r="M43" s="95"/>
      <c r="N43" s="96">
        <f>G42+H42+I42+J42+K42+L42+M42+N42+O42</f>
        <v>1362407000</v>
      </c>
      <c r="O43" s="97"/>
      <c r="P43" s="94"/>
      <c r="Q43" s="95"/>
      <c r="R43" s="98">
        <f>P42+Q42+R42</f>
        <v>63637706506.390091</v>
      </c>
      <c r="S43" s="99"/>
      <c r="T43" s="100"/>
      <c r="U43" s="101"/>
      <c r="V43" s="102"/>
      <c r="W43" s="102"/>
      <c r="X43" s="10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W44" s="2"/>
      <c r="X44" s="2"/>
    </row>
    <row r="45" spans="1:24" x14ac:dyDescent="0.25">
      <c r="A45" s="2"/>
      <c r="B45" s="103"/>
      <c r="C45" s="104"/>
      <c r="D45" s="104"/>
      <c r="E45" s="104"/>
      <c r="F45" s="104"/>
      <c r="G45" s="105"/>
      <c r="H45" s="105"/>
      <c r="I45" s="105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7"/>
      <c r="V45" s="105"/>
      <c r="W45" s="105"/>
      <c r="X45" s="105"/>
    </row>
  </sheetData>
  <mergeCells count="44">
    <mergeCell ref="N43:O43"/>
    <mergeCell ref="P43:Q43"/>
    <mergeCell ref="S42:S43"/>
    <mergeCell ref="T42:T43"/>
    <mergeCell ref="U42:U43"/>
    <mergeCell ref="V42:V43"/>
    <mergeCell ref="W42:W43"/>
    <mergeCell ref="X42:X43"/>
    <mergeCell ref="H9:I9"/>
    <mergeCell ref="J9:M9"/>
    <mergeCell ref="A42:A43"/>
    <mergeCell ref="B42:B43"/>
    <mergeCell ref="C42:C43"/>
    <mergeCell ref="D42:D43"/>
    <mergeCell ref="E42:E43"/>
    <mergeCell ref="F42:F43"/>
    <mergeCell ref="G43:M43"/>
    <mergeCell ref="X6:X8"/>
    <mergeCell ref="G7:G8"/>
    <mergeCell ref="H7:I7"/>
    <mergeCell ref="J7:M7"/>
    <mergeCell ref="N7:N8"/>
    <mergeCell ref="O7:O8"/>
    <mergeCell ref="P7:P8"/>
    <mergeCell ref="Q7:Q8"/>
    <mergeCell ref="R7:R8"/>
    <mergeCell ref="S7:S8"/>
    <mergeCell ref="U5:X5"/>
    <mergeCell ref="C6:C8"/>
    <mergeCell ref="D6:D8"/>
    <mergeCell ref="E6:E8"/>
    <mergeCell ref="F6:F8"/>
    <mergeCell ref="G6:O6"/>
    <mergeCell ref="P6:R6"/>
    <mergeCell ref="U6:U8"/>
    <mergeCell ref="V6:V8"/>
    <mergeCell ref="W6:W8"/>
    <mergeCell ref="A5:A8"/>
    <mergeCell ref="B5:B8"/>
    <mergeCell ref="C5:F5"/>
    <mergeCell ref="G5:O5"/>
    <mergeCell ref="P5:R5"/>
    <mergeCell ref="S5:T6"/>
    <mergeCell ref="T7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2020-02-11T04:23:49Z</dcterms:created>
  <dcterms:modified xsi:type="dcterms:W3CDTF">2020-02-11T04:24:16Z</dcterms:modified>
</cp:coreProperties>
</file>