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2DB7C3D2-564E-45D4-8121-D9244B99A1EB}" xr6:coauthVersionLast="47" xr6:coauthVersionMax="47" xr10:uidLastSave="{00000000-0000-0000-0000-000000000000}"/>
  <bookViews>
    <workbookView xWindow="-108" yWindow="-108" windowWidth="23256" windowHeight="12576" xr2:uid="{FBA526C6-D80C-4E70-B473-0A4F5D660684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P38" i="1" s="1"/>
  <c r="M38" i="1"/>
  <c r="K38" i="1"/>
  <c r="L38" i="1" s="1"/>
  <c r="J38" i="1"/>
  <c r="I38" i="1"/>
  <c r="G38" i="1"/>
  <c r="F38" i="1"/>
  <c r="N38" i="1" s="1"/>
  <c r="E38" i="1"/>
  <c r="D38" i="1"/>
  <c r="R37" i="1"/>
  <c r="Q37" i="1"/>
  <c r="P37" i="1"/>
  <c r="N37" i="1"/>
  <c r="L37" i="1"/>
  <c r="J37" i="1"/>
  <c r="H37" i="1"/>
  <c r="C37" i="1"/>
  <c r="B37" i="1"/>
  <c r="A37" i="1"/>
  <c r="Q36" i="1"/>
  <c r="P36" i="1"/>
  <c r="N36" i="1"/>
  <c r="L36" i="1"/>
  <c r="J36" i="1"/>
  <c r="H36" i="1"/>
  <c r="R36" i="1" s="1"/>
  <c r="C36" i="1"/>
  <c r="B36" i="1"/>
  <c r="A36" i="1"/>
  <c r="Q35" i="1"/>
  <c r="R35" i="1" s="1"/>
  <c r="P35" i="1"/>
  <c r="N35" i="1"/>
  <c r="L35" i="1"/>
  <c r="J35" i="1"/>
  <c r="H35" i="1"/>
  <c r="C35" i="1"/>
  <c r="B35" i="1"/>
  <c r="A35" i="1"/>
  <c r="Q34" i="1"/>
  <c r="R34" i="1" s="1"/>
  <c r="P34" i="1"/>
  <c r="N34" i="1"/>
  <c r="L34" i="1"/>
  <c r="J34" i="1"/>
  <c r="H34" i="1"/>
  <c r="C34" i="1"/>
  <c r="B34" i="1"/>
  <c r="A34" i="1"/>
  <c r="R33" i="1"/>
  <c r="Q33" i="1"/>
  <c r="P33" i="1"/>
  <c r="N33" i="1"/>
  <c r="L33" i="1"/>
  <c r="J33" i="1"/>
  <c r="H33" i="1"/>
  <c r="C33" i="1"/>
  <c r="B33" i="1"/>
  <c r="A33" i="1"/>
  <c r="Q32" i="1"/>
  <c r="P32" i="1"/>
  <c r="N32" i="1"/>
  <c r="L32" i="1"/>
  <c r="J32" i="1"/>
  <c r="H32" i="1"/>
  <c r="R32" i="1" s="1"/>
  <c r="C32" i="1"/>
  <c r="B32" i="1"/>
  <c r="A32" i="1"/>
  <c r="Q31" i="1"/>
  <c r="R31" i="1" s="1"/>
  <c r="P31" i="1"/>
  <c r="N31" i="1"/>
  <c r="L31" i="1"/>
  <c r="J31" i="1"/>
  <c r="H31" i="1"/>
  <c r="C31" i="1"/>
  <c r="B31" i="1"/>
  <c r="A31" i="1"/>
  <c r="Q30" i="1"/>
  <c r="R30" i="1" s="1"/>
  <c r="P30" i="1"/>
  <c r="N30" i="1"/>
  <c r="L30" i="1"/>
  <c r="J30" i="1"/>
  <c r="H30" i="1"/>
  <c r="C30" i="1"/>
  <c r="B30" i="1"/>
  <c r="A30" i="1"/>
  <c r="R29" i="1"/>
  <c r="Q29" i="1"/>
  <c r="P29" i="1"/>
  <c r="N29" i="1"/>
  <c r="L29" i="1"/>
  <c r="J29" i="1"/>
  <c r="H29" i="1"/>
  <c r="C29" i="1"/>
  <c r="B29" i="1"/>
  <c r="A29" i="1"/>
  <c r="Q28" i="1"/>
  <c r="R28" i="1" s="1"/>
  <c r="P28" i="1"/>
  <c r="N28" i="1"/>
  <c r="L28" i="1"/>
  <c r="J28" i="1"/>
  <c r="H28" i="1"/>
  <c r="C28" i="1"/>
  <c r="B28" i="1"/>
  <c r="A28" i="1"/>
  <c r="Q27" i="1"/>
  <c r="R27" i="1" s="1"/>
  <c r="P27" i="1"/>
  <c r="N27" i="1"/>
  <c r="L27" i="1"/>
  <c r="J27" i="1"/>
  <c r="H27" i="1"/>
  <c r="C27" i="1"/>
  <c r="B27" i="1"/>
  <c r="A27" i="1"/>
  <c r="Q26" i="1"/>
  <c r="R26" i="1" s="1"/>
  <c r="P26" i="1"/>
  <c r="N26" i="1"/>
  <c r="L26" i="1"/>
  <c r="J26" i="1"/>
  <c r="H26" i="1"/>
  <c r="C26" i="1"/>
  <c r="B26" i="1"/>
  <c r="A26" i="1"/>
  <c r="R25" i="1"/>
  <c r="Q25" i="1"/>
  <c r="P25" i="1"/>
  <c r="N25" i="1"/>
  <c r="L25" i="1"/>
  <c r="J25" i="1"/>
  <c r="H25" i="1"/>
  <c r="C25" i="1"/>
  <c r="B25" i="1"/>
  <c r="A25" i="1"/>
  <c r="Q24" i="1"/>
  <c r="R24" i="1" s="1"/>
  <c r="P24" i="1"/>
  <c r="N24" i="1"/>
  <c r="L24" i="1"/>
  <c r="J24" i="1"/>
  <c r="H24" i="1"/>
  <c r="C24" i="1"/>
  <c r="B24" i="1"/>
  <c r="A24" i="1"/>
  <c r="Q23" i="1"/>
  <c r="R23" i="1" s="1"/>
  <c r="P23" i="1"/>
  <c r="N23" i="1"/>
  <c r="L23" i="1"/>
  <c r="J23" i="1"/>
  <c r="H23" i="1"/>
  <c r="C23" i="1"/>
  <c r="B23" i="1"/>
  <c r="A23" i="1"/>
  <c r="Q22" i="1"/>
  <c r="R22" i="1" s="1"/>
  <c r="P22" i="1"/>
  <c r="N22" i="1"/>
  <c r="L22" i="1"/>
  <c r="J22" i="1"/>
  <c r="H22" i="1"/>
  <c r="C22" i="1"/>
  <c r="B22" i="1"/>
  <c r="A22" i="1"/>
  <c r="R21" i="1"/>
  <c r="Q21" i="1"/>
  <c r="P21" i="1"/>
  <c r="N21" i="1"/>
  <c r="L21" i="1"/>
  <c r="J21" i="1"/>
  <c r="H21" i="1"/>
  <c r="C21" i="1"/>
  <c r="B21" i="1"/>
  <c r="A21" i="1"/>
  <c r="Q20" i="1"/>
  <c r="R20" i="1" s="1"/>
  <c r="P20" i="1"/>
  <c r="N20" i="1"/>
  <c r="L20" i="1"/>
  <c r="J20" i="1"/>
  <c r="H20" i="1"/>
  <c r="C20" i="1"/>
  <c r="B20" i="1"/>
  <c r="A20" i="1"/>
  <c r="Q19" i="1"/>
  <c r="R19" i="1" s="1"/>
  <c r="P19" i="1"/>
  <c r="N19" i="1"/>
  <c r="L19" i="1"/>
  <c r="J19" i="1"/>
  <c r="H19" i="1"/>
  <c r="C19" i="1"/>
  <c r="B19" i="1"/>
  <c r="A19" i="1"/>
  <c r="Q18" i="1"/>
  <c r="R18" i="1" s="1"/>
  <c r="P18" i="1"/>
  <c r="N18" i="1"/>
  <c r="L18" i="1"/>
  <c r="J18" i="1"/>
  <c r="H18" i="1"/>
  <c r="C18" i="1"/>
  <c r="B18" i="1"/>
  <c r="A18" i="1"/>
  <c r="R17" i="1"/>
  <c r="Q17" i="1"/>
  <c r="P17" i="1"/>
  <c r="N17" i="1"/>
  <c r="L17" i="1"/>
  <c r="J17" i="1"/>
  <c r="H17" i="1"/>
  <c r="C17" i="1"/>
  <c r="B17" i="1"/>
  <c r="A17" i="1"/>
  <c r="Q16" i="1"/>
  <c r="R16" i="1" s="1"/>
  <c r="P16" i="1"/>
  <c r="N16" i="1"/>
  <c r="L16" i="1"/>
  <c r="J16" i="1"/>
  <c r="H16" i="1"/>
  <c r="C16" i="1"/>
  <c r="B16" i="1"/>
  <c r="A16" i="1"/>
  <c r="Q15" i="1"/>
  <c r="R15" i="1" s="1"/>
  <c r="P15" i="1"/>
  <c r="N15" i="1"/>
  <c r="L15" i="1"/>
  <c r="J15" i="1"/>
  <c r="H15" i="1"/>
  <c r="C15" i="1"/>
  <c r="B15" i="1"/>
  <c r="A15" i="1"/>
  <c r="Q14" i="1"/>
  <c r="R14" i="1" s="1"/>
  <c r="P14" i="1"/>
  <c r="N14" i="1"/>
  <c r="L14" i="1"/>
  <c r="J14" i="1"/>
  <c r="H14" i="1"/>
  <c r="C14" i="1"/>
  <c r="B14" i="1"/>
  <c r="A14" i="1"/>
  <c r="R13" i="1"/>
  <c r="Q13" i="1"/>
  <c r="P13" i="1"/>
  <c r="N13" i="1"/>
  <c r="L13" i="1"/>
  <c r="J13" i="1"/>
  <c r="H13" i="1"/>
  <c r="C13" i="1"/>
  <c r="B13" i="1"/>
  <c r="A13" i="1"/>
  <c r="Q12" i="1"/>
  <c r="R12" i="1" s="1"/>
  <c r="P12" i="1"/>
  <c r="N12" i="1"/>
  <c r="L12" i="1"/>
  <c r="J12" i="1"/>
  <c r="H12" i="1"/>
  <c r="C12" i="1"/>
  <c r="B12" i="1"/>
  <c r="A12" i="1"/>
  <c r="Q11" i="1"/>
  <c r="Q38" i="1" s="1"/>
  <c r="P11" i="1"/>
  <c r="N11" i="1"/>
  <c r="L11" i="1"/>
  <c r="J11" i="1"/>
  <c r="H11" i="1"/>
  <c r="H38" i="1" s="1"/>
  <c r="C11" i="1"/>
  <c r="B11" i="1"/>
  <c r="A11" i="1"/>
  <c r="I5" i="1"/>
  <c r="H5" i="1"/>
  <c r="I4" i="1"/>
  <c r="H4" i="1"/>
  <c r="R38" i="1" l="1"/>
  <c r="R11" i="1"/>
</calcChain>
</file>

<file path=xl/sharedStrings.xml><?xml version="1.0" encoding="utf-8"?>
<sst xmlns="http://schemas.openxmlformats.org/spreadsheetml/2006/main" count="29" uniqueCount="20">
  <si>
    <t>TABEL 76</t>
  </si>
  <si>
    <t>TEMPAT PENGELOLAAN MAKANAN (TPM)  MEMENUHI SYARAT KESEHATAN MENURUT KECAMATAN DAN PUSKESMAS</t>
  </si>
  <si>
    <t>NO</t>
  </si>
  <si>
    <t>KECAMATAN</t>
  </si>
  <si>
    <t>PUSKESMAS</t>
  </si>
  <si>
    <t>TPM YANG ADA</t>
  </si>
  <si>
    <t>TPM MEMENUHI SYARAT KESEHATAN</t>
  </si>
  <si>
    <t>JASA BOGA</t>
  </si>
  <si>
    <t>RUMAH MAKAN/RESTORAN</t>
  </si>
  <si>
    <t>DEPOT AIR MINUM (DAM)</t>
  </si>
  <si>
    <t>MAKANAN JAJANAN/ KANTIN/ SENTRA MAKANAN JAJANAN</t>
  </si>
  <si>
    <t>JUMLAH TPM YANG ADA</t>
  </si>
  <si>
    <t>RUMAH MAKAN/ RESTORAN</t>
  </si>
  <si>
    <t>MAKANAN JAJANAN/KANTIN/SENTRA MAKANAN JAJANAN</t>
  </si>
  <si>
    <t>JUMLAH TPM MEMENUHI SYARAT KESEHATAN</t>
  </si>
  <si>
    <t>JUMLAH</t>
  </si>
  <si>
    <t>%</t>
  </si>
  <si>
    <t>TOTAL</t>
  </si>
  <si>
    <t>JUMLAH (KAB/KOTA)</t>
  </si>
  <si>
    <t>Sumber: Seksi Kesehatan Lingkungan, Kesehatan Kerja dan Olah 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</si>
</sst>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3"/>
      <color rgb="FF000000"/>
      <name val="Arial"/>
      <family val="2"/>
    </font>
    <font>
      <sz val="13"/>
      <name val="Arial"/>
      <family val="2"/>
    </font>
    <font>
      <sz val="11"/>
      <color rgb="FFC0000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2" fillId="0" borderId="0" xfId="0" quotePrefix="1" applyFont="1" applyAlignment="1">
      <alignment horizontal="left" vertical="center"/>
    </xf>
    <xf numFmtId="0" fontId="1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0" borderId="0" xfId="1" applyFont="1" applyAlignment="1">
      <alignment horizontal="center"/>
    </xf>
    <xf numFmtId="0" fontId="1" fillId="0" borderId="1" xfId="1" applyFont="1" applyBorder="1"/>
    <xf numFmtId="0" fontId="6" fillId="0" borderId="1" xfId="1" applyFont="1" applyBorder="1"/>
    <xf numFmtId="0" fontId="7" fillId="0" borderId="2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5" xfId="1" applyFont="1" applyBorder="1" applyAlignment="1">
      <alignment horizontal="center" wrapText="1"/>
    </xf>
    <xf numFmtId="0" fontId="7" fillId="0" borderId="6" xfId="1" applyFont="1" applyBorder="1" applyAlignment="1">
      <alignment horizontal="center" wrapText="1"/>
    </xf>
    <xf numFmtId="0" fontId="7" fillId="0" borderId="7" xfId="1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3" fillId="2" borderId="8" xfId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1" fontId="7" fillId="0" borderId="8" xfId="1" applyNumberFormat="1" applyFont="1" applyBorder="1" applyAlignment="1">
      <alignment vertical="center"/>
    </xf>
    <xf numFmtId="164" fontId="7" fillId="0" borderId="8" xfId="1" applyNumberFormat="1" applyFont="1" applyBorder="1" applyAlignment="1">
      <alignment vertical="center"/>
    </xf>
    <xf numFmtId="164" fontId="7" fillId="0" borderId="8" xfId="1" applyNumberFormat="1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7" fillId="0" borderId="7" xfId="1" applyNumberFormat="1" applyFont="1" applyBorder="1" applyAlignment="1">
      <alignment vertical="center"/>
    </xf>
    <xf numFmtId="1" fontId="7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horizontal="left" vertical="center" indent="1"/>
    </xf>
    <xf numFmtId="3" fontId="10" fillId="0" borderId="7" xfId="1" applyNumberFormat="1" applyFont="1" applyBorder="1" applyAlignment="1">
      <alignment vertical="center"/>
    </xf>
    <xf numFmtId="1" fontId="7" fillId="0" borderId="7" xfId="1" applyNumberFormat="1" applyFont="1" applyBorder="1" applyAlignment="1">
      <alignment horizontal="left" vertical="center" indent="1"/>
    </xf>
    <xf numFmtId="3" fontId="10" fillId="2" borderId="7" xfId="1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" fontId="7" fillId="0" borderId="3" xfId="1" applyNumberFormat="1" applyFont="1" applyBorder="1" applyAlignment="1">
      <alignment vertical="center"/>
    </xf>
    <xf numFmtId="164" fontId="7" fillId="0" borderId="3" xfId="1" applyNumberFormat="1" applyFont="1" applyBorder="1" applyAlignment="1">
      <alignment vertical="center"/>
    </xf>
    <xf numFmtId="164" fontId="7" fillId="0" borderId="3" xfId="1" applyNumberFormat="1" applyFont="1" applyBorder="1" applyAlignment="1">
      <alignment horizontal="left" vertical="center" indent="1"/>
    </xf>
    <xf numFmtId="0" fontId="11" fillId="0" borderId="11" xfId="0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3" fontId="12" fillId="0" borderId="11" xfId="1" applyNumberFormat="1" applyFont="1" applyBorder="1" applyAlignment="1">
      <alignment vertical="center"/>
    </xf>
    <xf numFmtId="164" fontId="12" fillId="0" borderId="11" xfId="1" applyNumberFormat="1" applyFont="1" applyBorder="1" applyAlignment="1">
      <alignment vertical="center"/>
    </xf>
    <xf numFmtId="164" fontId="12" fillId="0" borderId="11" xfId="1" applyNumberFormat="1" applyFont="1" applyBorder="1" applyAlignment="1">
      <alignment horizontal="left" vertical="center" indent="1"/>
    </xf>
    <xf numFmtId="0" fontId="3" fillId="0" borderId="0" xfId="0" applyFont="1" applyAlignment="1">
      <alignment vertical="center"/>
    </xf>
  </cellXfs>
  <cellStyles count="2">
    <cellStyle name="Normal" xfId="0" builtinId="0"/>
    <cellStyle name="Normal 2" xfId="1" xr:uid="{F122D5C9-DDFE-4E8E-B294-60EEFC68E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BB98-D5BB-4955-AF87-E0279850C23C}">
  <dimension ref="A1:R40"/>
  <sheetViews>
    <sheetView tabSelected="1" workbookViewId="0">
      <selection sqref="A1:R41"/>
    </sheetView>
  </sheetViews>
  <sheetFormatPr defaultRowHeight="14.4" x14ac:dyDescent="0.3"/>
  <cols>
    <col min="1" max="1" width="5.109375" customWidth="1"/>
    <col min="2" max="2" width="20.6640625" customWidth="1"/>
    <col min="3" max="3" width="30.5546875" bestFit="1" customWidth="1"/>
    <col min="4" max="8" width="13.6640625" customWidth="1"/>
    <col min="9" max="18" width="10.6640625" customWidth="1"/>
  </cols>
  <sheetData>
    <row r="1" spans="1:18" ht="15" x14ac:dyDescent="0.3">
      <c r="A1" s="1" t="s">
        <v>0</v>
      </c>
      <c r="B1" s="1"/>
    </row>
    <row r="2" spans="1:1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6.8" x14ac:dyDescent="0.3">
      <c r="A4" s="4"/>
      <c r="B4" s="4"/>
      <c r="C4" s="4"/>
      <c r="D4" s="4"/>
      <c r="E4" s="4"/>
      <c r="F4" s="4"/>
      <c r="G4" s="4"/>
      <c r="H4" s="5" t="str">
        <f>'[1]1'!E5</f>
        <v>KABUPATEN/KOTA</v>
      </c>
      <c r="I4" s="6" t="str">
        <f>'[1]1'!F5</f>
        <v>DEMAK</v>
      </c>
      <c r="J4" s="6"/>
      <c r="K4" s="4"/>
      <c r="L4" s="7"/>
      <c r="M4" s="7"/>
      <c r="N4" s="4"/>
      <c r="O4" s="4"/>
      <c r="P4" s="4"/>
      <c r="Q4" s="4"/>
      <c r="R4" s="4"/>
    </row>
    <row r="5" spans="1:18" ht="16.8" x14ac:dyDescent="0.3">
      <c r="A5" s="8"/>
      <c r="B5" s="8"/>
      <c r="C5" s="8"/>
      <c r="D5" s="8"/>
      <c r="E5" s="8"/>
      <c r="F5" s="8"/>
      <c r="G5" s="8"/>
      <c r="H5" s="5" t="str">
        <f>'[1]1'!E6</f>
        <v xml:space="preserve">TAHUN </v>
      </c>
      <c r="I5" s="6">
        <f>'[1]1'!F6</f>
        <v>2020</v>
      </c>
      <c r="J5" s="6"/>
      <c r="K5" s="8"/>
      <c r="L5" s="7"/>
      <c r="M5" s="7"/>
      <c r="N5" s="8"/>
      <c r="O5" s="8"/>
      <c r="P5" s="8"/>
      <c r="Q5" s="8"/>
      <c r="R5" s="8"/>
    </row>
    <row r="6" spans="1:18" ht="15" thickBot="1" x14ac:dyDescent="0.35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15.6" x14ac:dyDescent="0.3">
      <c r="A7" s="11" t="s">
        <v>2</v>
      </c>
      <c r="B7" s="11" t="s">
        <v>3</v>
      </c>
      <c r="C7" s="11" t="s">
        <v>4</v>
      </c>
      <c r="D7" s="12" t="s">
        <v>5</v>
      </c>
      <c r="E7" s="12"/>
      <c r="F7" s="12"/>
      <c r="G7" s="12"/>
      <c r="H7" s="12"/>
      <c r="I7" s="13" t="s">
        <v>6</v>
      </c>
      <c r="J7" s="14"/>
      <c r="K7" s="14"/>
      <c r="L7" s="14"/>
      <c r="M7" s="14"/>
      <c r="N7" s="14"/>
      <c r="O7" s="14"/>
      <c r="P7" s="14"/>
      <c r="Q7" s="14"/>
      <c r="R7" s="15"/>
    </row>
    <row r="8" spans="1:18" x14ac:dyDescent="0.3">
      <c r="A8" s="16"/>
      <c r="B8" s="16"/>
      <c r="C8" s="16"/>
      <c r="D8" s="17" t="s">
        <v>7</v>
      </c>
      <c r="E8" s="18" t="s">
        <v>8</v>
      </c>
      <c r="F8" s="17" t="s">
        <v>9</v>
      </c>
      <c r="G8" s="17" t="s">
        <v>10</v>
      </c>
      <c r="H8" s="17" t="s">
        <v>11</v>
      </c>
      <c r="I8" s="19" t="s">
        <v>7</v>
      </c>
      <c r="J8" s="20"/>
      <c r="K8" s="21" t="s">
        <v>12</v>
      </c>
      <c r="L8" s="22"/>
      <c r="M8" s="19" t="s">
        <v>9</v>
      </c>
      <c r="N8" s="20"/>
      <c r="O8" s="21" t="s">
        <v>13</v>
      </c>
      <c r="P8" s="22"/>
      <c r="Q8" s="19" t="s">
        <v>14</v>
      </c>
      <c r="R8" s="20"/>
    </row>
    <row r="9" spans="1:18" x14ac:dyDescent="0.3">
      <c r="A9" s="23"/>
      <c r="B9" s="23"/>
      <c r="C9" s="23"/>
      <c r="D9" s="24"/>
      <c r="E9" s="25"/>
      <c r="F9" s="24"/>
      <c r="G9" s="24"/>
      <c r="H9" s="24"/>
      <c r="I9" s="26" t="s">
        <v>15</v>
      </c>
      <c r="J9" s="27" t="s">
        <v>16</v>
      </c>
      <c r="K9" s="26" t="s">
        <v>15</v>
      </c>
      <c r="L9" s="27" t="s">
        <v>16</v>
      </c>
      <c r="M9" s="26" t="s">
        <v>15</v>
      </c>
      <c r="N9" s="27" t="s">
        <v>16</v>
      </c>
      <c r="O9" s="26" t="s">
        <v>15</v>
      </c>
      <c r="P9" s="27" t="s">
        <v>16</v>
      </c>
      <c r="Q9" s="26" t="s">
        <v>17</v>
      </c>
      <c r="R9" s="27" t="s">
        <v>16</v>
      </c>
    </row>
    <row r="10" spans="1:18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</row>
    <row r="11" spans="1:18" ht="15" x14ac:dyDescent="0.3">
      <c r="A11" s="29">
        <f>'[1]9'!A9</f>
        <v>1</v>
      </c>
      <c r="B11" s="30" t="str">
        <f>'[1]9'!B9</f>
        <v>MRANGGEN</v>
      </c>
      <c r="C11" s="30" t="str">
        <f>'[1]9'!C9</f>
        <v>Puskesmas Mranggen I</v>
      </c>
      <c r="D11" s="31">
        <v>1</v>
      </c>
      <c r="E11" s="31">
        <v>2</v>
      </c>
      <c r="F11" s="31">
        <v>25</v>
      </c>
      <c r="G11" s="31">
        <v>0</v>
      </c>
      <c r="H11" s="31">
        <f>SUM(D11:G11)</f>
        <v>28</v>
      </c>
      <c r="I11" s="31">
        <v>1</v>
      </c>
      <c r="J11" s="32">
        <f>I11/D11*100</f>
        <v>100</v>
      </c>
      <c r="K11" s="31">
        <v>2</v>
      </c>
      <c r="L11" s="32">
        <f t="shared" ref="L11:L37" si="0">K11/E11*100</f>
        <v>100</v>
      </c>
      <c r="M11" s="31">
        <v>19</v>
      </c>
      <c r="N11" s="33">
        <f t="shared" ref="N11:N37" si="1">M11/F11*100</f>
        <v>76</v>
      </c>
      <c r="O11" s="31">
        <v>0</v>
      </c>
      <c r="P11" s="33" t="e">
        <f t="shared" ref="P11:P37" si="2">O11/G11*100</f>
        <v>#DIV/0!</v>
      </c>
      <c r="Q11" s="31">
        <f>I11+K11+M11+O11</f>
        <v>22</v>
      </c>
      <c r="R11" s="34">
        <f>Q11/H11*100</f>
        <v>78.571428571428569</v>
      </c>
    </row>
    <row r="12" spans="1:18" ht="15" x14ac:dyDescent="0.3">
      <c r="A12" s="35">
        <f>'[1]9'!A10</f>
        <v>2</v>
      </c>
      <c r="B12" s="36" t="str">
        <f>'[1]9'!B10</f>
        <v>MRANGGEN</v>
      </c>
      <c r="C12" s="36" t="str">
        <f>'[1]9'!C10</f>
        <v>Puskesmas Mranggen II</v>
      </c>
      <c r="D12" s="37">
        <v>2</v>
      </c>
      <c r="E12" s="37">
        <v>2</v>
      </c>
      <c r="F12" s="37">
        <v>30</v>
      </c>
      <c r="G12" s="37">
        <v>0</v>
      </c>
      <c r="H12" s="37">
        <f>SUM(D12:G12)</f>
        <v>34</v>
      </c>
      <c r="I12" s="37">
        <v>2</v>
      </c>
      <c r="J12" s="38">
        <f t="shared" ref="J12:J37" si="3">I12/D12*100</f>
        <v>100</v>
      </c>
      <c r="K12" s="37">
        <v>2</v>
      </c>
      <c r="L12" s="38">
        <f t="shared" si="0"/>
        <v>100</v>
      </c>
      <c r="M12" s="37">
        <v>28</v>
      </c>
      <c r="N12" s="39">
        <f t="shared" si="1"/>
        <v>93.333333333333329</v>
      </c>
      <c r="O12" s="37">
        <v>0</v>
      </c>
      <c r="P12" s="39" t="e">
        <f t="shared" si="2"/>
        <v>#DIV/0!</v>
      </c>
      <c r="Q12" s="37">
        <f>I12+K12+M12+O12</f>
        <v>32</v>
      </c>
      <c r="R12" s="40">
        <f>Q12/H12*100</f>
        <v>94.117647058823522</v>
      </c>
    </row>
    <row r="13" spans="1:18" ht="15" x14ac:dyDescent="0.3">
      <c r="A13" s="35">
        <f>'[1]9'!A11</f>
        <v>3</v>
      </c>
      <c r="B13" s="36" t="str">
        <f>'[1]9'!B11</f>
        <v>MRANGGEN</v>
      </c>
      <c r="C13" s="36" t="str">
        <f>'[1]9'!C11</f>
        <v>Puskesmas Mranggen III</v>
      </c>
      <c r="D13" s="37">
        <v>2</v>
      </c>
      <c r="E13" s="37">
        <v>8</v>
      </c>
      <c r="F13" s="37">
        <v>14</v>
      </c>
      <c r="G13" s="41">
        <v>5</v>
      </c>
      <c r="H13" s="37">
        <f t="shared" ref="H13:H37" si="4">SUM(D13:G13)</f>
        <v>29</v>
      </c>
      <c r="I13" s="37">
        <v>1</v>
      </c>
      <c r="J13" s="39">
        <f t="shared" si="3"/>
        <v>50</v>
      </c>
      <c r="K13" s="37">
        <v>0</v>
      </c>
      <c r="L13" s="39">
        <f t="shared" si="0"/>
        <v>0</v>
      </c>
      <c r="M13" s="37">
        <v>4</v>
      </c>
      <c r="N13" s="39">
        <f t="shared" si="1"/>
        <v>28.571428571428569</v>
      </c>
      <c r="O13" s="41">
        <v>4</v>
      </c>
      <c r="P13" s="39">
        <f t="shared" si="2"/>
        <v>80</v>
      </c>
      <c r="Q13" s="37">
        <f t="shared" ref="Q13:Q37" si="5">I13+K13+M13+O13</f>
        <v>9</v>
      </c>
      <c r="R13" s="40">
        <f t="shared" ref="R13:R37" si="6">Q13/H13*100</f>
        <v>31.03448275862069</v>
      </c>
    </row>
    <row r="14" spans="1:18" ht="15" x14ac:dyDescent="0.3">
      <c r="A14" s="35">
        <f>'[1]9'!A12</f>
        <v>4</v>
      </c>
      <c r="B14" s="36" t="str">
        <f>'[1]9'!B12</f>
        <v>KARANGAWEN</v>
      </c>
      <c r="C14" s="36" t="str">
        <f>'[1]9'!C12</f>
        <v>Puskesmas Karangawen I</v>
      </c>
      <c r="D14" s="37">
        <v>12</v>
      </c>
      <c r="E14" s="37">
        <v>7</v>
      </c>
      <c r="F14" s="37">
        <v>23</v>
      </c>
      <c r="G14" s="37">
        <v>0</v>
      </c>
      <c r="H14" s="37">
        <f t="shared" si="4"/>
        <v>42</v>
      </c>
      <c r="I14" s="37">
        <v>12</v>
      </c>
      <c r="J14" s="38">
        <f t="shared" si="3"/>
        <v>100</v>
      </c>
      <c r="K14" s="37">
        <v>7</v>
      </c>
      <c r="L14" s="38">
        <f t="shared" si="0"/>
        <v>100</v>
      </c>
      <c r="M14" s="37">
        <v>9</v>
      </c>
      <c r="N14" s="39">
        <f t="shared" si="1"/>
        <v>39.130434782608695</v>
      </c>
      <c r="O14" s="37">
        <v>0</v>
      </c>
      <c r="P14" s="39" t="e">
        <f t="shared" si="2"/>
        <v>#DIV/0!</v>
      </c>
      <c r="Q14" s="37">
        <f t="shared" si="5"/>
        <v>28</v>
      </c>
      <c r="R14" s="40">
        <f t="shared" si="6"/>
        <v>66.666666666666657</v>
      </c>
    </row>
    <row r="15" spans="1:18" ht="15" x14ac:dyDescent="0.3">
      <c r="A15" s="35">
        <f>'[1]9'!A13</f>
        <v>5</v>
      </c>
      <c r="B15" s="36" t="str">
        <f>'[1]9'!B13</f>
        <v>KARANGAWEN</v>
      </c>
      <c r="C15" s="36" t="str">
        <f>'[1]9'!C13</f>
        <v>Puskesmas Karangawen II</v>
      </c>
      <c r="D15" s="37">
        <v>0</v>
      </c>
      <c r="E15" s="37">
        <v>0</v>
      </c>
      <c r="F15" s="37">
        <v>24</v>
      </c>
      <c r="G15" s="37">
        <v>36</v>
      </c>
      <c r="H15" s="37">
        <f>SUM(D15:G15)</f>
        <v>60</v>
      </c>
      <c r="I15" s="37">
        <v>0</v>
      </c>
      <c r="J15" s="39" t="e">
        <f t="shared" si="3"/>
        <v>#DIV/0!</v>
      </c>
      <c r="K15" s="37">
        <v>0</v>
      </c>
      <c r="L15" s="39" t="e">
        <f t="shared" si="0"/>
        <v>#DIV/0!</v>
      </c>
      <c r="M15" s="37">
        <v>24</v>
      </c>
      <c r="N15" s="38">
        <f t="shared" si="1"/>
        <v>100</v>
      </c>
      <c r="O15" s="37">
        <v>30</v>
      </c>
      <c r="P15" s="39">
        <f t="shared" si="2"/>
        <v>83.333333333333343</v>
      </c>
      <c r="Q15" s="37">
        <f t="shared" si="5"/>
        <v>54</v>
      </c>
      <c r="R15" s="40">
        <f t="shared" si="6"/>
        <v>90</v>
      </c>
    </row>
    <row r="16" spans="1:18" ht="15" x14ac:dyDescent="0.3">
      <c r="A16" s="35">
        <f>'[1]9'!A14</f>
        <v>6</v>
      </c>
      <c r="B16" s="36" t="str">
        <f>'[1]9'!B14</f>
        <v>GUNTUR</v>
      </c>
      <c r="C16" s="36" t="str">
        <f>'[1]9'!C14</f>
        <v>Puskesmas Guntur I</v>
      </c>
      <c r="D16" s="37">
        <v>0</v>
      </c>
      <c r="E16" s="37">
        <v>0</v>
      </c>
      <c r="F16" s="37">
        <v>27</v>
      </c>
      <c r="G16" s="37">
        <v>100</v>
      </c>
      <c r="H16" s="37">
        <f t="shared" si="4"/>
        <v>127</v>
      </c>
      <c r="I16" s="37">
        <v>0</v>
      </c>
      <c r="J16" s="39" t="e">
        <f t="shared" si="3"/>
        <v>#DIV/0!</v>
      </c>
      <c r="K16" s="37">
        <v>0</v>
      </c>
      <c r="L16" s="39" t="e">
        <f t="shared" si="0"/>
        <v>#DIV/0!</v>
      </c>
      <c r="M16" s="37">
        <v>27</v>
      </c>
      <c r="N16" s="38">
        <f t="shared" si="1"/>
        <v>100</v>
      </c>
      <c r="O16" s="37">
        <v>36</v>
      </c>
      <c r="P16" s="39">
        <f t="shared" si="2"/>
        <v>36</v>
      </c>
      <c r="Q16" s="37">
        <f t="shared" si="5"/>
        <v>63</v>
      </c>
      <c r="R16" s="40">
        <f t="shared" si="6"/>
        <v>49.606299212598429</v>
      </c>
    </row>
    <row r="17" spans="1:18" ht="15" x14ac:dyDescent="0.3">
      <c r="A17" s="35">
        <f>'[1]9'!A15</f>
        <v>7</v>
      </c>
      <c r="B17" s="36" t="str">
        <f>'[1]9'!B15</f>
        <v>GUNTUR</v>
      </c>
      <c r="C17" s="36" t="str">
        <f>'[1]9'!C15</f>
        <v>Puskesmas Guntur II</v>
      </c>
      <c r="D17" s="37">
        <v>41</v>
      </c>
      <c r="E17" s="37">
        <v>0</v>
      </c>
      <c r="F17" s="37">
        <v>19</v>
      </c>
      <c r="G17" s="37">
        <v>39</v>
      </c>
      <c r="H17" s="37">
        <f t="shared" si="4"/>
        <v>99</v>
      </c>
      <c r="I17" s="37">
        <v>3</v>
      </c>
      <c r="J17" s="39">
        <f t="shared" si="3"/>
        <v>7.3170731707317067</v>
      </c>
      <c r="K17" s="37">
        <v>0</v>
      </c>
      <c r="L17" s="39" t="e">
        <f t="shared" si="0"/>
        <v>#DIV/0!</v>
      </c>
      <c r="M17" s="37">
        <v>7</v>
      </c>
      <c r="N17" s="39">
        <f t="shared" si="1"/>
        <v>36.84210526315789</v>
      </c>
      <c r="O17" s="37">
        <v>0</v>
      </c>
      <c r="P17" s="39">
        <f t="shared" si="2"/>
        <v>0</v>
      </c>
      <c r="Q17" s="37">
        <f t="shared" si="5"/>
        <v>10</v>
      </c>
      <c r="R17" s="40">
        <f t="shared" si="6"/>
        <v>10.1010101010101</v>
      </c>
    </row>
    <row r="18" spans="1:18" ht="15" x14ac:dyDescent="0.3">
      <c r="A18" s="35">
        <f>'[1]9'!A16</f>
        <v>8</v>
      </c>
      <c r="B18" s="36" t="str">
        <f>'[1]9'!B16</f>
        <v>SAYUNG</v>
      </c>
      <c r="C18" s="36" t="str">
        <f>'[1]9'!C16</f>
        <v>Puskesmas Sayung I</v>
      </c>
      <c r="D18" s="37">
        <v>3</v>
      </c>
      <c r="E18" s="37">
        <v>2</v>
      </c>
      <c r="F18" s="37">
        <v>29</v>
      </c>
      <c r="G18" s="37">
        <v>1</v>
      </c>
      <c r="H18" s="37">
        <f t="shared" si="4"/>
        <v>35</v>
      </c>
      <c r="I18" s="37">
        <v>2</v>
      </c>
      <c r="J18" s="39">
        <f t="shared" si="3"/>
        <v>66.666666666666657</v>
      </c>
      <c r="K18" s="37">
        <v>1</v>
      </c>
      <c r="L18" s="39">
        <f t="shared" si="0"/>
        <v>50</v>
      </c>
      <c r="M18" s="37">
        <v>15</v>
      </c>
      <c r="N18" s="39">
        <f t="shared" si="1"/>
        <v>51.724137931034484</v>
      </c>
      <c r="O18" s="37">
        <v>1</v>
      </c>
      <c r="P18" s="38">
        <f t="shared" si="2"/>
        <v>100</v>
      </c>
      <c r="Q18" s="37">
        <f t="shared" si="5"/>
        <v>19</v>
      </c>
      <c r="R18" s="40">
        <f t="shared" si="6"/>
        <v>54.285714285714285</v>
      </c>
    </row>
    <row r="19" spans="1:18" ht="15" x14ac:dyDescent="0.3">
      <c r="A19" s="35">
        <f>'[1]9'!A17</f>
        <v>9</v>
      </c>
      <c r="B19" s="36" t="str">
        <f>'[1]9'!B17</f>
        <v>SAYUNG</v>
      </c>
      <c r="C19" s="36" t="str">
        <f>'[1]9'!C17</f>
        <v>Puskesmas Sayung II</v>
      </c>
      <c r="D19" s="37">
        <v>4</v>
      </c>
      <c r="E19" s="37">
        <v>0</v>
      </c>
      <c r="F19" s="37">
        <v>13</v>
      </c>
      <c r="G19" s="37">
        <v>0</v>
      </c>
      <c r="H19" s="37">
        <f t="shared" si="4"/>
        <v>17</v>
      </c>
      <c r="I19" s="37">
        <v>4</v>
      </c>
      <c r="J19" s="38">
        <f t="shared" si="3"/>
        <v>100</v>
      </c>
      <c r="K19" s="37">
        <v>0</v>
      </c>
      <c r="L19" s="39" t="e">
        <f t="shared" si="0"/>
        <v>#DIV/0!</v>
      </c>
      <c r="M19" s="37">
        <v>13</v>
      </c>
      <c r="N19" s="38">
        <f t="shared" si="1"/>
        <v>100</v>
      </c>
      <c r="O19" s="37">
        <v>0</v>
      </c>
      <c r="P19" s="39" t="e">
        <f t="shared" si="2"/>
        <v>#DIV/0!</v>
      </c>
      <c r="Q19" s="37">
        <f t="shared" si="5"/>
        <v>17</v>
      </c>
      <c r="R19" s="42">
        <f t="shared" si="6"/>
        <v>100</v>
      </c>
    </row>
    <row r="20" spans="1:18" ht="15" x14ac:dyDescent="0.3">
      <c r="A20" s="35">
        <f>'[1]9'!A18</f>
        <v>10</v>
      </c>
      <c r="B20" s="36" t="str">
        <f>'[1]9'!B18</f>
        <v>KARANGTENGAH</v>
      </c>
      <c r="C20" s="36" t="str">
        <f>'[1]9'!C18</f>
        <v>Puskesmas Karang Tengah</v>
      </c>
      <c r="D20" s="37">
        <v>11</v>
      </c>
      <c r="E20" s="37">
        <v>12</v>
      </c>
      <c r="F20" s="37">
        <v>85</v>
      </c>
      <c r="G20" s="37">
        <v>16</v>
      </c>
      <c r="H20" s="37">
        <f t="shared" si="4"/>
        <v>124</v>
      </c>
      <c r="I20" s="37">
        <v>8</v>
      </c>
      <c r="J20" s="39">
        <f t="shared" si="3"/>
        <v>72.727272727272734</v>
      </c>
      <c r="K20" s="37">
        <v>10</v>
      </c>
      <c r="L20" s="39">
        <f t="shared" si="0"/>
        <v>83.333333333333343</v>
      </c>
      <c r="M20" s="37">
        <v>76</v>
      </c>
      <c r="N20" s="39">
        <f t="shared" si="1"/>
        <v>89.411764705882362</v>
      </c>
      <c r="O20" s="37">
        <v>11</v>
      </c>
      <c r="P20" s="39">
        <f t="shared" si="2"/>
        <v>68.75</v>
      </c>
      <c r="Q20" s="37">
        <f t="shared" si="5"/>
        <v>105</v>
      </c>
      <c r="R20" s="40">
        <f t="shared" si="6"/>
        <v>84.677419354838719</v>
      </c>
    </row>
    <row r="21" spans="1:18" ht="15" x14ac:dyDescent="0.3">
      <c r="A21" s="35">
        <f>'[1]9'!A19</f>
        <v>11</v>
      </c>
      <c r="B21" s="36" t="str">
        <f>'[1]9'!B19</f>
        <v>BONANG</v>
      </c>
      <c r="C21" s="36" t="str">
        <f>'[1]9'!C19</f>
        <v>Puskesmas Bonang I</v>
      </c>
      <c r="D21" s="37">
        <v>1</v>
      </c>
      <c r="E21" s="37">
        <v>0</v>
      </c>
      <c r="F21" s="37">
        <v>45</v>
      </c>
      <c r="G21" s="37">
        <v>11</v>
      </c>
      <c r="H21" s="37">
        <f t="shared" si="4"/>
        <v>57</v>
      </c>
      <c r="I21" s="37">
        <v>1</v>
      </c>
      <c r="J21" s="38">
        <f t="shared" si="3"/>
        <v>100</v>
      </c>
      <c r="K21" s="37">
        <v>0</v>
      </c>
      <c r="L21" s="39" t="e">
        <f t="shared" si="0"/>
        <v>#DIV/0!</v>
      </c>
      <c r="M21" s="37">
        <v>42</v>
      </c>
      <c r="N21" s="39">
        <f t="shared" si="1"/>
        <v>93.333333333333329</v>
      </c>
      <c r="O21" s="37">
        <v>11</v>
      </c>
      <c r="P21" s="38">
        <f t="shared" si="2"/>
        <v>100</v>
      </c>
      <c r="Q21" s="37">
        <f t="shared" si="5"/>
        <v>54</v>
      </c>
      <c r="R21" s="40">
        <f t="shared" si="6"/>
        <v>94.73684210526315</v>
      </c>
    </row>
    <row r="22" spans="1:18" ht="15" x14ac:dyDescent="0.3">
      <c r="A22" s="35">
        <f>'[1]9'!A20</f>
        <v>12</v>
      </c>
      <c r="B22" s="36" t="str">
        <f>'[1]9'!B20</f>
        <v>BONANG</v>
      </c>
      <c r="C22" s="36" t="str">
        <f>'[1]9'!C20</f>
        <v>Puskesmas Bonang II</v>
      </c>
      <c r="D22" s="37">
        <v>13</v>
      </c>
      <c r="E22" s="37">
        <v>34</v>
      </c>
      <c r="F22" s="37">
        <v>40</v>
      </c>
      <c r="G22" s="37">
        <v>29</v>
      </c>
      <c r="H22" s="37">
        <f t="shared" si="4"/>
        <v>116</v>
      </c>
      <c r="I22" s="37">
        <v>13</v>
      </c>
      <c r="J22" s="38">
        <f t="shared" si="3"/>
        <v>100</v>
      </c>
      <c r="K22" s="37">
        <v>26</v>
      </c>
      <c r="L22" s="39">
        <f t="shared" si="0"/>
        <v>76.470588235294116</v>
      </c>
      <c r="M22" s="37">
        <v>35</v>
      </c>
      <c r="N22" s="39">
        <f t="shared" si="1"/>
        <v>87.5</v>
      </c>
      <c r="O22" s="37">
        <v>25</v>
      </c>
      <c r="P22" s="39">
        <f t="shared" si="2"/>
        <v>86.206896551724128</v>
      </c>
      <c r="Q22" s="37">
        <f>I22+K22+M22+O22</f>
        <v>99</v>
      </c>
      <c r="R22" s="40">
        <f t="shared" si="6"/>
        <v>85.34482758620689</v>
      </c>
    </row>
    <row r="23" spans="1:18" ht="15" x14ac:dyDescent="0.3">
      <c r="A23" s="35">
        <f>'[1]9'!A21</f>
        <v>13</v>
      </c>
      <c r="B23" s="36" t="str">
        <f>'[1]9'!B21</f>
        <v>DEMAK</v>
      </c>
      <c r="C23" s="36" t="str">
        <f>'[1]9'!C21</f>
        <v>Puskesmas Demak I</v>
      </c>
      <c r="D23" s="37">
        <v>233</v>
      </c>
      <c r="E23" s="37">
        <v>10</v>
      </c>
      <c r="F23" s="37">
        <v>29</v>
      </c>
      <c r="G23" s="43">
        <v>12</v>
      </c>
      <c r="H23" s="37">
        <f t="shared" si="4"/>
        <v>284</v>
      </c>
      <c r="I23" s="37">
        <v>180</v>
      </c>
      <c r="J23" s="39">
        <f t="shared" si="3"/>
        <v>77.253218884120173</v>
      </c>
      <c r="K23" s="37">
        <v>10</v>
      </c>
      <c r="L23" s="38">
        <f t="shared" si="0"/>
        <v>100</v>
      </c>
      <c r="M23" s="37">
        <v>22</v>
      </c>
      <c r="N23" s="39">
        <f t="shared" si="1"/>
        <v>75.862068965517238</v>
      </c>
      <c r="O23" s="41">
        <v>10</v>
      </c>
      <c r="P23" s="39">
        <f t="shared" si="2"/>
        <v>83.333333333333343</v>
      </c>
      <c r="Q23" s="37">
        <f t="shared" si="5"/>
        <v>222</v>
      </c>
      <c r="R23" s="40">
        <f t="shared" si="6"/>
        <v>78.16901408450704</v>
      </c>
    </row>
    <row r="24" spans="1:18" ht="15" x14ac:dyDescent="0.3">
      <c r="A24" s="35">
        <f>'[1]9'!A22</f>
        <v>14</v>
      </c>
      <c r="B24" s="36" t="str">
        <f>'[1]9'!B22</f>
        <v>DEMAK</v>
      </c>
      <c r="C24" s="36" t="str">
        <f>'[1]9'!C22</f>
        <v>Puskesmas Demak II</v>
      </c>
      <c r="D24" s="37">
        <v>16</v>
      </c>
      <c r="E24" s="37">
        <v>17</v>
      </c>
      <c r="F24" s="37">
        <v>33</v>
      </c>
      <c r="G24" s="37">
        <v>27</v>
      </c>
      <c r="H24" s="37">
        <f t="shared" si="4"/>
        <v>93</v>
      </c>
      <c r="I24" s="37">
        <v>10</v>
      </c>
      <c r="J24" s="39">
        <f t="shared" si="3"/>
        <v>62.5</v>
      </c>
      <c r="K24" s="37">
        <v>7</v>
      </c>
      <c r="L24" s="39">
        <f t="shared" si="0"/>
        <v>41.17647058823529</v>
      </c>
      <c r="M24" s="37">
        <v>33</v>
      </c>
      <c r="N24" s="38">
        <f t="shared" si="1"/>
        <v>100</v>
      </c>
      <c r="O24" s="37">
        <v>14</v>
      </c>
      <c r="P24" s="39">
        <f t="shared" si="2"/>
        <v>51.851851851851848</v>
      </c>
      <c r="Q24" s="37">
        <f t="shared" si="5"/>
        <v>64</v>
      </c>
      <c r="R24" s="40">
        <f t="shared" si="6"/>
        <v>68.817204301075279</v>
      </c>
    </row>
    <row r="25" spans="1:18" ht="15" x14ac:dyDescent="0.3">
      <c r="A25" s="35">
        <f>'[1]9'!A23</f>
        <v>15</v>
      </c>
      <c r="B25" s="36" t="str">
        <f>'[1]9'!B23</f>
        <v>DEMAK</v>
      </c>
      <c r="C25" s="36" t="str">
        <f>'[1]9'!C23</f>
        <v>Puskesmas Demak III</v>
      </c>
      <c r="D25" s="37">
        <v>12</v>
      </c>
      <c r="E25" s="37">
        <v>11</v>
      </c>
      <c r="F25" s="37">
        <v>34</v>
      </c>
      <c r="G25" s="37">
        <v>0</v>
      </c>
      <c r="H25" s="37">
        <f t="shared" si="4"/>
        <v>57</v>
      </c>
      <c r="I25" s="37">
        <v>9</v>
      </c>
      <c r="J25" s="39">
        <f t="shared" si="3"/>
        <v>75</v>
      </c>
      <c r="K25" s="37">
        <v>9</v>
      </c>
      <c r="L25" s="39">
        <f t="shared" si="0"/>
        <v>81.818181818181827</v>
      </c>
      <c r="M25" s="37">
        <v>33</v>
      </c>
      <c r="N25" s="39">
        <f t="shared" si="1"/>
        <v>97.058823529411768</v>
      </c>
      <c r="O25" s="37">
        <v>0</v>
      </c>
      <c r="P25" s="39" t="e">
        <f t="shared" si="2"/>
        <v>#DIV/0!</v>
      </c>
      <c r="Q25" s="37">
        <f t="shared" si="5"/>
        <v>51</v>
      </c>
      <c r="R25" s="40">
        <f t="shared" si="6"/>
        <v>89.473684210526315</v>
      </c>
    </row>
    <row r="26" spans="1:18" ht="15" x14ac:dyDescent="0.3">
      <c r="A26" s="35">
        <f>'[1]9'!A24</f>
        <v>16</v>
      </c>
      <c r="B26" s="36" t="str">
        <f>'[1]9'!B24</f>
        <v>WONOSALAM</v>
      </c>
      <c r="C26" s="36" t="str">
        <f>'[1]9'!C24</f>
        <v>Puskesmas Wonosalam I</v>
      </c>
      <c r="D26" s="37">
        <v>6</v>
      </c>
      <c r="E26" s="37">
        <v>17</v>
      </c>
      <c r="F26" s="37">
        <v>52</v>
      </c>
      <c r="G26" s="37">
        <v>174</v>
      </c>
      <c r="H26" s="37">
        <f t="shared" si="4"/>
        <v>249</v>
      </c>
      <c r="I26" s="37">
        <v>5</v>
      </c>
      <c r="J26" s="39">
        <f t="shared" si="3"/>
        <v>83.333333333333343</v>
      </c>
      <c r="K26" s="37">
        <v>13</v>
      </c>
      <c r="L26" s="39">
        <f t="shared" si="0"/>
        <v>76.470588235294116</v>
      </c>
      <c r="M26" s="37">
        <v>43</v>
      </c>
      <c r="N26" s="39">
        <f t="shared" si="1"/>
        <v>82.692307692307693</v>
      </c>
      <c r="O26" s="37">
        <v>65</v>
      </c>
      <c r="P26" s="39">
        <f t="shared" si="2"/>
        <v>37.356321839080458</v>
      </c>
      <c r="Q26" s="37">
        <f t="shared" si="5"/>
        <v>126</v>
      </c>
      <c r="R26" s="40">
        <f t="shared" si="6"/>
        <v>50.602409638554214</v>
      </c>
    </row>
    <row r="27" spans="1:18" ht="15" x14ac:dyDescent="0.3">
      <c r="A27" s="35">
        <f>'[1]9'!A25</f>
        <v>17</v>
      </c>
      <c r="B27" s="36" t="str">
        <f>'[1]9'!B25</f>
        <v>WONOSALAM</v>
      </c>
      <c r="C27" s="36" t="str">
        <f>'[1]9'!C25</f>
        <v>Puskesmas Wonosalam II</v>
      </c>
      <c r="D27" s="37">
        <v>0</v>
      </c>
      <c r="E27" s="37">
        <v>10</v>
      </c>
      <c r="F27" s="37">
        <v>19</v>
      </c>
      <c r="G27" s="37">
        <v>3</v>
      </c>
      <c r="H27" s="37">
        <f>SUM(D27:G27)</f>
        <v>32</v>
      </c>
      <c r="I27" s="37">
        <v>0</v>
      </c>
      <c r="J27" s="39" t="e">
        <f t="shared" si="3"/>
        <v>#DIV/0!</v>
      </c>
      <c r="K27" s="37">
        <v>10</v>
      </c>
      <c r="L27" s="38">
        <f t="shared" si="0"/>
        <v>100</v>
      </c>
      <c r="M27" s="37">
        <v>17</v>
      </c>
      <c r="N27" s="39">
        <f t="shared" si="1"/>
        <v>89.473684210526315</v>
      </c>
      <c r="O27" s="37">
        <v>0</v>
      </c>
      <c r="P27" s="39">
        <f t="shared" si="2"/>
        <v>0</v>
      </c>
      <c r="Q27" s="37">
        <f t="shared" si="5"/>
        <v>27</v>
      </c>
      <c r="R27" s="40">
        <f t="shared" si="6"/>
        <v>84.375</v>
      </c>
    </row>
    <row r="28" spans="1:18" ht="15" x14ac:dyDescent="0.3">
      <c r="A28" s="35">
        <f>'[1]9'!A26</f>
        <v>18</v>
      </c>
      <c r="B28" s="36" t="str">
        <f>'[1]9'!B26</f>
        <v>DEMPET</v>
      </c>
      <c r="C28" s="36" t="str">
        <f>'[1]9'!C26</f>
        <v>Puskesmas Dempet</v>
      </c>
      <c r="D28" s="37">
        <v>0</v>
      </c>
      <c r="E28" s="37">
        <v>5</v>
      </c>
      <c r="F28" s="37">
        <v>24</v>
      </c>
      <c r="G28" s="37">
        <v>58</v>
      </c>
      <c r="H28" s="37">
        <f t="shared" si="4"/>
        <v>87</v>
      </c>
      <c r="I28" s="37">
        <v>0</v>
      </c>
      <c r="J28" s="39" t="e">
        <f t="shared" si="3"/>
        <v>#DIV/0!</v>
      </c>
      <c r="K28" s="37">
        <v>5</v>
      </c>
      <c r="L28" s="38">
        <f t="shared" si="0"/>
        <v>100</v>
      </c>
      <c r="M28" s="37">
        <v>24</v>
      </c>
      <c r="N28" s="38">
        <f t="shared" si="1"/>
        <v>100</v>
      </c>
      <c r="O28" s="37">
        <v>58</v>
      </c>
      <c r="P28" s="38">
        <f t="shared" si="2"/>
        <v>100</v>
      </c>
      <c r="Q28" s="37">
        <f>I28+K28+M28+O28</f>
        <v>87</v>
      </c>
      <c r="R28" s="42">
        <f t="shared" si="6"/>
        <v>100</v>
      </c>
    </row>
    <row r="29" spans="1:18" ht="15" x14ac:dyDescent="0.3">
      <c r="A29" s="35">
        <f>'[1]9'!A27</f>
        <v>19</v>
      </c>
      <c r="B29" s="36" t="str">
        <f>'[1]9'!B27</f>
        <v>KEBONAGUNG</v>
      </c>
      <c r="C29" s="36" t="str">
        <f>'[1]9'!C27</f>
        <v xml:space="preserve">Puskesmas Kebonagung </v>
      </c>
      <c r="D29" s="37">
        <v>1</v>
      </c>
      <c r="E29" s="37">
        <v>7</v>
      </c>
      <c r="F29" s="37">
        <v>54</v>
      </c>
      <c r="G29" s="37">
        <v>42</v>
      </c>
      <c r="H29" s="37">
        <f t="shared" si="4"/>
        <v>104</v>
      </c>
      <c r="I29" s="37">
        <v>0</v>
      </c>
      <c r="J29" s="39">
        <f t="shared" si="3"/>
        <v>0</v>
      </c>
      <c r="K29" s="37">
        <v>7</v>
      </c>
      <c r="L29" s="38">
        <f t="shared" si="0"/>
        <v>100</v>
      </c>
      <c r="M29" s="37">
        <v>32</v>
      </c>
      <c r="N29" s="39">
        <f t="shared" si="1"/>
        <v>59.259259259259252</v>
      </c>
      <c r="O29" s="37">
        <v>42</v>
      </c>
      <c r="P29" s="38">
        <f t="shared" si="2"/>
        <v>100</v>
      </c>
      <c r="Q29" s="37">
        <f t="shared" si="5"/>
        <v>81</v>
      </c>
      <c r="R29" s="40">
        <f t="shared" si="6"/>
        <v>77.884615384615387</v>
      </c>
    </row>
    <row r="30" spans="1:18" ht="15" x14ac:dyDescent="0.3">
      <c r="A30" s="35">
        <f>'[1]9'!A28</f>
        <v>20</v>
      </c>
      <c r="B30" s="36" t="str">
        <f>'[1]9'!B28</f>
        <v>GAJAH</v>
      </c>
      <c r="C30" s="36" t="str">
        <f>'[1]9'!C28</f>
        <v>Puskesmas Gajah I</v>
      </c>
      <c r="D30" s="37">
        <v>0</v>
      </c>
      <c r="E30" s="37">
        <v>1</v>
      </c>
      <c r="F30" s="37">
        <v>38</v>
      </c>
      <c r="G30" s="37">
        <v>14</v>
      </c>
      <c r="H30" s="37">
        <f t="shared" si="4"/>
        <v>53</v>
      </c>
      <c r="I30" s="37">
        <v>0</v>
      </c>
      <c r="J30" s="39" t="e">
        <f t="shared" si="3"/>
        <v>#DIV/0!</v>
      </c>
      <c r="K30" s="37">
        <v>1</v>
      </c>
      <c r="L30" s="38">
        <f t="shared" si="0"/>
        <v>100</v>
      </c>
      <c r="M30" s="37">
        <v>36</v>
      </c>
      <c r="N30" s="39">
        <f t="shared" si="1"/>
        <v>94.73684210526315</v>
      </c>
      <c r="O30" s="37">
        <v>3</v>
      </c>
      <c r="P30" s="39">
        <f t="shared" si="2"/>
        <v>21.428571428571427</v>
      </c>
      <c r="Q30" s="37">
        <f t="shared" si="5"/>
        <v>40</v>
      </c>
      <c r="R30" s="40">
        <f t="shared" si="6"/>
        <v>75.471698113207552</v>
      </c>
    </row>
    <row r="31" spans="1:18" ht="15" x14ac:dyDescent="0.3">
      <c r="A31" s="35">
        <f>'[1]9'!A29</f>
        <v>21</v>
      </c>
      <c r="B31" s="36" t="str">
        <f>'[1]9'!B29</f>
        <v>GAJAH</v>
      </c>
      <c r="C31" s="36" t="str">
        <f>'[1]9'!C29</f>
        <v>Puskesmas Gajah II</v>
      </c>
      <c r="D31" s="37">
        <v>50</v>
      </c>
      <c r="E31" s="37">
        <v>0</v>
      </c>
      <c r="F31" s="37">
        <v>21</v>
      </c>
      <c r="G31" s="37">
        <v>22</v>
      </c>
      <c r="H31" s="37">
        <f t="shared" si="4"/>
        <v>93</v>
      </c>
      <c r="I31" s="37">
        <v>44</v>
      </c>
      <c r="J31" s="39">
        <f t="shared" si="3"/>
        <v>88</v>
      </c>
      <c r="K31" s="37">
        <v>0</v>
      </c>
      <c r="L31" s="39" t="e">
        <f t="shared" si="0"/>
        <v>#DIV/0!</v>
      </c>
      <c r="M31" s="37">
        <v>21</v>
      </c>
      <c r="N31" s="38">
        <f t="shared" si="1"/>
        <v>100</v>
      </c>
      <c r="O31" s="37">
        <v>22</v>
      </c>
      <c r="P31" s="38">
        <f t="shared" si="2"/>
        <v>100</v>
      </c>
      <c r="Q31" s="37">
        <f t="shared" si="5"/>
        <v>87</v>
      </c>
      <c r="R31" s="40">
        <f t="shared" si="6"/>
        <v>93.548387096774192</v>
      </c>
    </row>
    <row r="32" spans="1:18" ht="15" x14ac:dyDescent="0.3">
      <c r="A32" s="35">
        <f>'[1]9'!A30</f>
        <v>22</v>
      </c>
      <c r="B32" s="36" t="str">
        <f>'[1]9'!B30</f>
        <v>KARANGANYAR</v>
      </c>
      <c r="C32" s="36" t="str">
        <f>'[1]9'!C30</f>
        <v>Puskesmas Karanganyar I</v>
      </c>
      <c r="D32" s="37">
        <v>16</v>
      </c>
      <c r="E32" s="37">
        <v>0</v>
      </c>
      <c r="F32" s="37">
        <v>29</v>
      </c>
      <c r="G32" s="37">
        <v>31</v>
      </c>
      <c r="H32" s="37">
        <f t="shared" si="4"/>
        <v>76</v>
      </c>
      <c r="I32" s="37">
        <v>14</v>
      </c>
      <c r="J32" s="39">
        <f t="shared" si="3"/>
        <v>87.5</v>
      </c>
      <c r="K32" s="37">
        <v>0</v>
      </c>
      <c r="L32" s="39" t="e">
        <f t="shared" si="0"/>
        <v>#DIV/0!</v>
      </c>
      <c r="M32" s="37">
        <v>29</v>
      </c>
      <c r="N32" s="38">
        <f t="shared" si="1"/>
        <v>100</v>
      </c>
      <c r="O32" s="37">
        <v>27</v>
      </c>
      <c r="P32" s="39">
        <f t="shared" si="2"/>
        <v>87.096774193548384</v>
      </c>
      <c r="Q32" s="37">
        <f t="shared" si="5"/>
        <v>70</v>
      </c>
      <c r="R32" s="40">
        <f t="shared" si="6"/>
        <v>92.10526315789474</v>
      </c>
    </row>
    <row r="33" spans="1:18" ht="15" x14ac:dyDescent="0.3">
      <c r="A33" s="35">
        <f>'[1]9'!A31</f>
        <v>23</v>
      </c>
      <c r="B33" s="36" t="str">
        <f>'[1]9'!B31</f>
        <v>KARANGANYAR</v>
      </c>
      <c r="C33" s="36" t="str">
        <f>'[1]9'!C31</f>
        <v>Puskesmas Karanganyar II</v>
      </c>
      <c r="D33" s="37">
        <v>0</v>
      </c>
      <c r="E33" s="37">
        <v>0</v>
      </c>
      <c r="F33" s="37">
        <v>32</v>
      </c>
      <c r="G33" s="37">
        <v>347</v>
      </c>
      <c r="H33" s="37">
        <f t="shared" si="4"/>
        <v>379</v>
      </c>
      <c r="I33" s="37">
        <v>0</v>
      </c>
      <c r="J33" s="39" t="e">
        <f t="shared" si="3"/>
        <v>#DIV/0!</v>
      </c>
      <c r="K33" s="37">
        <v>0</v>
      </c>
      <c r="L33" s="39" t="e">
        <f t="shared" si="0"/>
        <v>#DIV/0!</v>
      </c>
      <c r="M33" s="37">
        <v>23</v>
      </c>
      <c r="N33" s="39">
        <f t="shared" si="1"/>
        <v>71.875</v>
      </c>
      <c r="O33" s="37">
        <v>264</v>
      </c>
      <c r="P33" s="39">
        <f t="shared" si="2"/>
        <v>76.080691642651303</v>
      </c>
      <c r="Q33" s="37">
        <f t="shared" si="5"/>
        <v>287</v>
      </c>
      <c r="R33" s="40">
        <f t="shared" si="6"/>
        <v>75.725593667546178</v>
      </c>
    </row>
    <row r="34" spans="1:18" ht="15" x14ac:dyDescent="0.3">
      <c r="A34" s="35">
        <f>'[1]9'!A32</f>
        <v>24</v>
      </c>
      <c r="B34" s="36" t="str">
        <f>'[1]9'!B32</f>
        <v>MIJEN</v>
      </c>
      <c r="C34" s="36" t="str">
        <f>'[1]9'!C32</f>
        <v>Puskesmas Mijen I</v>
      </c>
      <c r="D34" s="37">
        <v>11</v>
      </c>
      <c r="E34" s="37">
        <v>20</v>
      </c>
      <c r="F34" s="37">
        <v>19</v>
      </c>
      <c r="G34" s="37">
        <v>35</v>
      </c>
      <c r="H34" s="37">
        <f t="shared" si="4"/>
        <v>85</v>
      </c>
      <c r="I34" s="37">
        <v>5</v>
      </c>
      <c r="J34" s="39">
        <f t="shared" si="3"/>
        <v>45.454545454545453</v>
      </c>
      <c r="K34" s="37">
        <v>3</v>
      </c>
      <c r="L34" s="39">
        <f t="shared" si="0"/>
        <v>15</v>
      </c>
      <c r="M34" s="37">
        <v>9</v>
      </c>
      <c r="N34" s="39">
        <f t="shared" si="1"/>
        <v>47.368421052631575</v>
      </c>
      <c r="O34" s="37">
        <v>23</v>
      </c>
      <c r="P34" s="39">
        <f t="shared" si="2"/>
        <v>65.714285714285708</v>
      </c>
      <c r="Q34" s="37">
        <f t="shared" si="5"/>
        <v>40</v>
      </c>
      <c r="R34" s="40">
        <f t="shared" si="6"/>
        <v>47.058823529411761</v>
      </c>
    </row>
    <row r="35" spans="1:18" ht="15" x14ac:dyDescent="0.3">
      <c r="A35" s="35">
        <f>'[1]9'!A33</f>
        <v>25</v>
      </c>
      <c r="B35" s="36" t="str">
        <f>'[1]9'!B33</f>
        <v>MIJEN</v>
      </c>
      <c r="C35" s="36" t="str">
        <f>'[1]9'!C33</f>
        <v>Puskesmas Mijen II</v>
      </c>
      <c r="D35" s="37">
        <v>1</v>
      </c>
      <c r="E35" s="37">
        <v>0</v>
      </c>
      <c r="F35" s="37">
        <v>19</v>
      </c>
      <c r="G35" s="37">
        <v>26</v>
      </c>
      <c r="H35" s="37">
        <f t="shared" si="4"/>
        <v>46</v>
      </c>
      <c r="I35" s="37">
        <v>1</v>
      </c>
      <c r="J35" s="38">
        <f t="shared" si="3"/>
        <v>100</v>
      </c>
      <c r="K35" s="37">
        <v>0</v>
      </c>
      <c r="L35" s="39" t="e">
        <f t="shared" si="0"/>
        <v>#DIV/0!</v>
      </c>
      <c r="M35" s="37">
        <v>14</v>
      </c>
      <c r="N35" s="39">
        <f t="shared" si="1"/>
        <v>73.68421052631578</v>
      </c>
      <c r="O35" s="37">
        <v>15</v>
      </c>
      <c r="P35" s="39">
        <f t="shared" si="2"/>
        <v>57.692307692307686</v>
      </c>
      <c r="Q35" s="37">
        <f t="shared" si="5"/>
        <v>30</v>
      </c>
      <c r="R35" s="40">
        <f t="shared" si="6"/>
        <v>65.217391304347828</v>
      </c>
    </row>
    <row r="36" spans="1:18" ht="15" x14ac:dyDescent="0.3">
      <c r="A36" s="35">
        <f>'[1]9'!A34</f>
        <v>26</v>
      </c>
      <c r="B36" s="36" t="str">
        <f>'[1]9'!B34</f>
        <v>WEDUNG</v>
      </c>
      <c r="C36" s="36" t="str">
        <f>'[1]9'!C34</f>
        <v>Puskesmas Wedung I</v>
      </c>
      <c r="D36" s="37">
        <v>11</v>
      </c>
      <c r="E36" s="37">
        <v>0</v>
      </c>
      <c r="F36" s="37">
        <v>31</v>
      </c>
      <c r="G36" s="37">
        <v>30</v>
      </c>
      <c r="H36" s="37">
        <f t="shared" si="4"/>
        <v>72</v>
      </c>
      <c r="I36" s="37">
        <v>6</v>
      </c>
      <c r="J36" s="39">
        <f t="shared" si="3"/>
        <v>54.54545454545454</v>
      </c>
      <c r="K36" s="37">
        <v>0</v>
      </c>
      <c r="L36" s="39" t="e">
        <f t="shared" si="0"/>
        <v>#DIV/0!</v>
      </c>
      <c r="M36" s="37">
        <v>13</v>
      </c>
      <c r="N36" s="39">
        <f t="shared" si="1"/>
        <v>41.935483870967744</v>
      </c>
      <c r="O36" s="37">
        <v>0</v>
      </c>
      <c r="P36" s="39">
        <f t="shared" si="2"/>
        <v>0</v>
      </c>
      <c r="Q36" s="37">
        <f t="shared" si="5"/>
        <v>19</v>
      </c>
      <c r="R36" s="40">
        <f t="shared" si="6"/>
        <v>26.388888888888889</v>
      </c>
    </row>
    <row r="37" spans="1:18" ht="15" x14ac:dyDescent="0.3">
      <c r="A37" s="44">
        <f>'[1]9'!A35</f>
        <v>27</v>
      </c>
      <c r="B37" s="45" t="str">
        <f>'[1]9'!B35</f>
        <v>WEDUNG</v>
      </c>
      <c r="C37" s="45" t="str">
        <f>'[1]9'!C35</f>
        <v>Puskesmas Wedung II</v>
      </c>
      <c r="D37" s="46">
        <v>4</v>
      </c>
      <c r="E37" s="46">
        <v>0</v>
      </c>
      <c r="F37" s="46">
        <v>5</v>
      </c>
      <c r="G37" s="46">
        <v>4</v>
      </c>
      <c r="H37" s="46">
        <f t="shared" si="4"/>
        <v>13</v>
      </c>
      <c r="I37" s="46">
        <v>3</v>
      </c>
      <c r="J37" s="47">
        <f t="shared" si="3"/>
        <v>75</v>
      </c>
      <c r="K37" s="46">
        <v>0</v>
      </c>
      <c r="L37" s="47" t="e">
        <f t="shared" si="0"/>
        <v>#DIV/0!</v>
      </c>
      <c r="M37" s="46">
        <v>0</v>
      </c>
      <c r="N37" s="47">
        <f t="shared" si="1"/>
        <v>0</v>
      </c>
      <c r="O37" s="46">
        <v>0</v>
      </c>
      <c r="P37" s="47">
        <f t="shared" si="2"/>
        <v>0</v>
      </c>
      <c r="Q37" s="46">
        <f t="shared" si="5"/>
        <v>3</v>
      </c>
      <c r="R37" s="48">
        <f t="shared" si="6"/>
        <v>23.076923076923077</v>
      </c>
    </row>
    <row r="38" spans="1:18" ht="15.6" x14ac:dyDescent="0.3">
      <c r="A38" s="49" t="s">
        <v>18</v>
      </c>
      <c r="B38" s="50"/>
      <c r="C38" s="50"/>
      <c r="D38" s="51">
        <f t="shared" ref="D38:I38" si="7">SUM(D11:D37)</f>
        <v>451</v>
      </c>
      <c r="E38" s="51">
        <f t="shared" si="7"/>
        <v>165</v>
      </c>
      <c r="F38" s="51">
        <f t="shared" si="7"/>
        <v>813</v>
      </c>
      <c r="G38" s="51">
        <f t="shared" si="7"/>
        <v>1062</v>
      </c>
      <c r="H38" s="51">
        <f>SUM(H11:H37)</f>
        <v>2491</v>
      </c>
      <c r="I38" s="51">
        <f t="shared" si="7"/>
        <v>324</v>
      </c>
      <c r="J38" s="52">
        <f>I38/D38*100</f>
        <v>71.840354767184039</v>
      </c>
      <c r="K38" s="51">
        <f>SUM(K11:K37)</f>
        <v>113</v>
      </c>
      <c r="L38" s="52">
        <f>K38/E38*100</f>
        <v>68.484848484848484</v>
      </c>
      <c r="M38" s="51">
        <f>SUM(M11:M37)</f>
        <v>648</v>
      </c>
      <c r="N38" s="52">
        <f>M38/F38*100</f>
        <v>79.704797047970473</v>
      </c>
      <c r="O38" s="51">
        <f>SUM(O11:O37)</f>
        <v>661</v>
      </c>
      <c r="P38" s="52">
        <f>O38/G38*100</f>
        <v>62.241054613935965</v>
      </c>
      <c r="Q38" s="51">
        <f>SUM(Q11:Q37)</f>
        <v>1746</v>
      </c>
      <c r="R38" s="53">
        <f>Q38/H38*100</f>
        <v>70.092332396627867</v>
      </c>
    </row>
    <row r="39" spans="1:18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3">
      <c r="A40" s="54" t="s">
        <v>19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</sheetData>
  <mergeCells count="16">
    <mergeCell ref="H8:H9"/>
    <mergeCell ref="I8:J8"/>
    <mergeCell ref="K8:L8"/>
    <mergeCell ref="M8:N8"/>
    <mergeCell ref="O8:P8"/>
    <mergeCell ref="Q8:R8"/>
    <mergeCell ref="A3:R3"/>
    <mergeCell ref="A7:A9"/>
    <mergeCell ref="B7:B9"/>
    <mergeCell ref="C7:C9"/>
    <mergeCell ref="D7:H7"/>
    <mergeCell ref="I7:R7"/>
    <mergeCell ref="D8:D9"/>
    <mergeCell ref="E8:E9"/>
    <mergeCell ref="F8:F9"/>
    <mergeCell ref="G8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2021-07-05T07:08:45Z</dcterms:created>
  <dcterms:modified xsi:type="dcterms:W3CDTF">2021-07-05T07:09:06Z</dcterms:modified>
</cp:coreProperties>
</file>