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375" yWindow="270" windowWidth="11370" windowHeight="11760" tabRatio="860" activeTab="2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6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l="1"/>
  <c r="F959" i="35"/>
  <c r="D959" i="35" l="1"/>
  <c r="F960" i="35"/>
  <c r="D960" i="35" l="1"/>
  <c r="F961" i="35"/>
  <c r="D961" i="35" l="1"/>
  <c r="F962" i="35"/>
  <c r="D962" i="35" l="1"/>
  <c r="F963" i="35"/>
  <c r="D963" i="35" l="1"/>
  <c r="F964" i="35"/>
  <c r="D964" i="35" l="1"/>
  <c r="F965" i="35"/>
  <c r="D965" i="35" l="1"/>
  <c r="F966" i="35"/>
  <c r="D966" i="35" l="1"/>
  <c r="F967" i="35"/>
  <c r="D967" i="35" l="1"/>
  <c r="F968" i="35"/>
  <c r="D968" i="35" l="1"/>
  <c r="F969" i="35"/>
  <c r="D969" i="35" l="1"/>
  <c r="F970" i="35"/>
  <c r="D970" i="35" l="1"/>
  <c r="F971" i="35"/>
  <c r="D971" i="35" l="1"/>
  <c r="F972" i="35"/>
  <c r="D972" i="35" l="1"/>
  <c r="F973" i="35"/>
  <c r="D973" i="35" s="1"/>
</calcChain>
</file>

<file path=xl/sharedStrings.xml><?xml version="1.0" encoding="utf-8"?>
<sst xmlns="http://schemas.openxmlformats.org/spreadsheetml/2006/main" count="3099" uniqueCount="827">
  <si>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</si>
  <si>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</si>
  <si>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</si>
  <si>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</si>
  <si>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</si>
  <si>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</si>
  <si>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</si>
  <si>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</si>
  <si>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</si>
  <si>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</si>
  <si>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</si>
  <si>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</si>
  <si>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</si>
  <si>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</si>
  <si>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</si>
  <si>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</si>
  <si>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</si>
  <si>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</si>
  <si>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</si>
  <si>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</si>
  <si>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</si>
  <si>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</si>
  <si>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</si>
  <si>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</si>
  <si>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</si>
  <si>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</si>
  <si>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</si>
  <si>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</si>
  <si>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</si>
  <si>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</si>
  <si>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</si>
  <si>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</si>
  <si>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</si>
  <si>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</si>
  <si>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</si>
  <si>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</si>
  <si>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</si>
  <si>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</si>
  <si>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</si>
  <si>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</si>
  <si>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</si>
  <si>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</si>
  <si>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</si>
  <si>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</si>
  <si>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</si>
  <si>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</si>
  <si>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</si>
  <si>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</si>
  <si>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</si>
  <si>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</si>
  <si>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</si>
  <si>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</si>
  <si>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</si>
  <si>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</si>
  <si>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</si>
  <si>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</si>
  <si>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</si>
  <si>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</si>
  <si>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</si>
  <si>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</si>
  <si>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</si>
  <si>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</si>
  <si>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</si>
  <si>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</si>
  <si>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</si>
  <si>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</si>
  <si>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</si>
  <si>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</si>
  <si>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</si>
  <si>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</si>
  <si>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</si>
  <si>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</si>
  <si>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</si>
  <si>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</si>
  <si>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</si>
  <si>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</si>
  <si>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</si>
  <si>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</si>
  <si>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</si>
  <si>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</si>
  <si>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</si>
  <si>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</si>
  <si>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</si>
  <si>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</si>
  <si>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</si>
  <si>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</si>
  <si>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</si>
  <si>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</si>
  <si>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</si>
  <si>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</si>
  <si>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</si>
  <si>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</si>
  <si>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</si>
  <si>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</si>
  <si>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</si>
  <si>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</si>
  <si>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</si>
  <si>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</si>
  <si>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</si>
  <si>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</si>
  <si>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</si>
  <si>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</si>
  <si>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</si>
  <si>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</si>
  <si>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</si>
  <si>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</si>
  <si>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</si>
  <si>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</si>
  <si>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</si>
  <si>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</si>
  <si>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</si>
  <si>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</si>
  <si>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</si>
  <si>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</si>
  <si>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</si>
  <si>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</si>
  <si>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</si>
  <si>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</si>
  <si>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</si>
  <si>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</si>
  <si>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</si>
  <si>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</si>
  <si>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</si>
  <si>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</si>
  <si>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</si>
  <si>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</si>
  <si>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</si>
  <si>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</si>
  <si>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</si>
  <si>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</si>
  <si>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</si>
  <si>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</si>
  <si>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</si>
  <si>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</si>
  <si>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</si>
  <si>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</si>
  <si>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</si>
  <si>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</si>
  <si>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</si>
  <si>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</si>
  <si>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</si>
  <si>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</si>
  <si>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</si>
  <si>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</si>
  <si>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</si>
  <si>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</si>
  <si>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</si>
  <si>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</si>
  <si>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</si>
  <si>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</si>
  <si>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</si>
  <si>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</si>
  <si>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</si>
  <si>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</si>
  <si>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</si>
  <si>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</si>
  <si>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</si>
  <si>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</si>
  <si>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</si>
  <si>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</si>
  <si>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</si>
  <si>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</si>
  <si>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</si>
  <si>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</si>
  <si>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</si>
  <si>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</si>
  <si>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</si>
  <si>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</si>
  <si>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</si>
  <si>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</si>
  <si>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</si>
  <si>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</si>
  <si>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</si>
  <si>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</si>
  <si>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</si>
  <si>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</si>
  <si>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</si>
  <si>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</si>
  <si>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</si>
  <si>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</si>
  <si>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</si>
  <si>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</si>
  <si>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</si>
  <si>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</si>
  <si>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</si>
  <si>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</si>
  <si>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</si>
  <si>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</si>
  <si>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</si>
  <si>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</si>
  <si>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</si>
  <si>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</si>
  <si>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</si>
  <si>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</si>
  <si>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</si>
  <si>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</si>
  <si>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</si>
  <si>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</si>
  <si>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</si>
  <si>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</si>
  <si>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</si>
  <si>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</si>
  <si>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</si>
  <si>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</si>
  <si>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</si>
  <si>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</si>
  <si>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</si>
  <si>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</si>
  <si>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</si>
  <si>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</si>
  <si>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</si>
  <si>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</si>
  <si>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</si>
  <si>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</si>
  <si>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</si>
  <si>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</si>
  <si>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</si>
  <si>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</si>
  <si>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</si>
  <si>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</si>
  <si>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</si>
  <si>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</si>
  <si>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</si>
  <si>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</si>
  <si>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</si>
  <si>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</si>
  <si>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</si>
  <si>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</si>
  <si>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</si>
  <si>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</si>
  <si>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</si>
  <si>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</si>
  <si>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</si>
  <si>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</si>
  <si>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</si>
  <si>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</si>
  <si>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</si>
  <si>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</si>
  <si>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</si>
  <si>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</si>
  <si>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</si>
  <si>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</si>
  <si>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</si>
  <si>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</si>
  <si>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</si>
  <si>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</si>
  <si>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</si>
  <si>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</si>
  <si>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</si>
  <si>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</si>
  <si>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</si>
  <si>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</si>
  <si>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</si>
  <si>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</si>
  <si>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</si>
  <si>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</si>
  <si>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</si>
  <si>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</si>
  <si>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</si>
  <si>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</si>
  <si>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</si>
  <si>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</si>
  <si>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</si>
  <si>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</si>
  <si>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</si>
  <si>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</si>
  <si>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</si>
  <si>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</si>
  <si>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</si>
  <si>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</si>
  <si>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</si>
  <si>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</si>
  <si>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</si>
  <si>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</si>
  <si>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</si>
  <si>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</si>
  <si>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</si>
  <si>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</si>
  <si>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</si>
  <si>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</si>
  <si>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</si>
  <si>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</si>
  <si>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</si>
  <si>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</si>
  <si>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</si>
  <si>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</si>
  <si>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</si>
  <si>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</si>
  <si>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</si>
  <si>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</si>
  <si>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</si>
  <si>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</si>
  <si>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</si>
  <si>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</si>
  <si>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</si>
  <si>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</si>
  <si>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</si>
  <si>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</si>
  <si>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</si>
  <si>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</si>
  <si>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</si>
  <si>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</si>
  <si>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</si>
  <si>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</si>
  <si>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</si>
  <si>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</si>
  <si>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</si>
  <si>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</si>
  <si>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</si>
  <si>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</si>
  <si>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</si>
  <si>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</si>
  <si>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</si>
  <si>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</si>
  <si>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</si>
  <si>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</si>
  <si>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</si>
  <si>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</si>
  <si>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</si>
  <si>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</si>
  <si>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</si>
  <si>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</si>
  <si>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</si>
  <si>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</si>
  <si>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</si>
  <si>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</si>
  <si>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</si>
  <si>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</si>
  <si>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</si>
  <si>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</si>
  <si>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</si>
  <si>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</si>
  <si>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</si>
  <si>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</si>
  <si>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</si>
  <si>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</si>
  <si>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</si>
  <si>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</si>
  <si>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</si>
  <si>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</si>
  <si>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</si>
  <si>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</si>
  <si>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</si>
  <si>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</si>
  <si>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</si>
  <si>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</si>
  <si>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</si>
  <si>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</si>
  <si>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</si>
  <si>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</si>
  <si>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</si>
  <si>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</si>
  <si>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</si>
  <si>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</si>
  <si>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</si>
  <si>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</si>
  <si>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</si>
  <si>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</si>
  <si>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</si>
  <si>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</si>
  <si>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</si>
  <si>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</si>
  <si>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</si>
  <si>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</si>
  <si>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</si>
  <si>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</si>
  <si>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</si>
  <si>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</si>
  <si>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</si>
  <si>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</si>
  <si>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</si>
  <si>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</si>
  <si>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</si>
  <si>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</si>
  <si>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</si>
  <si>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</si>
  <si>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</si>
  <si>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</si>
  <si>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</si>
  <si>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</si>
  <si>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</si>
  <si>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</si>
  <si>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</si>
  <si>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</si>
  <si>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</si>
  <si>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</si>
  <si>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</si>
  <si>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</si>
  <si>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</si>
  <si>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</si>
  <si>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</si>
  <si>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</si>
  <si>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</si>
  <si>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</si>
  <si>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</si>
  <si>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</si>
  <si>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</si>
  <si>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</si>
  <si>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</si>
  <si>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</si>
  <si>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</si>
  <si>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</si>
  <si>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</si>
  <si>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</si>
  <si>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</si>
  <si>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</si>
  <si>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</si>
  <si>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</si>
  <si>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</si>
  <si>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</si>
  <si>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</si>
  <si>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</si>
  <si>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</si>
  <si>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</si>
  <si>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</si>
  <si>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</si>
  <si>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</si>
  <si>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</si>
  <si>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</si>
  <si>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</si>
  <si>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</si>
  <si>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</si>
  <si>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</si>
  <si>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</si>
  <si>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</si>
  <si>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</si>
  <si>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</si>
  <si>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</si>
  <si>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</si>
  <si>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</si>
  <si>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</si>
  <si>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</si>
  <si>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</si>
  <si>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</si>
  <si>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</si>
  <si>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</si>
  <si>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</si>
  <si>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</si>
  <si>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</si>
  <si>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</si>
  <si>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</si>
  <si>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</si>
  <si>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</si>
  <si>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</si>
  <si>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</si>
  <si>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</si>
  <si>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</si>
  <si>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</si>
  <si>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</si>
  <si>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</si>
  <si>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</si>
  <si>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</si>
  <si>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</si>
  <si>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</si>
  <si>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</si>
  <si>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</si>
  <si>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</si>
  <si>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</si>
  <si>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</si>
  <si>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</si>
  <si>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</si>
  <si>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</si>
  <si>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</si>
  <si>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</si>
  <si>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</si>
  <si>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</si>
  <si>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</si>
  <si>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</si>
  <si>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</si>
  <si>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</si>
  <si>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</si>
  <si>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</si>
  <si>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</si>
  <si>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</si>
  <si>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</si>
  <si>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</si>
  <si>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</si>
  <si>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</si>
  <si>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</si>
  <si>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</si>
  <si>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</si>
  <si>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</si>
  <si>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</si>
  <si>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</si>
  <si>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</si>
  <si>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</si>
  <si>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</si>
  <si>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</si>
  <si>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</si>
  <si>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</si>
  <si>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</si>
  <si>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</si>
  <si>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</si>
  <si>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</si>
  <si>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</si>
  <si>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</si>
  <si>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</si>
  <si>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</si>
  <si>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</si>
  <si>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</si>
  <si>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</si>
  <si>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</si>
  <si>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</si>
  <si>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</si>
  <si>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</si>
  <si>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</si>
  <si>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</si>
  <si>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</si>
  <si>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</si>
  <si>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</si>
  <si>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</si>
  <si>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</si>
  <si>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</si>
  <si>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</si>
  <si>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</si>
  <si>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</si>
  <si>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</si>
  <si>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</si>
  <si>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</si>
  <si>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</si>
  <si>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</si>
  <si>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</si>
  <si>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</si>
  <si>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</si>
  <si>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</si>
  <si>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</si>
  <si>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</si>
  <si>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</si>
  <si>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</si>
  <si>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</si>
  <si>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</si>
  <si>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</si>
  <si>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</si>
  <si>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</si>
  <si>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</si>
  <si>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</si>
  <si>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</si>
  <si>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</si>
  <si>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</si>
  <si>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</si>
  <si>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</si>
  <si>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</si>
  <si>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</si>
  <si>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</si>
  <si>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</si>
  <si>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</si>
  <si>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</si>
  <si>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</si>
  <si>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</si>
  <si>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</si>
  <si>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</si>
  <si>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</si>
  <si>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</si>
  <si>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</si>
  <si>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</si>
  <si>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</si>
  <si>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</si>
  <si>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</si>
  <si>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</si>
  <si>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</si>
  <si>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</si>
  <si>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</si>
  <si>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</si>
  <si>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</si>
  <si>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</si>
  <si>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</si>
  <si>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</si>
  <si>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</si>
  <si>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</si>
  <si>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</si>
  <si>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NEGATIF</t>
  </si>
  <si>
    <t>baik</t>
  </si>
  <si>
    <t>0888-88</t>
  </si>
  <si>
    <t>Puskesmas Bonang 2</t>
  </si>
  <si>
    <t>'3321126403840002</t>
  </si>
  <si>
    <t>SITI MURYANI</t>
  </si>
  <si>
    <t>poncoharjo</t>
  </si>
  <si>
    <t>'3321085904800001</t>
  </si>
  <si>
    <t>SITI AMINAH</t>
  </si>
  <si>
    <t>SAMBIROTO</t>
  </si>
  <si>
    <t>sambiroto 2/1</t>
  </si>
  <si>
    <t>0810-0000-00</t>
  </si>
  <si>
    <t>Puskesmas Gajah 1</t>
  </si>
  <si>
    <t>AG.1031955.1004592</t>
  </si>
  <si>
    <t>'3321085005090002</t>
  </si>
  <si>
    <t>SHIHA NAJWA AULIA</t>
  </si>
  <si>
    <t>AG.1031955.1004593</t>
  </si>
  <si>
    <t>'3321081706550001</t>
  </si>
  <si>
    <t>MASHUD</t>
  </si>
  <si>
    <t>AG.1031955.1004594</t>
  </si>
  <si>
    <t>'3321082008820003</t>
  </si>
  <si>
    <t>AG.1031955.1004595</t>
  </si>
  <si>
    <t>'3321081108800004</t>
  </si>
  <si>
    <t>NOR SAID</t>
  </si>
  <si>
    <t>AG.1031955.1004596</t>
  </si>
  <si>
    <t>'3321080410920001</t>
  </si>
  <si>
    <t>MAFTUH</t>
  </si>
  <si>
    <t>AG.1031955.1004597</t>
  </si>
  <si>
    <t>'3321084501600002</t>
  </si>
  <si>
    <t>MUZAROAH</t>
  </si>
  <si>
    <t>AG.1031955.1004598</t>
  </si>
  <si>
    <t>'3321086211590001</t>
  </si>
  <si>
    <t>MASFI'AH</t>
  </si>
  <si>
    <t>SAMBIROTO 2/1</t>
  </si>
  <si>
    <t>0810-0000-0</t>
  </si>
  <si>
    <t>AG.1031955.1004599</t>
  </si>
  <si>
    <t>'3321080509020001</t>
  </si>
  <si>
    <t>NGAIMUN NAJIB</t>
  </si>
  <si>
    <t>AG.1031955.1004600</t>
  </si>
  <si>
    <t>'3321086303740001</t>
  </si>
  <si>
    <t>ISTIANAH</t>
  </si>
  <si>
    <t>AG.1031955.1004601</t>
  </si>
  <si>
    <t>'3321084505130001</t>
  </si>
  <si>
    <t>JIHAN TALITA NAJLA</t>
  </si>
  <si>
    <t>AG.1031955.1004602</t>
  </si>
  <si>
    <t>'3321080204780002</t>
  </si>
  <si>
    <t>ABDUL KHARIS</t>
  </si>
  <si>
    <t>AG.1031955.1004603</t>
  </si>
  <si>
    <t>'3321080505980005</t>
  </si>
  <si>
    <t>ULIL ABSHOR</t>
  </si>
  <si>
    <t>AG.1031955.1004605</t>
  </si>
  <si>
    <t>'3321082908870001</t>
  </si>
  <si>
    <t>ABDUL GOFUR</t>
  </si>
  <si>
    <t>AG.1031955.1004606</t>
  </si>
  <si>
    <t>'3321075704940003</t>
  </si>
  <si>
    <t>SRI PUJI HARTINI</t>
  </si>
  <si>
    <t>AG.1031955.1004607</t>
  </si>
  <si>
    <t>'3321084802900002</t>
  </si>
  <si>
    <t>NUR RAHMAWATI</t>
  </si>
  <si>
    <t>AG.1031955.1004608</t>
  </si>
  <si>
    <t>'3321080610860001</t>
  </si>
  <si>
    <t>DAWAM</t>
  </si>
  <si>
    <t>AG.1031955.1004609</t>
  </si>
  <si>
    <t>'3321086304030002</t>
  </si>
  <si>
    <t>ZUMROTUS SYARIFAH</t>
  </si>
  <si>
    <t>AG.1031955.1004610</t>
  </si>
  <si>
    <t>'3321080207560001</t>
  </si>
  <si>
    <t>PARINDZI</t>
  </si>
  <si>
    <t>AG.1031955.1004611</t>
  </si>
  <si>
    <t>'3321080911090004</t>
  </si>
  <si>
    <t>M ASYFA IMADA BYA</t>
  </si>
  <si>
    <t>AG.1031955.1004612</t>
  </si>
  <si>
    <t>'3321085407710001</t>
  </si>
  <si>
    <t>MARIAH</t>
  </si>
  <si>
    <t>SURODADI 2/1</t>
  </si>
  <si>
    <t>AG.1031955.1004633</t>
  </si>
  <si>
    <t>'3321081005750003</t>
  </si>
  <si>
    <t>RADIMAN</t>
  </si>
  <si>
    <t>AG.1031955.1004634</t>
  </si>
  <si>
    <t>'3321084207680003</t>
  </si>
  <si>
    <t>KARSUMI</t>
  </si>
  <si>
    <t>AG.1031955.1004635</t>
  </si>
  <si>
    <t>'3321082901780001</t>
  </si>
  <si>
    <t>ALI IRFAN</t>
  </si>
  <si>
    <t>AG.1031955.1004636</t>
  </si>
  <si>
    <t>'3321084603820001</t>
  </si>
  <si>
    <t>ISMIYATI</t>
  </si>
  <si>
    <t>AG.1031955.1004637</t>
  </si>
  <si>
    <t>'3321085203700001</t>
  </si>
  <si>
    <t>SULIMAH</t>
  </si>
  <si>
    <t>AG.1031955.1004638</t>
  </si>
  <si>
    <t>'3321087003960003</t>
  </si>
  <si>
    <t>AMBARWATININGSIH</t>
  </si>
  <si>
    <t>AG.1031955.1004639</t>
  </si>
  <si>
    <t>'3321080505880002</t>
  </si>
  <si>
    <t>MUSLIKIN</t>
  </si>
  <si>
    <t>AG.1031955.1004640</t>
  </si>
  <si>
    <t>'3321081702760001</t>
  </si>
  <si>
    <t>SUBADRI</t>
  </si>
  <si>
    <t>AG.1031955.1004641</t>
  </si>
  <si>
    <t>'3321086904840001</t>
  </si>
  <si>
    <t>SITI ALIMAH</t>
  </si>
  <si>
    <t>AG.1031955.1004642</t>
  </si>
  <si>
    <t>'3321081108560001</t>
  </si>
  <si>
    <t>MASRUM</t>
  </si>
  <si>
    <t>AG.1031955.1004643</t>
  </si>
  <si>
    <t>'3321084407620001</t>
  </si>
  <si>
    <t>SUPARTI</t>
  </si>
  <si>
    <t>AG.1031955.1004644</t>
  </si>
  <si>
    <t>'3321082204850001</t>
  </si>
  <si>
    <t>SUPARYONO</t>
  </si>
  <si>
    <t>AG.1031955.1004645</t>
  </si>
  <si>
    <t>'3321080101790003</t>
  </si>
  <si>
    <t>JUNAIDI</t>
  </si>
  <si>
    <t>AG.1031955.1004646</t>
  </si>
  <si>
    <t>'3321084905850001</t>
  </si>
  <si>
    <t>MUANWAROH</t>
  </si>
  <si>
    <t>AG.1031955.1004647</t>
  </si>
  <si>
    <t>'3321081003680001</t>
  </si>
  <si>
    <t>RIDWAN</t>
  </si>
  <si>
    <t>AG.1031955.1004648</t>
  </si>
  <si>
    <t>'3321084608540005</t>
  </si>
  <si>
    <t>MASMIAH</t>
  </si>
  <si>
    <t>AG.1031955.1004649</t>
  </si>
  <si>
    <t>'3321085104860011</t>
  </si>
  <si>
    <t>ERNA</t>
  </si>
  <si>
    <t>AG.1031955.1004650</t>
  </si>
  <si>
    <t>'3321085803640001</t>
  </si>
  <si>
    <t>KUNYATI</t>
  </si>
  <si>
    <t>GAJAH 2/2</t>
  </si>
  <si>
    <t>AG.1031955.1004651</t>
  </si>
  <si>
    <t>'3321084304840005</t>
  </si>
  <si>
    <t>SOLIKATUN</t>
  </si>
  <si>
    <t>AG.1031955.1004652</t>
  </si>
  <si>
    <t>'3321086611750001</t>
  </si>
  <si>
    <t>NUR WAHYUNI</t>
  </si>
  <si>
    <t>AG.1031955.1004653</t>
  </si>
  <si>
    <t>'3321081312030002</t>
  </si>
  <si>
    <t>FARIS ASSAFIQ</t>
  </si>
  <si>
    <t>AG.1031955.1004654</t>
  </si>
  <si>
    <t>'3321085011710003</t>
  </si>
  <si>
    <t>SRI UMIYATI</t>
  </si>
  <si>
    <t>AG.1031955.1004655</t>
  </si>
  <si>
    <t>'3321084209950001</t>
  </si>
  <si>
    <t>ZULVA KAMALIN</t>
  </si>
  <si>
    <t>AG.1031955.1004656</t>
  </si>
  <si>
    <t>'3321085212550001</t>
  </si>
  <si>
    <t>MUNJAENAH</t>
  </si>
  <si>
    <t>AG.1031955.1004657</t>
  </si>
  <si>
    <t>'3321086509800001</t>
  </si>
  <si>
    <t>IFTAH KURNIATI</t>
  </si>
  <si>
    <t>AG.1031955.1004658</t>
  </si>
  <si>
    <t>'3321080712760001</t>
  </si>
  <si>
    <t>ROFIUL MUIZ</t>
  </si>
  <si>
    <t>AG.1031955.1004659</t>
  </si>
  <si>
    <t>'3321022004890002</t>
  </si>
  <si>
    <t>KURNIAWAN BAGUS SAPUTRO</t>
  </si>
  <si>
    <t>AG.1031955.1004660</t>
  </si>
  <si>
    <t>'3321085405500001</t>
  </si>
  <si>
    <t>JASIRAH</t>
  </si>
  <si>
    <t>AG.1031955.1004661</t>
  </si>
  <si>
    <t>'3321086306040005</t>
  </si>
  <si>
    <t>ARLITA ARTA MEVIA</t>
  </si>
  <si>
    <t>AG.1031955.1004662</t>
  </si>
  <si>
    <t>'3321085106820002</t>
  </si>
  <si>
    <t>SOFIATUN</t>
  </si>
  <si>
    <t>AG.1031955.1004663</t>
  </si>
  <si>
    <t>'3321080408800002</t>
  </si>
  <si>
    <t>SUDIRO</t>
  </si>
  <si>
    <t>AG.1031955.1004664</t>
  </si>
  <si>
    <t>'3321084906030001</t>
  </si>
  <si>
    <t>INDAH RAHMAWATI</t>
  </si>
  <si>
    <t>AG.1031955.1004665</t>
  </si>
  <si>
    <t>'3321080809890001</t>
  </si>
  <si>
    <t>ULIL FAHMI</t>
  </si>
  <si>
    <t>AG.1031955.1004666</t>
  </si>
  <si>
    <t>'3321080308590001</t>
  </si>
  <si>
    <t>SUHARTO</t>
  </si>
  <si>
    <t>AG.1031955.1004667</t>
  </si>
  <si>
    <t>'3321084606440001</t>
  </si>
  <si>
    <t>SITI CHODIDJAH</t>
  </si>
  <si>
    <t>JATISONO 5/3</t>
  </si>
  <si>
    <t>AG.1031955.1004668</t>
  </si>
  <si>
    <t>'3321086905700001</t>
  </si>
  <si>
    <t>SULIKAH</t>
  </si>
  <si>
    <t>AG.1031955.1004669</t>
  </si>
  <si>
    <t>'3321082706960007</t>
  </si>
  <si>
    <t>ZUSRON KHANIF</t>
  </si>
  <si>
    <t>AG.1031955.1004670</t>
  </si>
  <si>
    <t>'3321086409060003</t>
  </si>
  <si>
    <t>AMELIA WIKANA PS</t>
  </si>
  <si>
    <t>jatisono 6/3</t>
  </si>
  <si>
    <t>AG.1031955.1004672</t>
  </si>
  <si>
    <t>'3321082112130001</t>
  </si>
  <si>
    <t>AHMAD ARI IRAWAN</t>
  </si>
  <si>
    <t>AG.1031955.1004673</t>
  </si>
  <si>
    <t>'3321083003850004</t>
  </si>
  <si>
    <t>SUPARJO</t>
  </si>
  <si>
    <t>AG.1031955.1004674</t>
  </si>
  <si>
    <t>'3321086910740001</t>
  </si>
  <si>
    <t>SUMARDI</t>
  </si>
  <si>
    <t>JATISONO 6/3</t>
  </si>
  <si>
    <t>AG.1031955.1004675</t>
  </si>
  <si>
    <t>'3321084107020002</t>
  </si>
  <si>
    <t>SILVI DAMAYANTI</t>
  </si>
  <si>
    <t>AG.1031955.1004676</t>
  </si>
  <si>
    <t>'3321084506100002</t>
  </si>
  <si>
    <t>ULFATUM NISAK</t>
  </si>
  <si>
    <t>AG.1031955.1004677</t>
  </si>
  <si>
    <t>'3321085501170001</t>
  </si>
  <si>
    <t>ADIFA ASHALINA FAUZA</t>
  </si>
  <si>
    <t>AG.1031955.1004678</t>
  </si>
  <si>
    <t>'3320031604850007</t>
  </si>
  <si>
    <t>BAMBANG KISWANTO</t>
  </si>
  <si>
    <t>AG.1031955.1004679</t>
  </si>
  <si>
    <t>'3321086306130001</t>
  </si>
  <si>
    <t>SIFAAMI</t>
  </si>
  <si>
    <t>AG.1031955.1004680</t>
  </si>
  <si>
    <t>'3321081804160001</t>
  </si>
  <si>
    <t>ROSYID MAHESUARA ARDIONO</t>
  </si>
  <si>
    <t>AG.1031955.1004681</t>
  </si>
  <si>
    <t>'3321083003660001</t>
  </si>
  <si>
    <t>SUMARMO</t>
  </si>
  <si>
    <t>AG.1031955.1004682</t>
  </si>
  <si>
    <t>'3321084707730001</t>
  </si>
  <si>
    <t>SITI MUYASADAH</t>
  </si>
  <si>
    <t>AG.1031955.1004683</t>
  </si>
  <si>
    <t>'3321085212010001</t>
  </si>
  <si>
    <t>DESI ROHMAWATI</t>
  </si>
  <si>
    <t>AG.1031955.1004684</t>
  </si>
  <si>
    <t>'3321082601120002</t>
  </si>
  <si>
    <t>MUHAMMAD RIZKI MAULIDAN</t>
  </si>
  <si>
    <t>AG.1031955.1004685</t>
  </si>
  <si>
    <t>'3321087005820002</t>
  </si>
  <si>
    <t>MUSFIROH</t>
  </si>
  <si>
    <t>TANJUNGANYAR</t>
  </si>
  <si>
    <t>TANJUNGANYAR, RT 10 RW 3</t>
  </si>
  <si>
    <t>0895-3470-8465-5</t>
  </si>
  <si>
    <t>Puskesmas Gajah 2</t>
  </si>
  <si>
    <t>'3321081103770001</t>
  </si>
  <si>
    <t>MOH. AFRONJI</t>
  </si>
  <si>
    <t>'3321086208990002</t>
  </si>
  <si>
    <t>HENNY WIDIASTUTIK</t>
  </si>
  <si>
    <t>'3321086912750005</t>
  </si>
  <si>
    <t>SARUMI</t>
  </si>
  <si>
    <t>'3321086101010001</t>
  </si>
  <si>
    <t>LIYA AULIYA</t>
  </si>
  <si>
    <t>'1672014206430001</t>
  </si>
  <si>
    <t>SARKANAH</t>
  </si>
  <si>
    <t>0800</t>
  </si>
  <si>
    <t>BATUK, PILEK</t>
  </si>
  <si>
    <t>Puskesmas Wedung 2</t>
  </si>
  <si>
    <t>AG.1031961.1004082</t>
  </si>
  <si>
    <t>'3321135408910001</t>
  </si>
  <si>
    <t>LULUK MUSYAYADAH</t>
  </si>
  <si>
    <t>AG.1031961.1004090</t>
  </si>
  <si>
    <t>24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</si>
</sst>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-F800]dddd\,\ mmmm\ dd\,\ yyyy"/>
    <numFmt numFmtId="165" formatCode="s\t\r"/>
    <numFmt numFmtId="166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1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1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610.507403124997" createdVersion="6" refreshedVersion="6" minRefreshableVersion="3" recordCount="1465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8"/>
  <sheetViews>
    <sheetView topLeftCell="A91" workbookViewId="0">
      <selection activeCell="E8" sqref="E8"/>
    </sheetView>
  </sheetViews>
  <sheetFormatPr defaultRowHeight="15" x14ac:dyDescent="0.25"/>
  <cols>
    <col min="1" max="1" width="18.140625" bestFit="1" customWidth="1"/>
    <col min="2" max="2" width="20.140625" bestFit="1" customWidth="1"/>
  </cols>
  <sheetData>
    <row r="3" spans="1:2" x14ac:dyDescent="0.25">
      <c r="A3" s="82" t="s">
        <v>563</v>
      </c>
      <c r="B3" t="s">
        <v>567</v>
      </c>
    </row>
    <row r="4" spans="1:2" x14ac:dyDescent="0.25">
      <c r="A4" s="81" t="s">
        <v>484</v>
      </c>
      <c r="B4">
        <v>18</v>
      </c>
    </row>
    <row r="5" spans="1:2" x14ac:dyDescent="0.25">
      <c r="A5" s="81" t="s">
        <v>538</v>
      </c>
      <c r="B5">
        <v>15</v>
      </c>
    </row>
    <row r="6" spans="1:2" x14ac:dyDescent="0.25">
      <c r="A6" s="81" t="s">
        <v>528</v>
      </c>
      <c r="B6">
        <v>1</v>
      </c>
    </row>
    <row r="7" spans="1:2" x14ac:dyDescent="0.25">
      <c r="A7" s="81" t="s">
        <v>524</v>
      </c>
      <c r="B7">
        <v>1</v>
      </c>
    </row>
    <row r="8" spans="1:2" x14ac:dyDescent="0.25">
      <c r="A8" s="81" t="s">
        <v>490</v>
      </c>
      <c r="B8">
        <v>7</v>
      </c>
    </row>
    <row r="9" spans="1:2" x14ac:dyDescent="0.25">
      <c r="A9" s="81" t="s">
        <v>488</v>
      </c>
      <c r="B9">
        <v>2</v>
      </c>
    </row>
    <row r="10" spans="1:2" x14ac:dyDescent="0.25">
      <c r="A10" s="81" t="s">
        <v>501</v>
      </c>
      <c r="B10">
        <v>21</v>
      </c>
    </row>
    <row r="11" spans="1:2" x14ac:dyDescent="0.25">
      <c r="A11" s="81" t="s">
        <v>532</v>
      </c>
      <c r="B11">
        <v>4</v>
      </c>
    </row>
    <row r="12" spans="1:2" x14ac:dyDescent="0.25">
      <c r="A12" s="81" t="s">
        <v>345</v>
      </c>
      <c r="B12">
        <v>56</v>
      </c>
    </row>
    <row r="13" spans="1:2" x14ac:dyDescent="0.25">
      <c r="A13" s="81" t="s">
        <v>556</v>
      </c>
      <c r="B13">
        <v>10</v>
      </c>
    </row>
    <row r="14" spans="1:2" x14ac:dyDescent="0.25">
      <c r="A14" s="81" t="s">
        <v>510</v>
      </c>
      <c r="B14">
        <v>1</v>
      </c>
    </row>
    <row r="15" spans="1:2" x14ac:dyDescent="0.25">
      <c r="A15" s="81" t="s">
        <v>560</v>
      </c>
      <c r="B15">
        <v>13</v>
      </c>
    </row>
    <row r="16" spans="1:2" x14ac:dyDescent="0.25">
      <c r="A16" s="81" t="s">
        <v>550</v>
      </c>
      <c r="B16">
        <v>10</v>
      </c>
    </row>
    <row r="17" spans="1:2" x14ac:dyDescent="0.25">
      <c r="A17" s="81" t="s">
        <v>483</v>
      </c>
      <c r="B17">
        <v>1</v>
      </c>
    </row>
    <row r="18" spans="1:2" x14ac:dyDescent="0.25">
      <c r="A18" s="81" t="s">
        <v>503</v>
      </c>
      <c r="B18">
        <v>6</v>
      </c>
    </row>
    <row r="19" spans="1:2" x14ac:dyDescent="0.25">
      <c r="A19" s="81" t="s">
        <v>494</v>
      </c>
      <c r="B19">
        <v>11</v>
      </c>
    </row>
    <row r="20" spans="1:2" x14ac:dyDescent="0.25">
      <c r="A20" s="81" t="s">
        <v>480</v>
      </c>
      <c r="B20">
        <v>23</v>
      </c>
    </row>
    <row r="21" spans="1:2" x14ac:dyDescent="0.25">
      <c r="A21" s="81" t="s">
        <v>487</v>
      </c>
      <c r="B21">
        <v>10</v>
      </c>
    </row>
    <row r="22" spans="1:2" x14ac:dyDescent="0.25">
      <c r="A22" s="81" t="s">
        <v>519</v>
      </c>
      <c r="B22">
        <v>1</v>
      </c>
    </row>
    <row r="23" spans="1:2" x14ac:dyDescent="0.25">
      <c r="A23" s="81" t="s">
        <v>553</v>
      </c>
      <c r="B23">
        <v>1</v>
      </c>
    </row>
    <row r="24" spans="1:2" x14ac:dyDescent="0.25">
      <c r="A24" s="81" t="s">
        <v>506</v>
      </c>
      <c r="B24">
        <v>1</v>
      </c>
    </row>
    <row r="25" spans="1:2" x14ac:dyDescent="0.25">
      <c r="A25" s="81" t="s">
        <v>549</v>
      </c>
      <c r="B25">
        <v>1</v>
      </c>
    </row>
    <row r="26" spans="1:2" x14ac:dyDescent="0.25">
      <c r="A26" s="81" t="s">
        <v>489</v>
      </c>
      <c r="B26">
        <v>2</v>
      </c>
    </row>
    <row r="27" spans="1:2" x14ac:dyDescent="0.25">
      <c r="A27" s="81" t="s">
        <v>507</v>
      </c>
      <c r="B27">
        <v>59</v>
      </c>
    </row>
    <row r="28" spans="1:2" x14ac:dyDescent="0.25">
      <c r="A28" s="81" t="s">
        <v>533</v>
      </c>
      <c r="B28">
        <v>1</v>
      </c>
    </row>
    <row r="29" spans="1:2" x14ac:dyDescent="0.25">
      <c r="A29" s="81" t="s">
        <v>518</v>
      </c>
      <c r="B29">
        <v>5</v>
      </c>
    </row>
    <row r="30" spans="1:2" x14ac:dyDescent="0.25">
      <c r="A30" s="81" t="s">
        <v>394</v>
      </c>
      <c r="B30">
        <v>1</v>
      </c>
    </row>
    <row r="31" spans="1:2" x14ac:dyDescent="0.25">
      <c r="A31" s="81" t="s">
        <v>530</v>
      </c>
      <c r="B31">
        <v>1</v>
      </c>
    </row>
    <row r="32" spans="1:2" x14ac:dyDescent="0.25">
      <c r="A32" s="81" t="s">
        <v>543</v>
      </c>
      <c r="B32">
        <v>17</v>
      </c>
    </row>
    <row r="33" spans="1:2" x14ac:dyDescent="0.25">
      <c r="A33" s="81" t="s">
        <v>287</v>
      </c>
      <c r="B33">
        <v>12</v>
      </c>
    </row>
    <row r="34" spans="1:2" x14ac:dyDescent="0.25">
      <c r="A34" s="81" t="s">
        <v>288</v>
      </c>
      <c r="B34">
        <v>28</v>
      </c>
    </row>
    <row r="35" spans="1:2" x14ac:dyDescent="0.25">
      <c r="A35" s="81" t="s">
        <v>495</v>
      </c>
      <c r="B35">
        <v>1</v>
      </c>
    </row>
    <row r="36" spans="1:2" x14ac:dyDescent="0.25">
      <c r="A36" s="81" t="s">
        <v>477</v>
      </c>
      <c r="B36">
        <v>55</v>
      </c>
    </row>
    <row r="37" spans="1:2" x14ac:dyDescent="0.25">
      <c r="A37" s="81" t="s">
        <v>341</v>
      </c>
      <c r="B37">
        <v>11</v>
      </c>
    </row>
    <row r="38" spans="1:2" x14ac:dyDescent="0.25">
      <c r="A38" s="81" t="s">
        <v>283</v>
      </c>
      <c r="B38">
        <v>2</v>
      </c>
    </row>
    <row r="39" spans="1:2" x14ac:dyDescent="0.25">
      <c r="A39" s="81" t="s">
        <v>504</v>
      </c>
      <c r="B39">
        <v>1</v>
      </c>
    </row>
    <row r="40" spans="1:2" x14ac:dyDescent="0.25">
      <c r="A40" s="81" t="s">
        <v>557</v>
      </c>
      <c r="B40">
        <v>8</v>
      </c>
    </row>
    <row r="41" spans="1:2" x14ac:dyDescent="0.25">
      <c r="A41" s="81" t="s">
        <v>534</v>
      </c>
      <c r="B41">
        <v>16</v>
      </c>
    </row>
    <row r="42" spans="1:2" x14ac:dyDescent="0.25">
      <c r="A42" s="81" t="s">
        <v>537</v>
      </c>
      <c r="B42">
        <v>13</v>
      </c>
    </row>
    <row r="43" spans="1:2" x14ac:dyDescent="0.25">
      <c r="A43" s="81" t="s">
        <v>516</v>
      </c>
      <c r="B43">
        <v>13</v>
      </c>
    </row>
    <row r="44" spans="1:2" x14ac:dyDescent="0.25">
      <c r="A44" s="81" t="s">
        <v>520</v>
      </c>
      <c r="B44">
        <v>21</v>
      </c>
    </row>
    <row r="45" spans="1:2" x14ac:dyDescent="0.25">
      <c r="A45" s="81" t="s">
        <v>370</v>
      </c>
      <c r="B45">
        <v>3</v>
      </c>
    </row>
    <row r="46" spans="1:2" x14ac:dyDescent="0.25">
      <c r="A46" s="81" t="s">
        <v>531</v>
      </c>
      <c r="B46">
        <v>16</v>
      </c>
    </row>
    <row r="47" spans="1:2" x14ac:dyDescent="0.25">
      <c r="A47" s="81" t="s">
        <v>496</v>
      </c>
      <c r="B47">
        <v>7</v>
      </c>
    </row>
    <row r="48" spans="1:2" x14ac:dyDescent="0.25">
      <c r="A48" s="81" t="s">
        <v>497</v>
      </c>
      <c r="B48">
        <v>24</v>
      </c>
    </row>
    <row r="49" spans="1:2" x14ac:dyDescent="0.25">
      <c r="A49" s="81" t="s">
        <v>529</v>
      </c>
      <c r="B49">
        <v>9</v>
      </c>
    </row>
    <row r="50" spans="1:2" x14ac:dyDescent="0.25">
      <c r="A50" s="81" t="s">
        <v>554</v>
      </c>
      <c r="B50">
        <v>5</v>
      </c>
    </row>
    <row r="51" spans="1:2" x14ac:dyDescent="0.25">
      <c r="A51" s="81" t="s">
        <v>545</v>
      </c>
      <c r="B51">
        <v>1</v>
      </c>
    </row>
    <row r="52" spans="1:2" x14ac:dyDescent="0.25">
      <c r="A52" s="81" t="s">
        <v>552</v>
      </c>
      <c r="B52">
        <v>2</v>
      </c>
    </row>
    <row r="53" spans="1:2" x14ac:dyDescent="0.25">
      <c r="A53" s="81" t="s">
        <v>337</v>
      </c>
      <c r="B53">
        <v>83</v>
      </c>
    </row>
    <row r="54" spans="1:2" x14ac:dyDescent="0.25">
      <c r="A54" s="81" t="s">
        <v>357</v>
      </c>
      <c r="B54">
        <v>1</v>
      </c>
    </row>
    <row r="55" spans="1:2" x14ac:dyDescent="0.25">
      <c r="A55" s="81" t="s">
        <v>290</v>
      </c>
      <c r="B55">
        <v>90</v>
      </c>
    </row>
    <row r="56" spans="1:2" x14ac:dyDescent="0.25">
      <c r="A56" s="81" t="s">
        <v>486</v>
      </c>
      <c r="B56">
        <v>14</v>
      </c>
    </row>
    <row r="57" spans="1:2" x14ac:dyDescent="0.25">
      <c r="A57" s="81" t="s">
        <v>515</v>
      </c>
      <c r="B57">
        <v>3</v>
      </c>
    </row>
    <row r="58" spans="1:2" x14ac:dyDescent="0.25">
      <c r="A58" s="81" t="s">
        <v>286</v>
      </c>
      <c r="B58">
        <v>2</v>
      </c>
    </row>
    <row r="59" spans="1:2" x14ac:dyDescent="0.25">
      <c r="A59" s="81" t="s">
        <v>475</v>
      </c>
      <c r="B59">
        <v>39</v>
      </c>
    </row>
    <row r="60" spans="1:2" x14ac:dyDescent="0.25">
      <c r="A60" s="81" t="s">
        <v>476</v>
      </c>
      <c r="B60">
        <v>96</v>
      </c>
    </row>
    <row r="61" spans="1:2" x14ac:dyDescent="0.25">
      <c r="A61" s="81" t="s">
        <v>353</v>
      </c>
      <c r="B61">
        <v>3</v>
      </c>
    </row>
    <row r="62" spans="1:2" x14ac:dyDescent="0.25">
      <c r="A62" s="81" t="s">
        <v>500</v>
      </c>
      <c r="B62">
        <v>8</v>
      </c>
    </row>
    <row r="63" spans="1:2" x14ac:dyDescent="0.25">
      <c r="A63" s="81" t="s">
        <v>561</v>
      </c>
      <c r="B63">
        <v>1</v>
      </c>
    </row>
    <row r="64" spans="1:2" x14ac:dyDescent="0.25">
      <c r="A64" s="81" t="s">
        <v>350</v>
      </c>
      <c r="B64">
        <v>3</v>
      </c>
    </row>
    <row r="65" spans="1:2" x14ac:dyDescent="0.25">
      <c r="A65" s="81" t="s">
        <v>562</v>
      </c>
      <c r="B65">
        <v>3</v>
      </c>
    </row>
    <row r="66" spans="1:2" x14ac:dyDescent="0.25">
      <c r="A66" s="81" t="s">
        <v>521</v>
      </c>
      <c r="B66">
        <v>1</v>
      </c>
    </row>
    <row r="67" spans="1:2" x14ac:dyDescent="0.25">
      <c r="A67" s="81" t="s">
        <v>517</v>
      </c>
      <c r="B67">
        <v>12</v>
      </c>
    </row>
    <row r="68" spans="1:2" x14ac:dyDescent="0.25">
      <c r="A68" s="81" t="s">
        <v>542</v>
      </c>
      <c r="B68">
        <v>6</v>
      </c>
    </row>
    <row r="69" spans="1:2" x14ac:dyDescent="0.25">
      <c r="A69" s="81" t="s">
        <v>558</v>
      </c>
      <c r="B69">
        <v>3</v>
      </c>
    </row>
    <row r="70" spans="1:2" x14ac:dyDescent="0.25">
      <c r="A70" s="81" t="s">
        <v>505</v>
      </c>
      <c r="B70">
        <v>1</v>
      </c>
    </row>
    <row r="71" spans="1:2" x14ac:dyDescent="0.25">
      <c r="A71" s="81" t="s">
        <v>491</v>
      </c>
      <c r="B71">
        <v>4</v>
      </c>
    </row>
    <row r="72" spans="1:2" x14ac:dyDescent="0.25">
      <c r="A72" s="81" t="s">
        <v>493</v>
      </c>
      <c r="B72">
        <v>61</v>
      </c>
    </row>
    <row r="73" spans="1:2" x14ac:dyDescent="0.25">
      <c r="A73" s="81" t="s">
        <v>289</v>
      </c>
      <c r="B73">
        <v>6</v>
      </c>
    </row>
    <row r="74" spans="1:2" x14ac:dyDescent="0.25">
      <c r="A74" s="81" t="s">
        <v>511</v>
      </c>
      <c r="B74">
        <v>1</v>
      </c>
    </row>
    <row r="75" spans="1:2" x14ac:dyDescent="0.25">
      <c r="A75" s="81" t="s">
        <v>544</v>
      </c>
      <c r="B75">
        <v>1</v>
      </c>
    </row>
    <row r="76" spans="1:2" x14ac:dyDescent="0.25">
      <c r="A76" s="81" t="s">
        <v>308</v>
      </c>
      <c r="B76">
        <v>16</v>
      </c>
    </row>
    <row r="77" spans="1:2" x14ac:dyDescent="0.25">
      <c r="A77" s="81" t="s">
        <v>478</v>
      </c>
      <c r="B77">
        <v>1</v>
      </c>
    </row>
    <row r="78" spans="1:2" x14ac:dyDescent="0.25">
      <c r="A78" s="81" t="s">
        <v>498</v>
      </c>
      <c r="B78">
        <v>14</v>
      </c>
    </row>
    <row r="79" spans="1:2" x14ac:dyDescent="0.25">
      <c r="A79" s="81" t="s">
        <v>492</v>
      </c>
      <c r="B79">
        <v>3</v>
      </c>
    </row>
    <row r="80" spans="1:2" x14ac:dyDescent="0.25">
      <c r="A80" s="81" t="s">
        <v>514</v>
      </c>
      <c r="B80">
        <v>1</v>
      </c>
    </row>
    <row r="81" spans="1:2" x14ac:dyDescent="0.25">
      <c r="A81" s="81" t="s">
        <v>513</v>
      </c>
      <c r="B81">
        <v>25</v>
      </c>
    </row>
    <row r="82" spans="1:2" x14ac:dyDescent="0.25">
      <c r="A82" s="81" t="s">
        <v>481</v>
      </c>
      <c r="B82">
        <v>2</v>
      </c>
    </row>
    <row r="83" spans="1:2" x14ac:dyDescent="0.25">
      <c r="A83" s="81" t="s">
        <v>525</v>
      </c>
      <c r="B83">
        <v>2</v>
      </c>
    </row>
    <row r="84" spans="1:2" x14ac:dyDescent="0.25">
      <c r="A84" s="81" t="s">
        <v>566</v>
      </c>
      <c r="B84">
        <v>15</v>
      </c>
    </row>
    <row r="85" spans="1:2" x14ac:dyDescent="0.25">
      <c r="A85" s="81" t="s">
        <v>547</v>
      </c>
      <c r="B85">
        <v>1</v>
      </c>
    </row>
    <row r="86" spans="1:2" x14ac:dyDescent="0.25">
      <c r="A86" s="81" t="s">
        <v>509</v>
      </c>
      <c r="B86">
        <v>13</v>
      </c>
    </row>
    <row r="87" spans="1:2" x14ac:dyDescent="0.25">
      <c r="A87" s="81" t="s">
        <v>395</v>
      </c>
      <c r="B87">
        <v>1</v>
      </c>
    </row>
    <row r="88" spans="1:2" x14ac:dyDescent="0.25">
      <c r="A88" s="81" t="s">
        <v>527</v>
      </c>
      <c r="B88">
        <v>27</v>
      </c>
    </row>
    <row r="89" spans="1:2" x14ac:dyDescent="0.25">
      <c r="A89" s="81" t="s">
        <v>540</v>
      </c>
      <c r="B89">
        <v>1</v>
      </c>
    </row>
    <row r="90" spans="1:2" x14ac:dyDescent="0.25">
      <c r="A90" s="81" t="s">
        <v>339</v>
      </c>
      <c r="B90">
        <v>77</v>
      </c>
    </row>
    <row r="91" spans="1:2" x14ac:dyDescent="0.25">
      <c r="A91" s="81" t="s">
        <v>502</v>
      </c>
      <c r="B91">
        <v>1</v>
      </c>
    </row>
    <row r="92" spans="1:2" x14ac:dyDescent="0.25">
      <c r="A92" s="81" t="s">
        <v>344</v>
      </c>
      <c r="B92">
        <v>29</v>
      </c>
    </row>
    <row r="93" spans="1:2" x14ac:dyDescent="0.25">
      <c r="A93" s="81" t="s">
        <v>541</v>
      </c>
      <c r="B93">
        <v>14</v>
      </c>
    </row>
    <row r="94" spans="1:2" x14ac:dyDescent="0.25">
      <c r="A94" s="81" t="s">
        <v>522</v>
      </c>
      <c r="B94">
        <v>3</v>
      </c>
    </row>
    <row r="95" spans="1:2" x14ac:dyDescent="0.25">
      <c r="A95" s="81" t="s">
        <v>284</v>
      </c>
      <c r="B95">
        <v>43</v>
      </c>
    </row>
    <row r="96" spans="1:2" x14ac:dyDescent="0.25">
      <c r="A96" s="81" t="s">
        <v>479</v>
      </c>
      <c r="B96">
        <v>2</v>
      </c>
    </row>
    <row r="97" spans="1:2" x14ac:dyDescent="0.25">
      <c r="A97" s="81" t="s">
        <v>512</v>
      </c>
      <c r="B97">
        <v>14</v>
      </c>
    </row>
    <row r="98" spans="1:2" x14ac:dyDescent="0.25">
      <c r="A98" s="81" t="s">
        <v>340</v>
      </c>
      <c r="B98">
        <v>14</v>
      </c>
    </row>
    <row r="99" spans="1:2" x14ac:dyDescent="0.25">
      <c r="A99" s="81" t="s">
        <v>539</v>
      </c>
      <c r="B99">
        <v>3</v>
      </c>
    </row>
    <row r="100" spans="1:2" x14ac:dyDescent="0.25">
      <c r="A100" s="81" t="s">
        <v>342</v>
      </c>
      <c r="B100">
        <v>35</v>
      </c>
    </row>
    <row r="101" spans="1:2" x14ac:dyDescent="0.25">
      <c r="A101" s="81" t="s">
        <v>508</v>
      </c>
      <c r="B101">
        <v>1</v>
      </c>
    </row>
    <row r="102" spans="1:2" x14ac:dyDescent="0.25">
      <c r="A102" s="81" t="s">
        <v>338</v>
      </c>
      <c r="B102">
        <v>2</v>
      </c>
    </row>
    <row r="103" spans="1:2" x14ac:dyDescent="0.25">
      <c r="A103" s="81" t="s">
        <v>546</v>
      </c>
      <c r="B103">
        <v>16</v>
      </c>
    </row>
    <row r="104" spans="1:2" x14ac:dyDescent="0.25">
      <c r="A104" s="81" t="s">
        <v>485</v>
      </c>
      <c r="B104">
        <v>8</v>
      </c>
    </row>
    <row r="105" spans="1:2" x14ac:dyDescent="0.25">
      <c r="A105" s="81" t="s">
        <v>535</v>
      </c>
      <c r="B105">
        <v>24</v>
      </c>
    </row>
    <row r="106" spans="1:2" x14ac:dyDescent="0.25">
      <c r="A106" s="81" t="s">
        <v>555</v>
      </c>
      <c r="B106">
        <v>5</v>
      </c>
    </row>
    <row r="107" spans="1:2" x14ac:dyDescent="0.25">
      <c r="A107" s="81" t="s">
        <v>526</v>
      </c>
      <c r="B107">
        <v>1</v>
      </c>
    </row>
    <row r="108" spans="1:2" x14ac:dyDescent="0.25">
      <c r="A108" s="81" t="s">
        <v>551</v>
      </c>
      <c r="B108">
        <v>1</v>
      </c>
    </row>
    <row r="109" spans="1:2" x14ac:dyDescent="0.25">
      <c r="A109" s="81" t="s">
        <v>548</v>
      </c>
      <c r="B109">
        <v>1</v>
      </c>
    </row>
    <row r="110" spans="1:2" x14ac:dyDescent="0.25">
      <c r="A110" s="81" t="s">
        <v>499</v>
      </c>
      <c r="B110">
        <v>14</v>
      </c>
    </row>
    <row r="111" spans="1:2" x14ac:dyDescent="0.25">
      <c r="A111" s="81" t="s">
        <v>482</v>
      </c>
      <c r="B111">
        <v>23</v>
      </c>
    </row>
    <row r="112" spans="1:2" x14ac:dyDescent="0.25">
      <c r="A112" s="81" t="s">
        <v>559</v>
      </c>
      <c r="B112">
        <v>5</v>
      </c>
    </row>
    <row r="113" spans="1:2" x14ac:dyDescent="0.25">
      <c r="A113" s="81" t="s">
        <v>292</v>
      </c>
      <c r="B113">
        <v>5</v>
      </c>
    </row>
    <row r="114" spans="1:2" x14ac:dyDescent="0.25">
      <c r="A114" s="81" t="s">
        <v>536</v>
      </c>
      <c r="B114">
        <v>1</v>
      </c>
    </row>
    <row r="115" spans="1:2" x14ac:dyDescent="0.25">
      <c r="A115" s="81" t="s">
        <v>523</v>
      </c>
      <c r="B115">
        <v>7</v>
      </c>
    </row>
    <row r="116" spans="1:2" x14ac:dyDescent="0.25">
      <c r="A116" s="81" t="s">
        <v>347</v>
      </c>
      <c r="B116">
        <v>2</v>
      </c>
    </row>
    <row r="117" spans="1:2" x14ac:dyDescent="0.25">
      <c r="A117" s="81" t="s">
        <v>564</v>
      </c>
    </row>
    <row r="118" spans="1:2" x14ac:dyDescent="0.25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3"/>
  <sheetViews>
    <sheetView zoomScale="90" zoomScaleNormal="90" workbookViewId="0">
      <selection activeCell="I974" sqref="I974"/>
    </sheetView>
  </sheetViews>
  <sheetFormatPr defaultColWidth="9.140625" defaultRowHeight="15" x14ac:dyDescent="0.2"/>
  <cols>
    <col min="1" max="1" width="9.140625" style="57"/>
    <col min="2" max="2" width="16.5703125" style="57" customWidth="1"/>
    <col min="3" max="3" width="14.28515625" style="57" customWidth="1"/>
    <col min="4" max="5" width="18" style="57" customWidth="1"/>
    <col min="6" max="6" width="14.140625" style="57" customWidth="1"/>
    <col min="7" max="7" width="14.5703125" style="57" customWidth="1"/>
    <col min="8" max="8" width="9.140625" style="57"/>
    <col min="9" max="9" width="21.28515625" style="57" customWidth="1"/>
    <col min="10" max="10" width="20.140625" style="57" customWidth="1"/>
    <col min="11" max="11" width="14.140625" style="57" customWidth="1"/>
    <col min="12" max="12" width="18.5703125" style="57" customWidth="1"/>
    <col min="13" max="16384" width="9.140625" style="57"/>
  </cols>
  <sheetData>
    <row r="1" spans="1:7" ht="15.75" customHeight="1" x14ac:dyDescent="0.2">
      <c r="A1" s="112" t="s">
        <v>458</v>
      </c>
      <c r="B1" s="112"/>
      <c r="C1" s="112"/>
      <c r="D1" s="112"/>
      <c r="E1" s="112"/>
      <c r="F1" s="112"/>
      <c r="G1" s="112"/>
    </row>
    <row r="2" spans="1:7" x14ac:dyDescent="0.2">
      <c r="A2" s="113"/>
      <c r="B2" s="113"/>
      <c r="C2" s="113"/>
      <c r="D2" s="80"/>
    </row>
    <row r="3" spans="1:7" s="58" customFormat="1" ht="64.5" customHeight="1" x14ac:dyDescent="0.25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75" x14ac:dyDescent="0.25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75" x14ac:dyDescent="0.25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75" x14ac:dyDescent="0.25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75" x14ac:dyDescent="0.25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75" x14ac:dyDescent="0.25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75" x14ac:dyDescent="0.25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75" x14ac:dyDescent="0.25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75" x14ac:dyDescent="0.25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75" x14ac:dyDescent="0.25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75" x14ac:dyDescent="0.25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75" x14ac:dyDescent="0.25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75" x14ac:dyDescent="0.25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75" x14ac:dyDescent="0.25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75" x14ac:dyDescent="0.25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75" x14ac:dyDescent="0.25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75" x14ac:dyDescent="0.25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75" x14ac:dyDescent="0.25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75" x14ac:dyDescent="0.25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75" x14ac:dyDescent="0.25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75" x14ac:dyDescent="0.25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75" x14ac:dyDescent="0.25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75" x14ac:dyDescent="0.25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75" x14ac:dyDescent="0.25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75" x14ac:dyDescent="0.25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75" x14ac:dyDescent="0.25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75" x14ac:dyDescent="0.25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75" x14ac:dyDescent="0.25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75" x14ac:dyDescent="0.25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75" x14ac:dyDescent="0.25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75" x14ac:dyDescent="0.25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75" x14ac:dyDescent="0.25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75" x14ac:dyDescent="0.25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75" x14ac:dyDescent="0.25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75" x14ac:dyDescent="0.25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75" x14ac:dyDescent="0.25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75" x14ac:dyDescent="0.25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75" x14ac:dyDescent="0.25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75" x14ac:dyDescent="0.25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75" x14ac:dyDescent="0.25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75" x14ac:dyDescent="0.25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75" x14ac:dyDescent="0.25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75" x14ac:dyDescent="0.25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75" x14ac:dyDescent="0.25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75" x14ac:dyDescent="0.25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75" x14ac:dyDescent="0.25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75" x14ac:dyDescent="0.25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75" x14ac:dyDescent="0.25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75" x14ac:dyDescent="0.25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75" x14ac:dyDescent="0.25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75" x14ac:dyDescent="0.25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75" x14ac:dyDescent="0.25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75" x14ac:dyDescent="0.25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75" x14ac:dyDescent="0.25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75" x14ac:dyDescent="0.25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75" x14ac:dyDescent="0.25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75" x14ac:dyDescent="0.25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75" x14ac:dyDescent="0.25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75" x14ac:dyDescent="0.25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75" x14ac:dyDescent="0.25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75" x14ac:dyDescent="0.25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75" x14ac:dyDescent="0.25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75" x14ac:dyDescent="0.25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75" x14ac:dyDescent="0.25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75" x14ac:dyDescent="0.25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75" x14ac:dyDescent="0.25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75" x14ac:dyDescent="0.25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75" x14ac:dyDescent="0.25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75" x14ac:dyDescent="0.25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75" x14ac:dyDescent="0.25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75" x14ac:dyDescent="0.25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75" x14ac:dyDescent="0.25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75" x14ac:dyDescent="0.25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75" x14ac:dyDescent="0.25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75" x14ac:dyDescent="0.25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75" x14ac:dyDescent="0.25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75" x14ac:dyDescent="0.25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75" x14ac:dyDescent="0.25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75" x14ac:dyDescent="0.25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75" x14ac:dyDescent="0.25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75" x14ac:dyDescent="0.25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75" x14ac:dyDescent="0.25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75" x14ac:dyDescent="0.25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75" x14ac:dyDescent="0.25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75" x14ac:dyDescent="0.25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75" x14ac:dyDescent="0.25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75" x14ac:dyDescent="0.25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75" x14ac:dyDescent="0.25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75" x14ac:dyDescent="0.25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75" x14ac:dyDescent="0.25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75" x14ac:dyDescent="0.25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75" x14ac:dyDescent="0.25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75" x14ac:dyDescent="0.25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75" x14ac:dyDescent="0.25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75" x14ac:dyDescent="0.25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75" x14ac:dyDescent="0.25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75" x14ac:dyDescent="0.25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75" x14ac:dyDescent="0.25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75" x14ac:dyDescent="0.25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75" x14ac:dyDescent="0.25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75" x14ac:dyDescent="0.25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75" x14ac:dyDescent="0.25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75" x14ac:dyDescent="0.25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75" x14ac:dyDescent="0.25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75" x14ac:dyDescent="0.25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75" x14ac:dyDescent="0.25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75" x14ac:dyDescent="0.25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75" x14ac:dyDescent="0.25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75" x14ac:dyDescent="0.25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75" x14ac:dyDescent="0.25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75" x14ac:dyDescent="0.25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75" x14ac:dyDescent="0.25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75" x14ac:dyDescent="0.25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75" x14ac:dyDescent="0.25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75" x14ac:dyDescent="0.2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75" x14ac:dyDescent="0.25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75" x14ac:dyDescent="0.25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75" x14ac:dyDescent="0.25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75" x14ac:dyDescent="0.25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75" x14ac:dyDescent="0.25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75" x14ac:dyDescent="0.25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75" x14ac:dyDescent="0.25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75" x14ac:dyDescent="0.25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75" x14ac:dyDescent="0.25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75" x14ac:dyDescent="0.25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75" x14ac:dyDescent="0.25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75" x14ac:dyDescent="0.25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75" x14ac:dyDescent="0.25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75" x14ac:dyDescent="0.25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75" x14ac:dyDescent="0.25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75" x14ac:dyDescent="0.25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75" x14ac:dyDescent="0.2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75" x14ac:dyDescent="0.25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75" x14ac:dyDescent="0.25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75" x14ac:dyDescent="0.25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75" x14ac:dyDescent="0.25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75" x14ac:dyDescent="0.25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75" x14ac:dyDescent="0.25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75" x14ac:dyDescent="0.25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75" x14ac:dyDescent="0.25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75" x14ac:dyDescent="0.25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75" x14ac:dyDescent="0.25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75" x14ac:dyDescent="0.25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75" x14ac:dyDescent="0.25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75" x14ac:dyDescent="0.25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75" x14ac:dyDescent="0.25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75" x14ac:dyDescent="0.25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75" x14ac:dyDescent="0.25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75" x14ac:dyDescent="0.25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75" x14ac:dyDescent="0.25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75" x14ac:dyDescent="0.25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75" x14ac:dyDescent="0.25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75" x14ac:dyDescent="0.25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75" x14ac:dyDescent="0.25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75" x14ac:dyDescent="0.25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75" x14ac:dyDescent="0.25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75" x14ac:dyDescent="0.25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75" x14ac:dyDescent="0.25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75" x14ac:dyDescent="0.25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75" x14ac:dyDescent="0.25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75" x14ac:dyDescent="0.25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75" x14ac:dyDescent="0.25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75" x14ac:dyDescent="0.25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75" x14ac:dyDescent="0.25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75" x14ac:dyDescent="0.25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75" x14ac:dyDescent="0.25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75" x14ac:dyDescent="0.25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75" x14ac:dyDescent="0.25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75" x14ac:dyDescent="0.25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75" x14ac:dyDescent="0.25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75" x14ac:dyDescent="0.25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75" x14ac:dyDescent="0.25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75" x14ac:dyDescent="0.25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75" x14ac:dyDescent="0.25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75" x14ac:dyDescent="0.25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75" x14ac:dyDescent="0.25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75" x14ac:dyDescent="0.25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75" x14ac:dyDescent="0.25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75" x14ac:dyDescent="0.25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75" x14ac:dyDescent="0.25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75" x14ac:dyDescent="0.25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75" x14ac:dyDescent="0.25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75" x14ac:dyDescent="0.25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75" x14ac:dyDescent="0.25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75" x14ac:dyDescent="0.25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75" x14ac:dyDescent="0.25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75" x14ac:dyDescent="0.25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75" x14ac:dyDescent="0.25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75" x14ac:dyDescent="0.25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75" x14ac:dyDescent="0.25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75" x14ac:dyDescent="0.25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75" x14ac:dyDescent="0.25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75" x14ac:dyDescent="0.25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75" x14ac:dyDescent="0.25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75" x14ac:dyDescent="0.25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75" x14ac:dyDescent="0.25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75" x14ac:dyDescent="0.25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75" x14ac:dyDescent="0.25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75" x14ac:dyDescent="0.25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75" x14ac:dyDescent="0.25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75" x14ac:dyDescent="0.25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75" x14ac:dyDescent="0.25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75" x14ac:dyDescent="0.25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75" x14ac:dyDescent="0.25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75" x14ac:dyDescent="0.25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75" x14ac:dyDescent="0.25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75" x14ac:dyDescent="0.25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75" x14ac:dyDescent="0.25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75" x14ac:dyDescent="0.25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75" x14ac:dyDescent="0.25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75" x14ac:dyDescent="0.25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75" x14ac:dyDescent="0.25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75" x14ac:dyDescent="0.25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75" x14ac:dyDescent="0.25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75" x14ac:dyDescent="0.25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75" x14ac:dyDescent="0.25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75" x14ac:dyDescent="0.25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75" x14ac:dyDescent="0.25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75" x14ac:dyDescent="0.25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75" x14ac:dyDescent="0.25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75" x14ac:dyDescent="0.25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75" x14ac:dyDescent="0.25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75" x14ac:dyDescent="0.25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75" x14ac:dyDescent="0.25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75" x14ac:dyDescent="0.25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75" x14ac:dyDescent="0.25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75" x14ac:dyDescent="0.25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75" x14ac:dyDescent="0.25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75" x14ac:dyDescent="0.25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75" x14ac:dyDescent="0.25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75" x14ac:dyDescent="0.25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75" x14ac:dyDescent="0.25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75" x14ac:dyDescent="0.25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75" x14ac:dyDescent="0.25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75" x14ac:dyDescent="0.2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75" x14ac:dyDescent="0.2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75" x14ac:dyDescent="0.2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75" x14ac:dyDescent="0.25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75" x14ac:dyDescent="0.25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75" x14ac:dyDescent="0.25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75" x14ac:dyDescent="0.25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75" x14ac:dyDescent="0.25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75" x14ac:dyDescent="0.25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75" x14ac:dyDescent="0.25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75" x14ac:dyDescent="0.25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75" x14ac:dyDescent="0.25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75" x14ac:dyDescent="0.25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75" x14ac:dyDescent="0.2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75" x14ac:dyDescent="0.25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75" x14ac:dyDescent="0.25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75" x14ac:dyDescent="0.25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75" x14ac:dyDescent="0.25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75" x14ac:dyDescent="0.2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75" x14ac:dyDescent="0.2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75" x14ac:dyDescent="0.2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75" x14ac:dyDescent="0.2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75" x14ac:dyDescent="0.2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75" x14ac:dyDescent="0.25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75" x14ac:dyDescent="0.25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75" x14ac:dyDescent="0.25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75" x14ac:dyDescent="0.25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75" x14ac:dyDescent="0.25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75" x14ac:dyDescent="0.25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75" x14ac:dyDescent="0.25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75" x14ac:dyDescent="0.25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75" x14ac:dyDescent="0.25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75" x14ac:dyDescent="0.25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75" x14ac:dyDescent="0.25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75" x14ac:dyDescent="0.25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75" x14ac:dyDescent="0.25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75" x14ac:dyDescent="0.25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75" x14ac:dyDescent="0.25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75" x14ac:dyDescent="0.25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75" x14ac:dyDescent="0.25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75" x14ac:dyDescent="0.25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75" x14ac:dyDescent="0.25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75" x14ac:dyDescent="0.25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75" x14ac:dyDescent="0.25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75" x14ac:dyDescent="0.25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75" x14ac:dyDescent="0.25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75" x14ac:dyDescent="0.25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75" x14ac:dyDescent="0.25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75" x14ac:dyDescent="0.25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75" x14ac:dyDescent="0.25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75" x14ac:dyDescent="0.25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75" x14ac:dyDescent="0.25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75" x14ac:dyDescent="0.25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75" x14ac:dyDescent="0.25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75" x14ac:dyDescent="0.25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75" x14ac:dyDescent="0.25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75" x14ac:dyDescent="0.25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75" x14ac:dyDescent="0.25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75" x14ac:dyDescent="0.25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75" x14ac:dyDescent="0.25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75" x14ac:dyDescent="0.25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75" x14ac:dyDescent="0.2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75" x14ac:dyDescent="0.2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75" x14ac:dyDescent="0.25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75" x14ac:dyDescent="0.25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75" x14ac:dyDescent="0.25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75" x14ac:dyDescent="0.25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75" x14ac:dyDescent="0.25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75" x14ac:dyDescent="0.2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75" x14ac:dyDescent="0.2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75" x14ac:dyDescent="0.2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75" x14ac:dyDescent="0.2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75" x14ac:dyDescent="0.2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75" x14ac:dyDescent="0.2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75" x14ac:dyDescent="0.2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75" x14ac:dyDescent="0.2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75" x14ac:dyDescent="0.2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75" x14ac:dyDescent="0.2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75" x14ac:dyDescent="0.2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75" x14ac:dyDescent="0.2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75" x14ac:dyDescent="0.2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75" x14ac:dyDescent="0.2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75" x14ac:dyDescent="0.2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75" x14ac:dyDescent="0.2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75" x14ac:dyDescent="0.2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75" x14ac:dyDescent="0.2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75" x14ac:dyDescent="0.2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75" x14ac:dyDescent="0.2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75" x14ac:dyDescent="0.2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75" x14ac:dyDescent="0.2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75" x14ac:dyDescent="0.2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75" x14ac:dyDescent="0.2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75" x14ac:dyDescent="0.2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75" x14ac:dyDescent="0.2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75" x14ac:dyDescent="0.2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75" x14ac:dyDescent="0.2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75" x14ac:dyDescent="0.2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75" x14ac:dyDescent="0.2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75" x14ac:dyDescent="0.2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75" x14ac:dyDescent="0.2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75" x14ac:dyDescent="0.2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75" x14ac:dyDescent="0.2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75" x14ac:dyDescent="0.2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75" x14ac:dyDescent="0.2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75" x14ac:dyDescent="0.2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75" x14ac:dyDescent="0.2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75" x14ac:dyDescent="0.2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75" x14ac:dyDescent="0.2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75" x14ac:dyDescent="0.2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75" x14ac:dyDescent="0.2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75" x14ac:dyDescent="0.2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75" x14ac:dyDescent="0.2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75" x14ac:dyDescent="0.2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75" x14ac:dyDescent="0.2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75" x14ac:dyDescent="0.2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75" x14ac:dyDescent="0.2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75" x14ac:dyDescent="0.2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75" x14ac:dyDescent="0.2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75" x14ac:dyDescent="0.2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75" x14ac:dyDescent="0.2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75" x14ac:dyDescent="0.2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75" x14ac:dyDescent="0.2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75" x14ac:dyDescent="0.2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75" x14ac:dyDescent="0.2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75" x14ac:dyDescent="0.2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75" x14ac:dyDescent="0.2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75" x14ac:dyDescent="0.2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75" x14ac:dyDescent="0.2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75" x14ac:dyDescent="0.2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75" x14ac:dyDescent="0.2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75" x14ac:dyDescent="0.2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75" x14ac:dyDescent="0.2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75" x14ac:dyDescent="0.2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75" x14ac:dyDescent="0.2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75" x14ac:dyDescent="0.2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75" x14ac:dyDescent="0.2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75" x14ac:dyDescent="0.2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75" x14ac:dyDescent="0.2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75" x14ac:dyDescent="0.2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75" x14ac:dyDescent="0.2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75" x14ac:dyDescent="0.2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75" x14ac:dyDescent="0.2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75" x14ac:dyDescent="0.2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75" x14ac:dyDescent="0.2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75" x14ac:dyDescent="0.2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75" x14ac:dyDescent="0.2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75" x14ac:dyDescent="0.2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75" x14ac:dyDescent="0.2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75" x14ac:dyDescent="0.2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75" x14ac:dyDescent="0.2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75" x14ac:dyDescent="0.2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75" x14ac:dyDescent="0.2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75" x14ac:dyDescent="0.2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75" x14ac:dyDescent="0.2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75" x14ac:dyDescent="0.2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75" x14ac:dyDescent="0.2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75" x14ac:dyDescent="0.2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75" x14ac:dyDescent="0.2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75" x14ac:dyDescent="0.2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75" x14ac:dyDescent="0.2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75" x14ac:dyDescent="0.2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75" x14ac:dyDescent="0.2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75" x14ac:dyDescent="0.2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75" x14ac:dyDescent="0.2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75" x14ac:dyDescent="0.2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75" x14ac:dyDescent="0.2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75" x14ac:dyDescent="0.2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75" x14ac:dyDescent="0.2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75" x14ac:dyDescent="0.2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75" x14ac:dyDescent="0.2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75" x14ac:dyDescent="0.2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75" x14ac:dyDescent="0.2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75" x14ac:dyDescent="0.2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75" x14ac:dyDescent="0.2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75" x14ac:dyDescent="0.2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75" x14ac:dyDescent="0.2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75" x14ac:dyDescent="0.2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75" x14ac:dyDescent="0.2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75" x14ac:dyDescent="0.2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75" x14ac:dyDescent="0.2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75" x14ac:dyDescent="0.2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75" x14ac:dyDescent="0.2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75" x14ac:dyDescent="0.2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75" x14ac:dyDescent="0.2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75" x14ac:dyDescent="0.2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75" x14ac:dyDescent="0.2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75" x14ac:dyDescent="0.2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75" x14ac:dyDescent="0.2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75" x14ac:dyDescent="0.2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75" x14ac:dyDescent="0.2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75" x14ac:dyDescent="0.2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75" x14ac:dyDescent="0.2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75" x14ac:dyDescent="0.2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75" x14ac:dyDescent="0.2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75" x14ac:dyDescent="0.2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75" x14ac:dyDescent="0.2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75" x14ac:dyDescent="0.2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75" x14ac:dyDescent="0.2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75" x14ac:dyDescent="0.2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  <row r="959" spans="2:7" ht="15.75" x14ac:dyDescent="0.2">
      <c r="B959" s="61">
        <v>44875</v>
      </c>
      <c r="C959" s="60">
        <v>10</v>
      </c>
      <c r="D959" s="60">
        <f t="shared" ref="D959" si="764">G959+F959</f>
        <v>76186</v>
      </c>
      <c r="E959" s="60">
        <v>13</v>
      </c>
      <c r="F959" s="60">
        <f t="shared" ref="F959" si="765">F958-E959+C959</f>
        <v>118</v>
      </c>
      <c r="G959" s="84">
        <v>76068</v>
      </c>
    </row>
    <row r="960" spans="2:7" ht="15.75" x14ac:dyDescent="0.2">
      <c r="B960" s="61">
        <v>44876</v>
      </c>
      <c r="C960" s="60">
        <v>11</v>
      </c>
      <c r="D960" s="60">
        <f t="shared" ref="D960" si="766">G960+F960</f>
        <v>76194</v>
      </c>
      <c r="E960" s="60">
        <v>21</v>
      </c>
      <c r="F960" s="60">
        <f t="shared" ref="F960" si="767">F959-E960+C960</f>
        <v>108</v>
      </c>
      <c r="G960" s="84">
        <v>76086</v>
      </c>
    </row>
    <row r="961" spans="2:7" ht="15.75" x14ac:dyDescent="0.2">
      <c r="B961" s="61">
        <v>44877</v>
      </c>
      <c r="C961" s="60">
        <v>1</v>
      </c>
      <c r="D961" s="60">
        <f t="shared" ref="D961" si="768">G961+F961</f>
        <v>76205</v>
      </c>
      <c r="E961" s="60">
        <v>29</v>
      </c>
      <c r="F961" s="60">
        <f t="shared" ref="F961" si="769">F960-E961+C961</f>
        <v>80</v>
      </c>
      <c r="G961" s="84">
        <v>76125</v>
      </c>
    </row>
    <row r="962" spans="2:7" ht="15.75" x14ac:dyDescent="0.2">
      <c r="B962" s="61">
        <v>44878</v>
      </c>
      <c r="C962" s="60">
        <v>10</v>
      </c>
      <c r="D962" s="60">
        <f t="shared" ref="D962" si="770">G962+F962</f>
        <v>76214</v>
      </c>
      <c r="E962" s="60">
        <v>0</v>
      </c>
      <c r="F962" s="60">
        <f t="shared" ref="F962" si="771">F961-E962+C962</f>
        <v>90</v>
      </c>
      <c r="G962" s="84">
        <v>76124</v>
      </c>
    </row>
    <row r="963" spans="2:7" ht="15.75" x14ac:dyDescent="0.2">
      <c r="B963" s="61">
        <v>44879</v>
      </c>
      <c r="C963" s="60">
        <v>0</v>
      </c>
      <c r="D963" s="60">
        <f t="shared" ref="D963" si="772">G963+F963</f>
        <v>76210</v>
      </c>
      <c r="E963" s="60">
        <v>45</v>
      </c>
      <c r="F963" s="60">
        <f t="shared" ref="F963" si="773">F962-E963+C963</f>
        <v>45</v>
      </c>
      <c r="G963" s="84">
        <v>76165</v>
      </c>
    </row>
    <row r="964" spans="2:7" ht="15.75" x14ac:dyDescent="0.2">
      <c r="B964" s="61">
        <v>44880</v>
      </c>
      <c r="C964" s="60">
        <v>0</v>
      </c>
      <c r="D964" s="60">
        <f t="shared" ref="D964" si="774">G964+F964</f>
        <v>76205</v>
      </c>
      <c r="E964" s="60">
        <v>24</v>
      </c>
      <c r="F964" s="60">
        <f t="shared" ref="F964" si="775">F963-E964+C964</f>
        <v>21</v>
      </c>
      <c r="G964" s="84">
        <v>76184</v>
      </c>
    </row>
    <row r="965" spans="2:7" ht="15.75" x14ac:dyDescent="0.2">
      <c r="B965" s="61">
        <v>44881</v>
      </c>
      <c r="C965" s="60">
        <v>29</v>
      </c>
      <c r="D965" s="60">
        <f t="shared" ref="D965" si="776">G965+F965</f>
        <v>76232</v>
      </c>
      <c r="E965" s="60">
        <v>0</v>
      </c>
      <c r="F965" s="60">
        <f t="shared" ref="F965" si="777">F964-E965+C965</f>
        <v>50</v>
      </c>
      <c r="G965" s="84">
        <v>76182</v>
      </c>
    </row>
    <row r="966" spans="2:7" ht="15.75" x14ac:dyDescent="0.2">
      <c r="B966" s="61">
        <v>44882</v>
      </c>
      <c r="C966" s="60">
        <v>13</v>
      </c>
      <c r="D966" s="60">
        <f t="shared" ref="D966" si="778">G966+F966</f>
        <v>76274</v>
      </c>
      <c r="E966" s="60">
        <v>31</v>
      </c>
      <c r="F966" s="60">
        <f t="shared" ref="F966" si="779">F965-E966+C966</f>
        <v>32</v>
      </c>
      <c r="G966" s="84">
        <v>76242</v>
      </c>
    </row>
    <row r="967" spans="2:7" ht="15.75" x14ac:dyDescent="0.2">
      <c r="B967" s="61">
        <v>44883</v>
      </c>
      <c r="C967" s="60">
        <v>19</v>
      </c>
      <c r="D967" s="60">
        <f t="shared" ref="D967" si="780">G967+F967</f>
        <v>76300</v>
      </c>
      <c r="E967" s="60">
        <v>12</v>
      </c>
      <c r="F967" s="60">
        <f t="shared" ref="F967" si="781">F966-E967+C967</f>
        <v>39</v>
      </c>
      <c r="G967" s="84">
        <v>76261</v>
      </c>
    </row>
    <row r="968" spans="2:7" ht="15.75" x14ac:dyDescent="0.2">
      <c r="B968" s="61">
        <v>44884</v>
      </c>
      <c r="C968" s="60">
        <v>38</v>
      </c>
      <c r="D968" s="60">
        <f t="shared" ref="D968" si="782">G968+F968</f>
        <v>76333</v>
      </c>
      <c r="E968" s="60">
        <v>5</v>
      </c>
      <c r="F968" s="60">
        <f t="shared" ref="F968" si="783">F967-E968+C968</f>
        <v>72</v>
      </c>
      <c r="G968" s="84">
        <v>76261</v>
      </c>
    </row>
    <row r="969" spans="2:7" ht="15.75" x14ac:dyDescent="0.2">
      <c r="B969" s="61">
        <v>44885</v>
      </c>
      <c r="C969" s="60">
        <v>14</v>
      </c>
      <c r="D969" s="60">
        <f t="shared" ref="D969" si="784">G969+F969</f>
        <v>76346</v>
      </c>
      <c r="E969" s="60">
        <v>0</v>
      </c>
      <c r="F969" s="60">
        <f t="shared" ref="F969" si="785">F968-E969+C969</f>
        <v>86</v>
      </c>
      <c r="G969" s="84">
        <v>76260</v>
      </c>
    </row>
    <row r="970" spans="2:7" ht="15.75" x14ac:dyDescent="0.2">
      <c r="B970" s="61">
        <v>44886</v>
      </c>
      <c r="C970" s="60">
        <v>8</v>
      </c>
      <c r="D970" s="60">
        <f t="shared" ref="D970" si="786">G970+F970</f>
        <v>76354</v>
      </c>
      <c r="E970" s="60">
        <v>0</v>
      </c>
      <c r="F970" s="60">
        <f t="shared" ref="F970" si="787">F969-E970+C970</f>
        <v>94</v>
      </c>
      <c r="G970" s="84">
        <v>76260</v>
      </c>
    </row>
    <row r="971" spans="2:7" ht="15.75" x14ac:dyDescent="0.2">
      <c r="B971" s="61">
        <v>44887</v>
      </c>
      <c r="C971" s="60">
        <v>0</v>
      </c>
      <c r="D971" s="60">
        <f t="shared" ref="D971" si="788">G971+F971</f>
        <v>76352</v>
      </c>
      <c r="E971" s="60">
        <v>1</v>
      </c>
      <c r="F971" s="60">
        <f t="shared" ref="F971" si="789">F970-E971+C971</f>
        <v>93</v>
      </c>
      <c r="G971" s="84">
        <v>76259</v>
      </c>
    </row>
    <row r="972" spans="2:7" ht="15.75" x14ac:dyDescent="0.2">
      <c r="B972" s="61">
        <v>44888</v>
      </c>
      <c r="C972" s="60">
        <v>0</v>
      </c>
      <c r="D972" s="60">
        <f t="shared" ref="D972" si="790">G972+F972</f>
        <v>76350</v>
      </c>
      <c r="E972" s="60">
        <v>13</v>
      </c>
      <c r="F972" s="60">
        <f t="shared" ref="F972" si="791">F971-E972+C972</f>
        <v>80</v>
      </c>
      <c r="G972" s="84">
        <v>76270</v>
      </c>
    </row>
    <row r="973" spans="2:7" ht="15.75" x14ac:dyDescent="0.2">
      <c r="B973" s="61">
        <v>44889</v>
      </c>
      <c r="C973" s="60">
        <v>0</v>
      </c>
      <c r="D973" s="60">
        <f t="shared" ref="D973" si="792">G973+F973</f>
        <v>76349</v>
      </c>
      <c r="E973" s="60">
        <v>19</v>
      </c>
      <c r="F973" s="60">
        <f t="shared" ref="F973" si="793">F972-E973+C973</f>
        <v>61</v>
      </c>
      <c r="G973" s="84">
        <v>76288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opLeftCell="A59" zoomScale="80" zoomScaleNormal="80" workbookViewId="0">
      <selection activeCell="B63" sqref="B63"/>
    </sheetView>
  </sheetViews>
  <sheetFormatPr defaultColWidth="9.140625" defaultRowHeight="12.75" x14ac:dyDescent="0.25"/>
  <cols>
    <col min="1" max="1" width="7.28515625" style="67" customWidth="1"/>
    <col min="2" max="2" width="43.85546875" style="67" customWidth="1"/>
    <col min="3" max="3" width="20" style="67" customWidth="1"/>
    <col min="4" max="4" width="14.42578125" style="67" customWidth="1"/>
    <col min="5" max="5" width="19.140625" style="67" customWidth="1"/>
    <col min="6" max="6" width="25.140625" style="67" customWidth="1"/>
    <col min="7" max="7" width="32.7109375" style="67" customWidth="1"/>
    <col min="8" max="8" width="31.42578125" style="67" customWidth="1"/>
    <col min="9" max="9" width="48.42578125" style="67" customWidth="1"/>
    <col min="10" max="10" width="22.28515625" style="67" customWidth="1"/>
    <col min="11" max="11" width="20.5703125" style="67" customWidth="1"/>
    <col min="12" max="12" width="21.140625" style="67" customWidth="1"/>
    <col min="13" max="13" width="14.7109375" style="67" customWidth="1"/>
    <col min="14" max="14" width="19" style="67" customWidth="1"/>
    <col min="15" max="15" width="12" style="67" customWidth="1"/>
    <col min="16" max="16" width="14.85546875" style="67" customWidth="1"/>
    <col min="17" max="19" width="9.140625" style="67"/>
    <col min="20" max="20" width="15.5703125" style="67" customWidth="1"/>
    <col min="21" max="21" width="15.140625" style="67" customWidth="1"/>
    <col min="22" max="22" width="18.42578125" style="67" customWidth="1"/>
    <col min="23" max="23" width="11.7109375" style="67" customWidth="1"/>
    <col min="24" max="24" width="16.7109375" style="67" customWidth="1"/>
    <col min="25" max="25" width="9.140625" style="67"/>
    <col min="26" max="26" width="22.5703125" style="67" customWidth="1"/>
    <col min="27" max="29" width="24.7109375" style="67" customWidth="1"/>
    <col min="30" max="31" width="20.140625" style="67" customWidth="1"/>
    <col min="32" max="16384" width="9.140625" style="67"/>
  </cols>
  <sheetData>
    <row r="1" spans="1:31" customFormat="1" ht="15" x14ac:dyDescent="0.25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5" x14ac:dyDescent="0.25">
      <c r="A2" s="67">
        <v>1</v>
      </c>
      <c r="B2" t="s">
        <v>575</v>
      </c>
      <c r="C2" t="s">
        <v>568</v>
      </c>
      <c r="D2" t="s">
        <v>282</v>
      </c>
      <c r="E2" t="s">
        <v>291</v>
      </c>
      <c r="F2" t="s">
        <v>509</v>
      </c>
      <c r="G2">
        <v>3</v>
      </c>
      <c r="H2">
        <v>2</v>
      </c>
      <c r="I2" t="s">
        <v>576</v>
      </c>
      <c r="J2">
        <v>38</v>
      </c>
      <c r="K2" t="s">
        <v>304</v>
      </c>
      <c r="L2" t="s">
        <v>572</v>
      </c>
      <c r="M2"/>
      <c r="N2"/>
      <c r="O2" t="s">
        <v>571</v>
      </c>
      <c r="P2"/>
      <c r="Q2"/>
      <c r="R2"/>
      <c r="S2"/>
      <c r="T2" s="55"/>
      <c r="U2" t="s">
        <v>573</v>
      </c>
      <c r="V2" s="55">
        <v>44876</v>
      </c>
      <c r="W2" s="55"/>
      <c r="X2" t="s">
        <v>457</v>
      </c>
      <c r="Y2"/>
      <c r="Z2"/>
      <c r="AA2" s="55"/>
      <c r="AB2">
        <v>0</v>
      </c>
      <c r="AC2" s="69">
        <v>44876.618043980998</v>
      </c>
      <c r="AD2" s="69">
        <v>44876.618043980998</v>
      </c>
      <c r="AE2" s="68" t="s">
        <v>574</v>
      </c>
    </row>
    <row r="3" spans="1:31" ht="15" x14ac:dyDescent="0.25">
      <c r="A3" s="67">
        <v>2</v>
      </c>
      <c r="B3" t="s">
        <v>578</v>
      </c>
      <c r="C3" t="s">
        <v>568</v>
      </c>
      <c r="D3" t="s">
        <v>282</v>
      </c>
      <c r="E3" t="s">
        <v>288</v>
      </c>
      <c r="F3" t="s">
        <v>579</v>
      </c>
      <c r="G3">
        <v>2</v>
      </c>
      <c r="H3">
        <v>1</v>
      </c>
      <c r="I3" t="s">
        <v>580</v>
      </c>
      <c r="J3">
        <v>47</v>
      </c>
      <c r="K3" t="s">
        <v>306</v>
      </c>
      <c r="L3" t="s">
        <v>581</v>
      </c>
      <c r="M3"/>
      <c r="N3"/>
      <c r="O3" t="s">
        <v>571</v>
      </c>
      <c r="P3"/>
      <c r="Q3"/>
      <c r="R3"/>
      <c r="S3"/>
      <c r="T3" s="55"/>
      <c r="U3" t="s">
        <v>582</v>
      </c>
      <c r="V3" s="55">
        <v>44882</v>
      </c>
      <c r="W3" s="55"/>
      <c r="X3" t="s">
        <v>457</v>
      </c>
      <c r="Y3" t="s">
        <v>583</v>
      </c>
      <c r="Z3" t="s">
        <v>570</v>
      </c>
      <c r="AA3" s="55">
        <v>44882</v>
      </c>
      <c r="AB3">
        <v>1</v>
      </c>
      <c r="AC3" s="69">
        <v>44882.350011574003</v>
      </c>
      <c r="AD3" s="69">
        <v>44882.35</v>
      </c>
      <c r="AE3" s="68" t="s">
        <v>577</v>
      </c>
    </row>
    <row r="4" spans="1:31" ht="15" x14ac:dyDescent="0.25">
      <c r="A4" s="67">
        <v>3</v>
      </c>
      <c r="B4" t="s">
        <v>585</v>
      </c>
      <c r="C4" t="s">
        <v>568</v>
      </c>
      <c r="D4" t="s">
        <v>282</v>
      </c>
      <c r="E4" t="s">
        <v>288</v>
      </c>
      <c r="F4" t="s">
        <v>579</v>
      </c>
      <c r="G4">
        <v>2</v>
      </c>
      <c r="H4">
        <v>1</v>
      </c>
      <c r="I4" t="s">
        <v>580</v>
      </c>
      <c r="J4">
        <v>13</v>
      </c>
      <c r="K4" t="s">
        <v>304</v>
      </c>
      <c r="L4" t="s">
        <v>581</v>
      </c>
      <c r="M4"/>
      <c r="N4"/>
      <c r="O4" t="s">
        <v>571</v>
      </c>
      <c r="P4"/>
      <c r="Q4"/>
      <c r="R4"/>
      <c r="S4"/>
      <c r="T4" s="55"/>
      <c r="U4" t="s">
        <v>582</v>
      </c>
      <c r="V4" s="55">
        <v>44882</v>
      </c>
      <c r="W4" s="55"/>
      <c r="X4" t="s">
        <v>457</v>
      </c>
      <c r="Y4" t="s">
        <v>586</v>
      </c>
      <c r="Z4" t="s">
        <v>570</v>
      </c>
      <c r="AA4" s="55">
        <v>44882</v>
      </c>
      <c r="AB4">
        <v>1</v>
      </c>
      <c r="AC4" s="69">
        <v>44882.735578704</v>
      </c>
      <c r="AD4" s="69">
        <v>44882.735578704</v>
      </c>
      <c r="AE4" s="68" t="s">
        <v>584</v>
      </c>
    </row>
    <row r="5" spans="1:31" ht="15" x14ac:dyDescent="0.25">
      <c r="A5" s="67">
        <v>4</v>
      </c>
      <c r="B5" t="s">
        <v>588</v>
      </c>
      <c r="C5" t="s">
        <v>568</v>
      </c>
      <c r="D5" t="s">
        <v>282</v>
      </c>
      <c r="E5" t="s">
        <v>288</v>
      </c>
      <c r="F5" t="s">
        <v>579</v>
      </c>
      <c r="G5">
        <v>2</v>
      </c>
      <c r="H5">
        <v>1</v>
      </c>
      <c r="I5" t="s">
        <v>580</v>
      </c>
      <c r="J5">
        <v>71</v>
      </c>
      <c r="K5" t="s">
        <v>304</v>
      </c>
      <c r="L5" t="s">
        <v>581</v>
      </c>
      <c r="M5"/>
      <c r="N5"/>
      <c r="O5" t="s">
        <v>571</v>
      </c>
      <c r="P5"/>
      <c r="Q5"/>
      <c r="R5"/>
      <c r="S5"/>
      <c r="T5" s="55"/>
      <c r="U5" t="s">
        <v>582</v>
      </c>
      <c r="V5" s="55">
        <v>44882</v>
      </c>
      <c r="W5" s="55"/>
      <c r="X5" t="s">
        <v>457</v>
      </c>
      <c r="Y5" t="s">
        <v>589</v>
      </c>
      <c r="Z5" t="s">
        <v>570</v>
      </c>
      <c r="AA5" s="55">
        <v>44882</v>
      </c>
      <c r="AB5">
        <v>1</v>
      </c>
      <c r="AC5" s="69">
        <v>44882.737222222</v>
      </c>
      <c r="AD5" s="69">
        <v>44882.737222222</v>
      </c>
      <c r="AE5" s="68" t="s">
        <v>587</v>
      </c>
    </row>
    <row r="6" spans="1:31" ht="15" x14ac:dyDescent="0.25">
      <c r="A6" s="67">
        <v>5</v>
      </c>
      <c r="B6" t="s">
        <v>315</v>
      </c>
      <c r="C6" t="s">
        <v>568</v>
      </c>
      <c r="D6" t="s">
        <v>282</v>
      </c>
      <c r="E6" t="s">
        <v>288</v>
      </c>
      <c r="F6" t="s">
        <v>579</v>
      </c>
      <c r="G6">
        <v>2</v>
      </c>
      <c r="H6">
        <v>1</v>
      </c>
      <c r="I6" t="s">
        <v>580</v>
      </c>
      <c r="J6">
        <v>40</v>
      </c>
      <c r="K6" t="s">
        <v>304</v>
      </c>
      <c r="L6" t="s">
        <v>581</v>
      </c>
      <c r="M6"/>
      <c r="N6"/>
      <c r="O6" t="s">
        <v>571</v>
      </c>
      <c r="P6"/>
      <c r="Q6"/>
      <c r="R6"/>
      <c r="S6"/>
      <c r="T6" s="55"/>
      <c r="U6" t="s">
        <v>582</v>
      </c>
      <c r="V6" s="55">
        <v>44882</v>
      </c>
      <c r="W6" s="55"/>
      <c r="X6" t="s">
        <v>457</v>
      </c>
      <c r="Y6" t="s">
        <v>591</v>
      </c>
      <c r="Z6" t="s">
        <v>570</v>
      </c>
      <c r="AA6" s="55">
        <v>44882</v>
      </c>
      <c r="AB6">
        <v>1</v>
      </c>
      <c r="AC6" s="69">
        <v>44882.740208333002</v>
      </c>
      <c r="AD6" s="69">
        <v>44882.740208333002</v>
      </c>
      <c r="AE6" s="68" t="s">
        <v>590</v>
      </c>
    </row>
    <row r="7" spans="1:31" ht="15" x14ac:dyDescent="0.25">
      <c r="A7" s="67">
        <v>6</v>
      </c>
      <c r="B7" t="s">
        <v>593</v>
      </c>
      <c r="C7" t="s">
        <v>568</v>
      </c>
      <c r="D7" t="s">
        <v>282</v>
      </c>
      <c r="E7" t="s">
        <v>288</v>
      </c>
      <c r="F7" t="s">
        <v>579</v>
      </c>
      <c r="G7">
        <v>2</v>
      </c>
      <c r="H7">
        <v>1</v>
      </c>
      <c r="I7" t="s">
        <v>580</v>
      </c>
      <c r="J7">
        <v>42</v>
      </c>
      <c r="K7" t="s">
        <v>304</v>
      </c>
      <c r="L7" t="s">
        <v>581</v>
      </c>
      <c r="M7"/>
      <c r="N7"/>
      <c r="O7" t="s">
        <v>571</v>
      </c>
      <c r="P7"/>
      <c r="Q7"/>
      <c r="R7"/>
      <c r="S7"/>
      <c r="T7" s="55"/>
      <c r="U7" t="s">
        <v>582</v>
      </c>
      <c r="V7" s="55">
        <v>44882</v>
      </c>
      <c r="W7" s="55"/>
      <c r="X7" t="s">
        <v>457</v>
      </c>
      <c r="Y7" t="s">
        <v>594</v>
      </c>
      <c r="Z7" t="s">
        <v>570</v>
      </c>
      <c r="AA7" s="55">
        <v>44882</v>
      </c>
      <c r="AB7">
        <v>1</v>
      </c>
      <c r="AC7" s="69">
        <v>44882.741331019002</v>
      </c>
      <c r="AD7" s="69">
        <v>44882.741331019002</v>
      </c>
      <c r="AE7" s="68" t="s">
        <v>592</v>
      </c>
    </row>
    <row r="8" spans="1:31" ht="15" x14ac:dyDescent="0.25">
      <c r="A8" s="67">
        <v>7</v>
      </c>
      <c r="B8" t="s">
        <v>596</v>
      </c>
      <c r="C8" t="s">
        <v>568</v>
      </c>
      <c r="D8" t="s">
        <v>282</v>
      </c>
      <c r="E8" t="s">
        <v>288</v>
      </c>
      <c r="F8" t="s">
        <v>579</v>
      </c>
      <c r="G8">
        <v>2</v>
      </c>
      <c r="H8">
        <v>1</v>
      </c>
      <c r="I8" t="s">
        <v>580</v>
      </c>
      <c r="J8">
        <v>30</v>
      </c>
      <c r="K8" t="s">
        <v>304</v>
      </c>
      <c r="L8" t="s">
        <v>581</v>
      </c>
      <c r="M8"/>
      <c r="N8"/>
      <c r="O8" t="s">
        <v>571</v>
      </c>
      <c r="P8"/>
      <c r="Q8"/>
      <c r="R8"/>
      <c r="S8"/>
      <c r="T8" s="55"/>
      <c r="U8" t="s">
        <v>582</v>
      </c>
      <c r="V8" s="55">
        <v>44882</v>
      </c>
      <c r="W8" s="55"/>
      <c r="X8" t="s">
        <v>457</v>
      </c>
      <c r="Y8" t="s">
        <v>597</v>
      </c>
      <c r="Z8" t="s">
        <v>570</v>
      </c>
      <c r="AA8" s="55">
        <v>44882</v>
      </c>
      <c r="AB8">
        <v>1</v>
      </c>
      <c r="AC8" s="69">
        <v>44882.771793981003</v>
      </c>
      <c r="AD8" s="69">
        <v>44882.771793981003</v>
      </c>
      <c r="AE8" s="68" t="s">
        <v>595</v>
      </c>
    </row>
    <row r="9" spans="1:31" ht="15" x14ac:dyDescent="0.25">
      <c r="A9" s="67">
        <v>8</v>
      </c>
      <c r="B9" t="s">
        <v>599</v>
      </c>
      <c r="C9" t="s">
        <v>568</v>
      </c>
      <c r="D9" t="s">
        <v>282</v>
      </c>
      <c r="E9" t="s">
        <v>288</v>
      </c>
      <c r="F9" t="s">
        <v>579</v>
      </c>
      <c r="G9">
        <v>2</v>
      </c>
      <c r="H9">
        <v>1</v>
      </c>
      <c r="I9" t="s">
        <v>580</v>
      </c>
      <c r="J9">
        <v>62</v>
      </c>
      <c r="K9" t="s">
        <v>306</v>
      </c>
      <c r="L9" t="s">
        <v>581</v>
      </c>
      <c r="M9"/>
      <c r="N9"/>
      <c r="O9" t="s">
        <v>571</v>
      </c>
      <c r="P9"/>
      <c r="Q9"/>
      <c r="R9"/>
      <c r="S9"/>
      <c r="T9" s="55"/>
      <c r="U9" t="s">
        <v>582</v>
      </c>
      <c r="V9" s="55">
        <v>44882</v>
      </c>
      <c r="W9" s="55"/>
      <c r="X9" t="s">
        <v>457</v>
      </c>
      <c r="Y9" t="s">
        <v>600</v>
      </c>
      <c r="Z9" t="s">
        <v>570</v>
      </c>
      <c r="AA9" s="55">
        <v>44882</v>
      </c>
      <c r="AB9">
        <v>1</v>
      </c>
      <c r="AC9" s="69">
        <v>44882.774039352</v>
      </c>
      <c r="AD9" s="69">
        <v>44882.774039352</v>
      </c>
      <c r="AE9" s="68" t="s">
        <v>598</v>
      </c>
    </row>
    <row r="10" spans="1:31" ht="15" x14ac:dyDescent="0.25">
      <c r="A10" s="67">
        <v>9</v>
      </c>
      <c r="B10" t="s">
        <v>602</v>
      </c>
      <c r="C10" t="s">
        <v>568</v>
      </c>
      <c r="D10" t="s">
        <v>282</v>
      </c>
      <c r="E10" t="s">
        <v>288</v>
      </c>
      <c r="F10" t="s">
        <v>579</v>
      </c>
      <c r="G10">
        <v>2</v>
      </c>
      <c r="H10">
        <v>1</v>
      </c>
      <c r="I10" t="s">
        <v>603</v>
      </c>
      <c r="J10">
        <v>62</v>
      </c>
      <c r="K10" t="s">
        <v>306</v>
      </c>
      <c r="L10" t="s">
        <v>604</v>
      </c>
      <c r="M10"/>
      <c r="N10"/>
      <c r="O10" t="s">
        <v>569</v>
      </c>
      <c r="P10"/>
      <c r="Q10"/>
      <c r="R10"/>
      <c r="S10"/>
      <c r="T10" s="55"/>
      <c r="U10" t="s">
        <v>582</v>
      </c>
      <c r="V10" s="55">
        <v>44882</v>
      </c>
      <c r="W10" s="55"/>
      <c r="X10" t="s">
        <v>457</v>
      </c>
      <c r="Y10" t="s">
        <v>605</v>
      </c>
      <c r="Z10" t="s">
        <v>570</v>
      </c>
      <c r="AA10" s="55">
        <v>44882</v>
      </c>
      <c r="AB10">
        <v>1</v>
      </c>
      <c r="AC10" s="69">
        <v>44882.837708332998</v>
      </c>
      <c r="AD10" s="69">
        <v>44882.837708332998</v>
      </c>
      <c r="AE10" s="68" t="s">
        <v>601</v>
      </c>
    </row>
    <row r="11" spans="1:31" ht="15" x14ac:dyDescent="0.25">
      <c r="A11" s="67">
        <v>10</v>
      </c>
      <c r="B11" t="s">
        <v>607</v>
      </c>
      <c r="C11" t="s">
        <v>568</v>
      </c>
      <c r="D11" t="s">
        <v>282</v>
      </c>
      <c r="E11" t="s">
        <v>288</v>
      </c>
      <c r="F11" t="s">
        <v>579</v>
      </c>
      <c r="G11">
        <v>2</v>
      </c>
      <c r="H11">
        <v>1</v>
      </c>
      <c r="I11" t="s">
        <v>603</v>
      </c>
      <c r="J11">
        <v>20</v>
      </c>
      <c r="K11" t="s">
        <v>306</v>
      </c>
      <c r="L11" t="s">
        <v>604</v>
      </c>
      <c r="M11"/>
      <c r="N11"/>
      <c r="O11" t="s">
        <v>569</v>
      </c>
      <c r="P11"/>
      <c r="Q11"/>
      <c r="R11"/>
      <c r="S11"/>
      <c r="T11" s="55"/>
      <c r="U11" t="s">
        <v>582</v>
      </c>
      <c r="V11" s="55">
        <v>44882</v>
      </c>
      <c r="W11" s="55"/>
      <c r="X11" t="s">
        <v>457</v>
      </c>
      <c r="Y11" t="s">
        <v>608</v>
      </c>
      <c r="Z11" t="s">
        <v>570</v>
      </c>
      <c r="AA11" s="55">
        <v>44882</v>
      </c>
      <c r="AB11">
        <v>1</v>
      </c>
      <c r="AC11" s="69">
        <v>44882.839583333</v>
      </c>
      <c r="AD11" s="69">
        <v>44882.839583333</v>
      </c>
      <c r="AE11" s="68" t="s">
        <v>606</v>
      </c>
    </row>
    <row r="12" spans="1:31" ht="15" x14ac:dyDescent="0.25">
      <c r="A12" s="67">
        <v>11</v>
      </c>
      <c r="B12" t="s">
        <v>610</v>
      </c>
      <c r="C12" t="s">
        <v>568</v>
      </c>
      <c r="D12" t="s">
        <v>282</v>
      </c>
      <c r="E12" t="s">
        <v>288</v>
      </c>
      <c r="F12" t="s">
        <v>579</v>
      </c>
      <c r="G12">
        <v>2</v>
      </c>
      <c r="H12">
        <v>1</v>
      </c>
      <c r="I12" t="s">
        <v>603</v>
      </c>
      <c r="J12">
        <v>48</v>
      </c>
      <c r="K12" t="s">
        <v>306</v>
      </c>
      <c r="L12" t="s">
        <v>604</v>
      </c>
      <c r="M12"/>
      <c r="N12"/>
      <c r="O12" t="s">
        <v>569</v>
      </c>
      <c r="P12"/>
      <c r="Q12"/>
      <c r="R12"/>
      <c r="S12"/>
      <c r="T12" s="55"/>
      <c r="U12" t="s">
        <v>582</v>
      </c>
      <c r="V12" s="55">
        <v>44882</v>
      </c>
      <c r="W12" s="55"/>
      <c r="X12" t="s">
        <v>457</v>
      </c>
      <c r="Y12" t="s">
        <v>611</v>
      </c>
      <c r="Z12" t="s">
        <v>570</v>
      </c>
      <c r="AA12" s="55">
        <v>44882</v>
      </c>
      <c r="AB12">
        <v>1</v>
      </c>
      <c r="AC12" s="69">
        <v>44882.840509258996</v>
      </c>
      <c r="AD12" s="69">
        <v>44882.840509258996</v>
      </c>
      <c r="AE12" s="68" t="s">
        <v>609</v>
      </c>
    </row>
    <row r="13" spans="1:31" ht="15" x14ac:dyDescent="0.25">
      <c r="A13" s="67">
        <v>12</v>
      </c>
      <c r="B13" t="s">
        <v>613</v>
      </c>
      <c r="C13" t="s">
        <v>568</v>
      </c>
      <c r="D13" t="s">
        <v>282</v>
      </c>
      <c r="E13" t="s">
        <v>288</v>
      </c>
      <c r="F13" t="s">
        <v>579</v>
      </c>
      <c r="G13">
        <v>2</v>
      </c>
      <c r="H13">
        <v>1</v>
      </c>
      <c r="I13" t="s">
        <v>603</v>
      </c>
      <c r="J13">
        <v>9</v>
      </c>
      <c r="K13" t="s">
        <v>306</v>
      </c>
      <c r="L13" t="s">
        <v>604</v>
      </c>
      <c r="M13"/>
      <c r="N13"/>
      <c r="O13" t="s">
        <v>569</v>
      </c>
      <c r="P13"/>
      <c r="Q13"/>
      <c r="R13"/>
      <c r="S13"/>
      <c r="T13" s="55"/>
      <c r="U13" t="s">
        <v>582</v>
      </c>
      <c r="V13" s="55">
        <v>44882</v>
      </c>
      <c r="W13" s="55"/>
      <c r="X13" t="s">
        <v>457</v>
      </c>
      <c r="Y13" t="s">
        <v>614</v>
      </c>
      <c r="Z13" t="s">
        <v>570</v>
      </c>
      <c r="AA13" s="55">
        <v>44882</v>
      </c>
      <c r="AB13">
        <v>1</v>
      </c>
      <c r="AC13" s="69">
        <v>44882.846840277998</v>
      </c>
      <c r="AD13" s="69">
        <v>44882.846840277998</v>
      </c>
      <c r="AE13" s="68" t="s">
        <v>612</v>
      </c>
    </row>
    <row r="14" spans="1:31" ht="15" x14ac:dyDescent="0.25">
      <c r="A14" s="67">
        <v>13</v>
      </c>
      <c r="B14" t="s">
        <v>616</v>
      </c>
      <c r="C14" t="s">
        <v>568</v>
      </c>
      <c r="D14" t="s">
        <v>282</v>
      </c>
      <c r="E14" t="s">
        <v>288</v>
      </c>
      <c r="F14" t="s">
        <v>579</v>
      </c>
      <c r="G14">
        <v>2</v>
      </c>
      <c r="H14">
        <v>1</v>
      </c>
      <c r="I14" t="s">
        <v>603</v>
      </c>
      <c r="J14">
        <v>0</v>
      </c>
      <c r="K14" t="s">
        <v>304</v>
      </c>
      <c r="L14" t="s">
        <v>604</v>
      </c>
      <c r="M14"/>
      <c r="N14"/>
      <c r="O14" t="s">
        <v>569</v>
      </c>
      <c r="P14"/>
      <c r="Q14"/>
      <c r="R14"/>
      <c r="S14"/>
      <c r="T14" s="55"/>
      <c r="U14" t="s">
        <v>582</v>
      </c>
      <c r="V14" s="55">
        <v>44882</v>
      </c>
      <c r="W14" s="55"/>
      <c r="X14" t="s">
        <v>457</v>
      </c>
      <c r="Y14" t="s">
        <v>617</v>
      </c>
      <c r="Z14" t="s">
        <v>570</v>
      </c>
      <c r="AA14" s="55">
        <v>44882</v>
      </c>
      <c r="AB14">
        <v>1</v>
      </c>
      <c r="AC14" s="69">
        <v>44882.847905092996</v>
      </c>
      <c r="AD14" s="69">
        <v>44882.847905092996</v>
      </c>
      <c r="AE14" s="68" t="s">
        <v>615</v>
      </c>
    </row>
    <row r="15" spans="1:31" ht="15" x14ac:dyDescent="0.25">
      <c r="A15" s="67">
        <v>14</v>
      </c>
      <c r="B15" t="s">
        <v>619</v>
      </c>
      <c r="C15" t="s">
        <v>568</v>
      </c>
      <c r="D15" t="s">
        <v>282</v>
      </c>
      <c r="E15" t="s">
        <v>288</v>
      </c>
      <c r="F15" t="s">
        <v>579</v>
      </c>
      <c r="G15">
        <v>2</v>
      </c>
      <c r="H15">
        <v>1</v>
      </c>
      <c r="I15" t="s">
        <v>603</v>
      </c>
      <c r="J15">
        <v>24</v>
      </c>
      <c r="K15" t="s">
        <v>304</v>
      </c>
      <c r="L15" t="s">
        <v>604</v>
      </c>
      <c r="M15"/>
      <c r="N15"/>
      <c r="O15" t="s">
        <v>569</v>
      </c>
      <c r="P15"/>
      <c r="Q15"/>
      <c r="R15"/>
      <c r="S15"/>
      <c r="T15" s="55"/>
      <c r="U15" t="s">
        <v>582</v>
      </c>
      <c r="V15" s="55">
        <v>44882</v>
      </c>
      <c r="W15" s="55"/>
      <c r="X15" t="s">
        <v>457</v>
      </c>
      <c r="Y15" t="s">
        <v>620</v>
      </c>
      <c r="Z15" t="s">
        <v>570</v>
      </c>
      <c r="AA15" s="55">
        <v>44882</v>
      </c>
      <c r="AB15">
        <v>1</v>
      </c>
      <c r="AC15" s="69">
        <v>44882.850891203998</v>
      </c>
      <c r="AD15" s="69">
        <v>44882.850891203998</v>
      </c>
      <c r="AE15" s="68" t="s">
        <v>618</v>
      </c>
    </row>
    <row r="16" spans="1:31" ht="15" x14ac:dyDescent="0.25">
      <c r="A16" s="67">
        <v>15</v>
      </c>
      <c r="B16" t="s">
        <v>622</v>
      </c>
      <c r="C16" t="s">
        <v>568</v>
      </c>
      <c r="D16" t="s">
        <v>282</v>
      </c>
      <c r="E16" t="s">
        <v>288</v>
      </c>
      <c r="F16" t="s">
        <v>579</v>
      </c>
      <c r="G16">
        <v>2</v>
      </c>
      <c r="H16">
        <v>1</v>
      </c>
      <c r="I16" t="s">
        <v>603</v>
      </c>
      <c r="J16">
        <v>35</v>
      </c>
      <c r="K16" t="s">
        <v>304</v>
      </c>
      <c r="L16" t="s">
        <v>604</v>
      </c>
      <c r="M16"/>
      <c r="N16"/>
      <c r="O16" t="s">
        <v>569</v>
      </c>
      <c r="P16"/>
      <c r="Q16"/>
      <c r="R16"/>
      <c r="S16"/>
      <c r="T16" s="55"/>
      <c r="U16" t="s">
        <v>582</v>
      </c>
      <c r="V16" s="55">
        <v>44882</v>
      </c>
      <c r="W16" s="55"/>
      <c r="X16" t="s">
        <v>457</v>
      </c>
      <c r="Y16" t="s">
        <v>623</v>
      </c>
      <c r="Z16" t="s">
        <v>570</v>
      </c>
      <c r="AA16" s="55">
        <v>44882</v>
      </c>
      <c r="AB16">
        <v>0</v>
      </c>
      <c r="AC16" s="69">
        <v>44882.85775463</v>
      </c>
      <c r="AD16" s="69">
        <v>44882.85775463</v>
      </c>
      <c r="AE16" s="68" t="s">
        <v>621</v>
      </c>
    </row>
    <row r="17" spans="1:31" ht="15" x14ac:dyDescent="0.25">
      <c r="A17" s="67">
        <v>16</v>
      </c>
      <c r="B17" t="s">
        <v>625</v>
      </c>
      <c r="C17" t="s">
        <v>568</v>
      </c>
      <c r="D17" t="s">
        <v>282</v>
      </c>
      <c r="E17" t="s">
        <v>288</v>
      </c>
      <c r="F17" t="s">
        <v>579</v>
      </c>
      <c r="G17">
        <v>2</v>
      </c>
      <c r="H17">
        <v>1</v>
      </c>
      <c r="I17" t="s">
        <v>603</v>
      </c>
      <c r="J17">
        <v>28</v>
      </c>
      <c r="K17" t="s">
        <v>306</v>
      </c>
      <c r="L17" t="s">
        <v>604</v>
      </c>
      <c r="M17"/>
      <c r="N17"/>
      <c r="O17" t="s">
        <v>569</v>
      </c>
      <c r="P17"/>
      <c r="Q17"/>
      <c r="R17"/>
      <c r="S17"/>
      <c r="T17" s="55"/>
      <c r="U17" t="s">
        <v>582</v>
      </c>
      <c r="V17" s="55">
        <v>44882</v>
      </c>
      <c r="W17" s="55"/>
      <c r="X17" t="s">
        <v>457</v>
      </c>
      <c r="Y17" t="s">
        <v>626</v>
      </c>
      <c r="Z17" t="s">
        <v>570</v>
      </c>
      <c r="AA17" s="55">
        <v>44882</v>
      </c>
      <c r="AB17">
        <v>1</v>
      </c>
      <c r="AC17" s="69">
        <v>44882.858854167003</v>
      </c>
      <c r="AD17" s="69">
        <v>44882.858854167003</v>
      </c>
      <c r="AE17" s="68" t="s">
        <v>624</v>
      </c>
    </row>
    <row r="18" spans="1:31" ht="15" x14ac:dyDescent="0.25">
      <c r="A18" s="67">
        <v>17</v>
      </c>
      <c r="B18" t="s">
        <v>628</v>
      </c>
      <c r="C18" t="s">
        <v>568</v>
      </c>
      <c r="D18" t="s">
        <v>282</v>
      </c>
      <c r="E18" t="s">
        <v>288</v>
      </c>
      <c r="F18" t="s">
        <v>579</v>
      </c>
      <c r="G18">
        <v>2</v>
      </c>
      <c r="H18">
        <v>1</v>
      </c>
      <c r="I18" t="s">
        <v>603</v>
      </c>
      <c r="J18">
        <v>32</v>
      </c>
      <c r="K18" t="s">
        <v>306</v>
      </c>
      <c r="L18" t="s">
        <v>604</v>
      </c>
      <c r="M18"/>
      <c r="N18"/>
      <c r="O18" t="s">
        <v>569</v>
      </c>
      <c r="P18"/>
      <c r="Q18"/>
      <c r="R18"/>
      <c r="S18"/>
      <c r="T18" s="55"/>
      <c r="U18" t="s">
        <v>582</v>
      </c>
      <c r="V18" s="55">
        <v>44882</v>
      </c>
      <c r="W18" s="55"/>
      <c r="X18" t="s">
        <v>457</v>
      </c>
      <c r="Y18" t="s">
        <v>629</v>
      </c>
      <c r="Z18" t="s">
        <v>570</v>
      </c>
      <c r="AA18" s="55">
        <v>44882</v>
      </c>
      <c r="AB18">
        <v>1</v>
      </c>
      <c r="AC18" s="69">
        <v>44882.859849537002</v>
      </c>
      <c r="AD18" s="69">
        <v>44882.859849537002</v>
      </c>
      <c r="AE18" s="68" t="s">
        <v>627</v>
      </c>
    </row>
    <row r="19" spans="1:31" ht="15" x14ac:dyDescent="0.25">
      <c r="A19" s="67">
        <v>18</v>
      </c>
      <c r="B19" t="s">
        <v>631</v>
      </c>
      <c r="C19" t="s">
        <v>568</v>
      </c>
      <c r="D19" t="s">
        <v>282</v>
      </c>
      <c r="E19" t="s">
        <v>288</v>
      </c>
      <c r="F19" t="s">
        <v>579</v>
      </c>
      <c r="G19">
        <v>2</v>
      </c>
      <c r="H19">
        <v>1</v>
      </c>
      <c r="I19" t="s">
        <v>603</v>
      </c>
      <c r="J19">
        <v>36</v>
      </c>
      <c r="K19" t="s">
        <v>304</v>
      </c>
      <c r="L19" t="s">
        <v>604</v>
      </c>
      <c r="M19"/>
      <c r="N19"/>
      <c r="O19" t="s">
        <v>569</v>
      </c>
      <c r="P19"/>
      <c r="Q19"/>
      <c r="R19"/>
      <c r="S19"/>
      <c r="T19" s="55"/>
      <c r="U19" t="s">
        <v>582</v>
      </c>
      <c r="V19" s="55">
        <v>44882</v>
      </c>
      <c r="W19" s="55"/>
      <c r="X19" t="s">
        <v>457</v>
      </c>
      <c r="Y19" t="s">
        <v>632</v>
      </c>
      <c r="Z19" t="s">
        <v>570</v>
      </c>
      <c r="AA19" s="55">
        <v>44882</v>
      </c>
      <c r="AB19">
        <v>1</v>
      </c>
      <c r="AC19" s="69">
        <v>44882.860925925997</v>
      </c>
      <c r="AD19" s="69">
        <v>44882.860925925997</v>
      </c>
      <c r="AE19" s="68" t="s">
        <v>630</v>
      </c>
    </row>
    <row r="20" spans="1:31" ht="15" x14ac:dyDescent="0.25">
      <c r="A20" s="67">
        <v>19</v>
      </c>
      <c r="B20" t="s">
        <v>634</v>
      </c>
      <c r="C20" t="s">
        <v>568</v>
      </c>
      <c r="D20" t="s">
        <v>282</v>
      </c>
      <c r="E20" t="s">
        <v>288</v>
      </c>
      <c r="F20" t="s">
        <v>579</v>
      </c>
      <c r="G20">
        <v>2</v>
      </c>
      <c r="H20">
        <v>1</v>
      </c>
      <c r="I20" t="s">
        <v>603</v>
      </c>
      <c r="J20">
        <v>19</v>
      </c>
      <c r="K20" t="s">
        <v>306</v>
      </c>
      <c r="L20" t="s">
        <v>604</v>
      </c>
      <c r="M20"/>
      <c r="N20"/>
      <c r="O20" t="s">
        <v>569</v>
      </c>
      <c r="P20"/>
      <c r="Q20"/>
      <c r="R20"/>
      <c r="S20"/>
      <c r="T20" s="55"/>
      <c r="U20" t="s">
        <v>582</v>
      </c>
      <c r="V20" s="55">
        <v>44882</v>
      </c>
      <c r="W20" s="55"/>
      <c r="X20" t="s">
        <v>457</v>
      </c>
      <c r="Y20" t="s">
        <v>635</v>
      </c>
      <c r="Z20" t="s">
        <v>570</v>
      </c>
      <c r="AA20" s="55">
        <v>44882</v>
      </c>
      <c r="AB20">
        <v>1</v>
      </c>
      <c r="AC20" s="69">
        <v>44882.862048611001</v>
      </c>
      <c r="AD20" s="69">
        <v>44882.862048611001</v>
      </c>
      <c r="AE20" s="68" t="s">
        <v>633</v>
      </c>
    </row>
    <row r="21" spans="1:31" ht="15" x14ac:dyDescent="0.25">
      <c r="A21" s="67">
        <v>20</v>
      </c>
      <c r="B21" t="s">
        <v>637</v>
      </c>
      <c r="C21" t="s">
        <v>568</v>
      </c>
      <c r="D21" t="s">
        <v>282</v>
      </c>
      <c r="E21" t="s">
        <v>288</v>
      </c>
      <c r="F21" t="s">
        <v>579</v>
      </c>
      <c r="G21">
        <v>2</v>
      </c>
      <c r="H21">
        <v>1</v>
      </c>
      <c r="I21" t="s">
        <v>603</v>
      </c>
      <c r="J21">
        <v>66</v>
      </c>
      <c r="K21" t="s">
        <v>304</v>
      </c>
      <c r="L21" t="s">
        <v>604</v>
      </c>
      <c r="M21"/>
      <c r="N21"/>
      <c r="O21" t="s">
        <v>569</v>
      </c>
      <c r="P21"/>
      <c r="Q21"/>
      <c r="R21"/>
      <c r="S21"/>
      <c r="T21" s="55"/>
      <c r="U21" t="s">
        <v>582</v>
      </c>
      <c r="V21" s="55">
        <v>44882</v>
      </c>
      <c r="W21" s="55"/>
      <c r="X21" t="s">
        <v>457</v>
      </c>
      <c r="Y21" t="s">
        <v>638</v>
      </c>
      <c r="Z21" t="s">
        <v>570</v>
      </c>
      <c r="AA21" s="55">
        <v>44882</v>
      </c>
      <c r="AB21">
        <v>0</v>
      </c>
      <c r="AC21" s="69">
        <v>44882.862974536998</v>
      </c>
      <c r="AD21" s="69">
        <v>44882.862974536998</v>
      </c>
      <c r="AE21" s="68" t="s">
        <v>636</v>
      </c>
    </row>
    <row r="22" spans="1:31" ht="15" x14ac:dyDescent="0.25">
      <c r="A22" s="67">
        <v>21</v>
      </c>
      <c r="B22" t="s">
        <v>640</v>
      </c>
      <c r="C22" t="s">
        <v>568</v>
      </c>
      <c r="D22" t="s">
        <v>282</v>
      </c>
      <c r="E22" t="s">
        <v>288</v>
      </c>
      <c r="F22" t="s">
        <v>579</v>
      </c>
      <c r="G22">
        <v>2</v>
      </c>
      <c r="H22">
        <v>1</v>
      </c>
      <c r="I22" t="s">
        <v>603</v>
      </c>
      <c r="J22">
        <v>13</v>
      </c>
      <c r="K22" t="s">
        <v>304</v>
      </c>
      <c r="L22" t="s">
        <v>604</v>
      </c>
      <c r="M22"/>
      <c r="N22"/>
      <c r="O22" t="s">
        <v>569</v>
      </c>
      <c r="P22"/>
      <c r="Q22"/>
      <c r="R22"/>
      <c r="S22"/>
      <c r="T22" s="55"/>
      <c r="U22" t="s">
        <v>582</v>
      </c>
      <c r="V22" s="55">
        <v>44882</v>
      </c>
      <c r="W22" s="55"/>
      <c r="X22" t="s">
        <v>457</v>
      </c>
      <c r="Y22" t="s">
        <v>641</v>
      </c>
      <c r="Z22" t="s">
        <v>570</v>
      </c>
      <c r="AA22" s="55">
        <v>44882</v>
      </c>
      <c r="AB22">
        <v>1</v>
      </c>
      <c r="AC22" s="69">
        <v>44882.863993056002</v>
      </c>
      <c r="AD22" s="69">
        <v>44882.863993056002</v>
      </c>
      <c r="AE22" s="68" t="s">
        <v>639</v>
      </c>
    </row>
    <row r="23" spans="1:31" ht="15" x14ac:dyDescent="0.25">
      <c r="A23" s="67">
        <v>22</v>
      </c>
      <c r="B23" t="s">
        <v>643</v>
      </c>
      <c r="C23" t="s">
        <v>568</v>
      </c>
      <c r="D23" t="s">
        <v>282</v>
      </c>
      <c r="E23" t="s">
        <v>288</v>
      </c>
      <c r="F23" t="s">
        <v>546</v>
      </c>
      <c r="G23">
        <v>2</v>
      </c>
      <c r="H23">
        <v>1</v>
      </c>
      <c r="I23" t="s">
        <v>644</v>
      </c>
      <c r="J23">
        <v>51</v>
      </c>
      <c r="K23" t="s">
        <v>306</v>
      </c>
      <c r="L23" t="s">
        <v>581</v>
      </c>
      <c r="M23"/>
      <c r="N23"/>
      <c r="O23" t="s">
        <v>571</v>
      </c>
      <c r="P23"/>
      <c r="Q23"/>
      <c r="R23"/>
      <c r="S23"/>
      <c r="T23" s="55"/>
      <c r="U23" t="s">
        <v>582</v>
      </c>
      <c r="V23" s="55">
        <v>44882</v>
      </c>
      <c r="W23" s="55"/>
      <c r="X23" t="s">
        <v>457</v>
      </c>
      <c r="Y23" t="s">
        <v>645</v>
      </c>
      <c r="Z23" t="s">
        <v>570</v>
      </c>
      <c r="AA23" s="55">
        <v>44882</v>
      </c>
      <c r="AB23">
        <v>1</v>
      </c>
      <c r="AC23" s="69">
        <v>44883.882303241</v>
      </c>
      <c r="AD23" s="69">
        <v>44883.882303241</v>
      </c>
      <c r="AE23" s="68" t="s">
        <v>642</v>
      </c>
    </row>
    <row r="24" spans="1:31" ht="15" x14ac:dyDescent="0.25">
      <c r="A24" s="67">
        <v>23</v>
      </c>
      <c r="B24" t="s">
        <v>647</v>
      </c>
      <c r="C24" t="s">
        <v>568</v>
      </c>
      <c r="D24" t="s">
        <v>282</v>
      </c>
      <c r="E24" t="s">
        <v>288</v>
      </c>
      <c r="F24" t="s">
        <v>546</v>
      </c>
      <c r="G24">
        <v>2</v>
      </c>
      <c r="H24">
        <v>1</v>
      </c>
      <c r="I24" t="s">
        <v>644</v>
      </c>
      <c r="J24">
        <v>47</v>
      </c>
      <c r="K24" t="s">
        <v>304</v>
      </c>
      <c r="L24" t="s">
        <v>581</v>
      </c>
      <c r="M24"/>
      <c r="N24"/>
      <c r="O24" t="s">
        <v>571</v>
      </c>
      <c r="P24"/>
      <c r="Q24"/>
      <c r="R24"/>
      <c r="S24"/>
      <c r="T24" s="55"/>
      <c r="U24" t="s">
        <v>582</v>
      </c>
      <c r="V24" s="55">
        <v>44882</v>
      </c>
      <c r="W24" s="55"/>
      <c r="X24" t="s">
        <v>457</v>
      </c>
      <c r="Y24" t="s">
        <v>648</v>
      </c>
      <c r="Z24" t="s">
        <v>570</v>
      </c>
      <c r="AA24" s="55">
        <v>44882</v>
      </c>
      <c r="AB24">
        <v>1</v>
      </c>
      <c r="AC24" s="69">
        <v>44883.883668980998</v>
      </c>
      <c r="AD24" s="69">
        <v>44883.883668980998</v>
      </c>
      <c r="AE24" s="68" t="s">
        <v>646</v>
      </c>
    </row>
    <row r="25" spans="1:31" ht="15" x14ac:dyDescent="0.25">
      <c r="A25" s="67">
        <v>24</v>
      </c>
      <c r="B25" t="s">
        <v>650</v>
      </c>
      <c r="C25" t="s">
        <v>568</v>
      </c>
      <c r="D25" t="s">
        <v>282</v>
      </c>
      <c r="E25" t="s">
        <v>288</v>
      </c>
      <c r="F25" t="s">
        <v>546</v>
      </c>
      <c r="G25">
        <v>2</v>
      </c>
      <c r="H25">
        <v>1</v>
      </c>
      <c r="I25" t="s">
        <v>644</v>
      </c>
      <c r="J25">
        <v>54</v>
      </c>
      <c r="K25" t="s">
        <v>306</v>
      </c>
      <c r="L25" t="s">
        <v>581</v>
      </c>
      <c r="M25"/>
      <c r="N25"/>
      <c r="O25" t="s">
        <v>571</v>
      </c>
      <c r="P25"/>
      <c r="Q25"/>
      <c r="R25"/>
      <c r="S25"/>
      <c r="T25" s="55"/>
      <c r="U25" t="s">
        <v>582</v>
      </c>
      <c r="V25" s="55">
        <v>44882</v>
      </c>
      <c r="W25" s="55"/>
      <c r="X25" t="s">
        <v>457</v>
      </c>
      <c r="Y25" t="s">
        <v>651</v>
      </c>
      <c r="Z25" t="s">
        <v>570</v>
      </c>
      <c r="AA25" s="55">
        <v>44882</v>
      </c>
      <c r="AB25">
        <v>1</v>
      </c>
      <c r="AC25" s="69">
        <v>44883.884780093002</v>
      </c>
      <c r="AD25" s="69">
        <v>44883.884780093002</v>
      </c>
      <c r="AE25" s="68" t="s">
        <v>649</v>
      </c>
    </row>
    <row r="26" spans="1:31" ht="15" x14ac:dyDescent="0.25">
      <c r="A26" s="67">
        <v>25</v>
      </c>
      <c r="B26" t="s">
        <v>653</v>
      </c>
      <c r="C26" t="s">
        <v>568</v>
      </c>
      <c r="D26" t="s">
        <v>282</v>
      </c>
      <c r="E26" t="s">
        <v>288</v>
      </c>
      <c r="F26" t="s">
        <v>546</v>
      </c>
      <c r="G26">
        <v>2</v>
      </c>
      <c r="H26">
        <v>1</v>
      </c>
      <c r="I26" t="s">
        <v>644</v>
      </c>
      <c r="J26">
        <v>44</v>
      </c>
      <c r="K26" t="s">
        <v>304</v>
      </c>
      <c r="L26" t="s">
        <v>581</v>
      </c>
      <c r="M26"/>
      <c r="N26"/>
      <c r="O26" t="s">
        <v>571</v>
      </c>
      <c r="P26"/>
      <c r="Q26"/>
      <c r="R26"/>
      <c r="S26"/>
      <c r="T26" s="55"/>
      <c r="U26" t="s">
        <v>582</v>
      </c>
      <c r="V26" s="55">
        <v>44882</v>
      </c>
      <c r="W26" s="55"/>
      <c r="X26" t="s">
        <v>457</v>
      </c>
      <c r="Y26" t="s">
        <v>654</v>
      </c>
      <c r="Z26" t="s">
        <v>570</v>
      </c>
      <c r="AA26" s="55">
        <v>44882</v>
      </c>
      <c r="AB26">
        <v>1</v>
      </c>
      <c r="AC26" s="69">
        <v>44883.886400463001</v>
      </c>
      <c r="AD26" s="69">
        <v>44883.886400463001</v>
      </c>
      <c r="AE26" s="68" t="s">
        <v>652</v>
      </c>
    </row>
    <row r="27" spans="1:31" ht="15" x14ac:dyDescent="0.25">
      <c r="A27" s="67">
        <v>26</v>
      </c>
      <c r="B27" t="s">
        <v>656</v>
      </c>
      <c r="C27" t="s">
        <v>568</v>
      </c>
      <c r="D27" t="s">
        <v>282</v>
      </c>
      <c r="E27" t="s">
        <v>288</v>
      </c>
      <c r="F27" t="s">
        <v>546</v>
      </c>
      <c r="G27">
        <v>2</v>
      </c>
      <c r="H27">
        <v>1</v>
      </c>
      <c r="I27" t="s">
        <v>644</v>
      </c>
      <c r="J27">
        <v>40</v>
      </c>
      <c r="K27" t="s">
        <v>306</v>
      </c>
      <c r="L27" t="s">
        <v>581</v>
      </c>
      <c r="M27"/>
      <c r="N27"/>
      <c r="O27" t="s">
        <v>571</v>
      </c>
      <c r="P27"/>
      <c r="Q27"/>
      <c r="R27"/>
      <c r="S27"/>
      <c r="T27" s="55"/>
      <c r="U27" t="s">
        <v>582</v>
      </c>
      <c r="V27" s="55">
        <v>44882</v>
      </c>
      <c r="W27" s="55"/>
      <c r="X27" t="s">
        <v>457</v>
      </c>
      <c r="Y27" t="s">
        <v>657</v>
      </c>
      <c r="Z27" t="s">
        <v>570</v>
      </c>
      <c r="AA27" s="55">
        <v>44882</v>
      </c>
      <c r="AB27">
        <v>1</v>
      </c>
      <c r="AC27" s="69">
        <v>44883.887673611003</v>
      </c>
      <c r="AD27" s="69">
        <v>44883.887673611003</v>
      </c>
      <c r="AE27" s="68" t="s">
        <v>655</v>
      </c>
    </row>
    <row r="28" spans="1:31" ht="15" x14ac:dyDescent="0.25">
      <c r="A28" s="67">
        <v>27</v>
      </c>
      <c r="B28" t="s">
        <v>659</v>
      </c>
      <c r="C28" t="s">
        <v>568</v>
      </c>
      <c r="D28" t="s">
        <v>282</v>
      </c>
      <c r="E28" t="s">
        <v>288</v>
      </c>
      <c r="F28" t="s">
        <v>546</v>
      </c>
      <c r="G28">
        <v>2</v>
      </c>
      <c r="H28">
        <v>1</v>
      </c>
      <c r="I28" t="s">
        <v>644</v>
      </c>
      <c r="J28">
        <v>52</v>
      </c>
      <c r="K28" t="s">
        <v>306</v>
      </c>
      <c r="L28" t="s">
        <v>581</v>
      </c>
      <c r="M28"/>
      <c r="N28"/>
      <c r="O28" t="s">
        <v>571</v>
      </c>
      <c r="P28"/>
      <c r="Q28"/>
      <c r="R28"/>
      <c r="S28"/>
      <c r="T28" s="55"/>
      <c r="U28" t="s">
        <v>582</v>
      </c>
      <c r="V28" s="55">
        <v>44882</v>
      </c>
      <c r="W28" s="55"/>
      <c r="X28" t="s">
        <v>457</v>
      </c>
      <c r="Y28" t="s">
        <v>660</v>
      </c>
      <c r="Z28" t="s">
        <v>570</v>
      </c>
      <c r="AA28" s="55">
        <v>44882</v>
      </c>
      <c r="AB28">
        <v>1</v>
      </c>
      <c r="AC28" s="69">
        <v>44883.888807869997</v>
      </c>
      <c r="AD28" s="69">
        <v>44883.888807869997</v>
      </c>
      <c r="AE28" s="68" t="s">
        <v>658</v>
      </c>
    </row>
    <row r="29" spans="1:31" ht="15" x14ac:dyDescent="0.25">
      <c r="A29" s="67">
        <v>28</v>
      </c>
      <c r="B29" t="s">
        <v>662</v>
      </c>
      <c r="C29" t="s">
        <v>568</v>
      </c>
      <c r="D29" t="s">
        <v>282</v>
      </c>
      <c r="E29" t="s">
        <v>288</v>
      </c>
      <c r="F29" t="s">
        <v>546</v>
      </c>
      <c r="G29">
        <v>2</v>
      </c>
      <c r="H29">
        <v>1</v>
      </c>
      <c r="I29" t="s">
        <v>644</v>
      </c>
      <c r="J29">
        <v>0</v>
      </c>
      <c r="K29" t="s">
        <v>306</v>
      </c>
      <c r="L29" t="s">
        <v>581</v>
      </c>
      <c r="M29"/>
      <c r="N29"/>
      <c r="O29" t="s">
        <v>571</v>
      </c>
      <c r="P29"/>
      <c r="Q29"/>
      <c r="R29"/>
      <c r="S29"/>
      <c r="T29" s="55"/>
      <c r="U29" t="s">
        <v>582</v>
      </c>
      <c r="V29" s="55">
        <v>44882</v>
      </c>
      <c r="W29" s="55"/>
      <c r="X29" t="s">
        <v>457</v>
      </c>
      <c r="Y29" t="s">
        <v>663</v>
      </c>
      <c r="Z29" t="s">
        <v>570</v>
      </c>
      <c r="AA29" s="55">
        <v>44882</v>
      </c>
      <c r="AB29">
        <v>1</v>
      </c>
      <c r="AC29" s="69">
        <v>44883.889849537001</v>
      </c>
      <c r="AD29" s="69">
        <v>44883.889849537001</v>
      </c>
      <c r="AE29" s="68" t="s">
        <v>661</v>
      </c>
    </row>
    <row r="30" spans="1:31" ht="15" x14ac:dyDescent="0.25">
      <c r="A30" s="67">
        <v>29</v>
      </c>
      <c r="B30" t="s">
        <v>665</v>
      </c>
      <c r="C30" t="s">
        <v>568</v>
      </c>
      <c r="D30" t="s">
        <v>282</v>
      </c>
      <c r="E30" t="s">
        <v>288</v>
      </c>
      <c r="F30" t="s">
        <v>546</v>
      </c>
      <c r="G30">
        <v>2</v>
      </c>
      <c r="H30">
        <v>1</v>
      </c>
      <c r="I30" t="s">
        <v>644</v>
      </c>
      <c r="J30">
        <v>34</v>
      </c>
      <c r="K30" t="s">
        <v>304</v>
      </c>
      <c r="L30" t="s">
        <v>581</v>
      </c>
      <c r="M30"/>
      <c r="N30"/>
      <c r="O30" t="s">
        <v>571</v>
      </c>
      <c r="P30"/>
      <c r="Q30"/>
      <c r="R30"/>
      <c r="S30"/>
      <c r="T30" s="55"/>
      <c r="U30" t="s">
        <v>582</v>
      </c>
      <c r="V30" s="55">
        <v>44882</v>
      </c>
      <c r="W30" s="55"/>
      <c r="X30" t="s">
        <v>457</v>
      </c>
      <c r="Y30" t="s">
        <v>666</v>
      </c>
      <c r="Z30" t="s">
        <v>570</v>
      </c>
      <c r="AA30" s="55">
        <v>44882</v>
      </c>
      <c r="AB30">
        <v>1</v>
      </c>
      <c r="AC30" s="69">
        <v>44883.890879630002</v>
      </c>
      <c r="AD30" s="69">
        <v>44883.890879630002</v>
      </c>
      <c r="AE30" s="68" t="s">
        <v>664</v>
      </c>
    </row>
    <row r="31" spans="1:31" ht="15" x14ac:dyDescent="0.25">
      <c r="A31" s="67">
        <v>30</v>
      </c>
      <c r="B31" t="s">
        <v>668</v>
      </c>
      <c r="C31" t="s">
        <v>568</v>
      </c>
      <c r="D31" t="s">
        <v>282</v>
      </c>
      <c r="E31" t="s">
        <v>288</v>
      </c>
      <c r="F31" t="s">
        <v>546</v>
      </c>
      <c r="G31">
        <v>2</v>
      </c>
      <c r="H31">
        <v>1</v>
      </c>
      <c r="I31" t="s">
        <v>644</v>
      </c>
      <c r="J31">
        <v>46</v>
      </c>
      <c r="K31" t="s">
        <v>304</v>
      </c>
      <c r="L31" t="s">
        <v>581</v>
      </c>
      <c r="M31"/>
      <c r="N31"/>
      <c r="O31" t="s">
        <v>571</v>
      </c>
      <c r="P31"/>
      <c r="Q31"/>
      <c r="R31"/>
      <c r="S31"/>
      <c r="T31" s="55"/>
      <c r="U31" t="s">
        <v>582</v>
      </c>
      <c r="V31" s="55">
        <v>44882</v>
      </c>
      <c r="W31" s="55"/>
      <c r="X31" t="s">
        <v>457</v>
      </c>
      <c r="Y31" t="s">
        <v>669</v>
      </c>
      <c r="Z31" t="s">
        <v>570</v>
      </c>
      <c r="AA31" s="55">
        <v>44882</v>
      </c>
      <c r="AB31">
        <v>1</v>
      </c>
      <c r="AC31" s="69">
        <v>44883.892048611</v>
      </c>
      <c r="AD31" s="69">
        <v>44883.892048611</v>
      </c>
      <c r="AE31" s="68" t="s">
        <v>667</v>
      </c>
    </row>
    <row r="32" spans="1:31" ht="15" x14ac:dyDescent="0.25">
      <c r="A32" s="67">
        <v>31</v>
      </c>
      <c r="B32" t="s">
        <v>671</v>
      </c>
      <c r="C32" t="s">
        <v>568</v>
      </c>
      <c r="D32" t="s">
        <v>282</v>
      </c>
      <c r="E32" t="s">
        <v>288</v>
      </c>
      <c r="F32" t="s">
        <v>546</v>
      </c>
      <c r="G32">
        <v>2</v>
      </c>
      <c r="H32">
        <v>1</v>
      </c>
      <c r="I32" t="s">
        <v>644</v>
      </c>
      <c r="J32">
        <v>38</v>
      </c>
      <c r="K32" t="s">
        <v>306</v>
      </c>
      <c r="L32" t="s">
        <v>581</v>
      </c>
      <c r="M32"/>
      <c r="N32"/>
      <c r="O32" t="s">
        <v>571</v>
      </c>
      <c r="P32"/>
      <c r="Q32"/>
      <c r="R32"/>
      <c r="S32"/>
      <c r="T32" s="55"/>
      <c r="U32" t="s">
        <v>582</v>
      </c>
      <c r="V32" s="55">
        <v>44882</v>
      </c>
      <c r="W32" s="55"/>
      <c r="X32" t="s">
        <v>457</v>
      </c>
      <c r="Y32" t="s">
        <v>672</v>
      </c>
      <c r="Z32" t="s">
        <v>570</v>
      </c>
      <c r="AA32" s="55">
        <v>44882</v>
      </c>
      <c r="AB32">
        <v>1</v>
      </c>
      <c r="AC32" s="69">
        <v>44883.893182870001</v>
      </c>
      <c r="AD32" s="69">
        <v>44883.893182870001</v>
      </c>
      <c r="AE32" s="68" t="s">
        <v>670</v>
      </c>
    </row>
    <row r="33" spans="1:31" ht="15" x14ac:dyDescent="0.25">
      <c r="A33" s="67">
        <v>32</v>
      </c>
      <c r="B33" t="s">
        <v>674</v>
      </c>
      <c r="C33" t="s">
        <v>568</v>
      </c>
      <c r="D33" t="s">
        <v>282</v>
      </c>
      <c r="E33" t="s">
        <v>288</v>
      </c>
      <c r="F33" t="s">
        <v>546</v>
      </c>
      <c r="G33">
        <v>2</v>
      </c>
      <c r="H33">
        <v>1</v>
      </c>
      <c r="I33" t="s">
        <v>644</v>
      </c>
      <c r="J33">
        <v>66</v>
      </c>
      <c r="K33" t="s">
        <v>306</v>
      </c>
      <c r="L33" t="s">
        <v>581</v>
      </c>
      <c r="M33"/>
      <c r="N33"/>
      <c r="O33" t="s">
        <v>571</v>
      </c>
      <c r="P33"/>
      <c r="Q33"/>
      <c r="R33"/>
      <c r="S33"/>
      <c r="T33" s="55"/>
      <c r="U33" t="s">
        <v>582</v>
      </c>
      <c r="V33" s="55">
        <v>44882</v>
      </c>
      <c r="W33" s="55"/>
      <c r="X33" t="s">
        <v>457</v>
      </c>
      <c r="Y33" t="s">
        <v>675</v>
      </c>
      <c r="Z33" t="s">
        <v>570</v>
      </c>
      <c r="AA33" s="55">
        <v>44882</v>
      </c>
      <c r="AB33">
        <v>1</v>
      </c>
      <c r="AC33" s="69">
        <v>44883.894421295998</v>
      </c>
      <c r="AD33" s="69">
        <v>44883.894421295998</v>
      </c>
      <c r="AE33" s="68" t="s">
        <v>673</v>
      </c>
    </row>
    <row r="34" spans="1:31" ht="15" x14ac:dyDescent="0.25">
      <c r="A34" s="67">
        <v>33</v>
      </c>
      <c r="B34" t="s">
        <v>677</v>
      </c>
      <c r="C34" t="s">
        <v>568</v>
      </c>
      <c r="D34" t="s">
        <v>282</v>
      </c>
      <c r="E34" t="s">
        <v>288</v>
      </c>
      <c r="F34" t="s">
        <v>546</v>
      </c>
      <c r="G34">
        <v>2</v>
      </c>
      <c r="H34">
        <v>1</v>
      </c>
      <c r="I34" t="s">
        <v>644</v>
      </c>
      <c r="J34">
        <v>60</v>
      </c>
      <c r="K34" t="s">
        <v>306</v>
      </c>
      <c r="L34" t="s">
        <v>581</v>
      </c>
      <c r="M34"/>
      <c r="N34"/>
      <c r="O34" t="s">
        <v>571</v>
      </c>
      <c r="P34"/>
      <c r="Q34"/>
      <c r="R34"/>
      <c r="S34"/>
      <c r="T34" s="55"/>
      <c r="U34" t="s">
        <v>582</v>
      </c>
      <c r="V34" s="55">
        <v>44882</v>
      </c>
      <c r="W34" s="55"/>
      <c r="X34" t="s">
        <v>457</v>
      </c>
      <c r="Y34" t="s">
        <v>678</v>
      </c>
      <c r="Z34" t="s">
        <v>570</v>
      </c>
      <c r="AA34" s="55">
        <v>44882</v>
      </c>
      <c r="AB34">
        <v>1</v>
      </c>
      <c r="AC34" s="69">
        <v>44883.895648147998</v>
      </c>
      <c r="AD34" s="69">
        <v>44883.895648147998</v>
      </c>
      <c r="AE34" s="68" t="s">
        <v>676</v>
      </c>
    </row>
    <row r="35" spans="1:31" ht="15" x14ac:dyDescent="0.25">
      <c r="A35" s="67">
        <v>34</v>
      </c>
      <c r="B35" t="s">
        <v>680</v>
      </c>
      <c r="C35" t="s">
        <v>568</v>
      </c>
      <c r="D35" t="s">
        <v>282</v>
      </c>
      <c r="E35" t="s">
        <v>288</v>
      </c>
      <c r="F35" t="s">
        <v>546</v>
      </c>
      <c r="G35">
        <v>2</v>
      </c>
      <c r="H35">
        <v>1</v>
      </c>
      <c r="I35" t="s">
        <v>644</v>
      </c>
      <c r="J35">
        <v>37</v>
      </c>
      <c r="K35" t="s">
        <v>304</v>
      </c>
      <c r="L35" t="s">
        <v>581</v>
      </c>
      <c r="M35"/>
      <c r="N35"/>
      <c r="O35" t="s">
        <v>571</v>
      </c>
      <c r="P35"/>
      <c r="Q35"/>
      <c r="R35"/>
      <c r="S35"/>
      <c r="T35" s="55"/>
      <c r="U35" t="s">
        <v>582</v>
      </c>
      <c r="V35" s="55">
        <v>44882</v>
      </c>
      <c r="W35" s="55"/>
      <c r="X35" t="s">
        <v>457</v>
      </c>
      <c r="Y35" t="s">
        <v>681</v>
      </c>
      <c r="Z35" t="s">
        <v>570</v>
      </c>
      <c r="AA35" s="55">
        <v>44882</v>
      </c>
      <c r="AB35">
        <v>1</v>
      </c>
      <c r="AC35" s="69">
        <v>44883.897789351999</v>
      </c>
      <c r="AD35" s="69">
        <v>44883.897789351999</v>
      </c>
      <c r="AE35" s="68" t="s">
        <v>679</v>
      </c>
    </row>
    <row r="36" spans="1:31" ht="15" x14ac:dyDescent="0.25">
      <c r="A36" s="67">
        <v>35</v>
      </c>
      <c r="B36" t="s">
        <v>683</v>
      </c>
      <c r="C36" t="s">
        <v>568</v>
      </c>
      <c r="D36" t="s">
        <v>282</v>
      </c>
      <c r="E36" t="s">
        <v>288</v>
      </c>
      <c r="F36" t="s">
        <v>546</v>
      </c>
      <c r="G36">
        <v>2</v>
      </c>
      <c r="H36">
        <v>1</v>
      </c>
      <c r="I36" t="s">
        <v>644</v>
      </c>
      <c r="J36">
        <v>43</v>
      </c>
      <c r="K36" t="s">
        <v>304</v>
      </c>
      <c r="L36" t="s">
        <v>581</v>
      </c>
      <c r="M36"/>
      <c r="N36"/>
      <c r="O36" t="s">
        <v>571</v>
      </c>
      <c r="P36"/>
      <c r="Q36"/>
      <c r="R36"/>
      <c r="S36"/>
      <c r="T36" s="55"/>
      <c r="U36" t="s">
        <v>582</v>
      </c>
      <c r="V36" s="55">
        <v>44882</v>
      </c>
      <c r="W36" s="55"/>
      <c r="X36" t="s">
        <v>457</v>
      </c>
      <c r="Y36" t="s">
        <v>684</v>
      </c>
      <c r="Z36" t="s">
        <v>570</v>
      </c>
      <c r="AA36" s="55">
        <v>44882</v>
      </c>
      <c r="AB36">
        <v>1</v>
      </c>
      <c r="AC36" s="69">
        <v>44883.905428241</v>
      </c>
      <c r="AD36" s="69">
        <v>44883.905428241</v>
      </c>
      <c r="AE36" s="68" t="s">
        <v>682</v>
      </c>
    </row>
    <row r="37" spans="1:31" ht="15" x14ac:dyDescent="0.25">
      <c r="A37" s="67">
        <v>36</v>
      </c>
      <c r="B37" t="s">
        <v>686</v>
      </c>
      <c r="C37" t="s">
        <v>568</v>
      </c>
      <c r="D37" t="s">
        <v>282</v>
      </c>
      <c r="E37" t="s">
        <v>288</v>
      </c>
      <c r="F37" t="s">
        <v>546</v>
      </c>
      <c r="G37">
        <v>2</v>
      </c>
      <c r="H37">
        <v>1</v>
      </c>
      <c r="I37" t="s">
        <v>644</v>
      </c>
      <c r="J37">
        <v>0</v>
      </c>
      <c r="K37" t="s">
        <v>304</v>
      </c>
      <c r="L37" t="s">
        <v>581</v>
      </c>
      <c r="M37"/>
      <c r="N37"/>
      <c r="O37" t="s">
        <v>571</v>
      </c>
      <c r="P37"/>
      <c r="Q37"/>
      <c r="R37"/>
      <c r="S37"/>
      <c r="T37" s="55"/>
      <c r="U37" t="s">
        <v>582</v>
      </c>
      <c r="V37" s="55">
        <v>44882</v>
      </c>
      <c r="W37" s="55"/>
      <c r="X37" t="s">
        <v>457</v>
      </c>
      <c r="Y37" t="s">
        <v>687</v>
      </c>
      <c r="Z37" t="s">
        <v>570</v>
      </c>
      <c r="AA37" s="55">
        <v>44882</v>
      </c>
      <c r="AB37">
        <v>1</v>
      </c>
      <c r="AC37" s="69">
        <v>44883.907407407001</v>
      </c>
      <c r="AD37" s="69">
        <v>44883.907407407001</v>
      </c>
      <c r="AE37" s="68" t="s">
        <v>685</v>
      </c>
    </row>
    <row r="38" spans="1:31" ht="15" x14ac:dyDescent="0.25">
      <c r="A38" s="67">
        <v>37</v>
      </c>
      <c r="B38" t="s">
        <v>689</v>
      </c>
      <c r="C38" t="s">
        <v>568</v>
      </c>
      <c r="D38" t="s">
        <v>282</v>
      </c>
      <c r="E38" t="s">
        <v>288</v>
      </c>
      <c r="F38" t="s">
        <v>546</v>
      </c>
      <c r="G38">
        <v>2</v>
      </c>
      <c r="H38">
        <v>1</v>
      </c>
      <c r="I38" t="s">
        <v>644</v>
      </c>
      <c r="J38">
        <v>54</v>
      </c>
      <c r="K38" t="s">
        <v>304</v>
      </c>
      <c r="L38" t="s">
        <v>581</v>
      </c>
      <c r="M38"/>
      <c r="N38"/>
      <c r="O38" t="s">
        <v>571</v>
      </c>
      <c r="P38"/>
      <c r="Q38"/>
      <c r="R38"/>
      <c r="S38"/>
      <c r="T38" s="55"/>
      <c r="U38" t="s">
        <v>582</v>
      </c>
      <c r="V38" s="55">
        <v>44882</v>
      </c>
      <c r="W38" s="55"/>
      <c r="X38" t="s">
        <v>457</v>
      </c>
      <c r="Y38" t="s">
        <v>690</v>
      </c>
      <c r="Z38" t="s">
        <v>570</v>
      </c>
      <c r="AA38" s="55">
        <v>44882</v>
      </c>
      <c r="AB38">
        <v>1</v>
      </c>
      <c r="AC38" s="69">
        <v>44883.908576389003</v>
      </c>
      <c r="AD38" s="69">
        <v>44883.908576389003</v>
      </c>
      <c r="AE38" s="68" t="s">
        <v>688</v>
      </c>
    </row>
    <row r="39" spans="1:31" ht="15" x14ac:dyDescent="0.25">
      <c r="A39" s="67">
        <v>38</v>
      </c>
      <c r="B39" t="s">
        <v>692</v>
      </c>
      <c r="C39" t="s">
        <v>568</v>
      </c>
      <c r="D39" t="s">
        <v>282</v>
      </c>
      <c r="E39" t="s">
        <v>288</v>
      </c>
      <c r="F39" t="s">
        <v>546</v>
      </c>
      <c r="G39">
        <v>2</v>
      </c>
      <c r="H39">
        <v>1</v>
      </c>
      <c r="I39" t="s">
        <v>644</v>
      </c>
      <c r="J39">
        <v>68</v>
      </c>
      <c r="K39" t="s">
        <v>306</v>
      </c>
      <c r="L39" t="s">
        <v>581</v>
      </c>
      <c r="M39"/>
      <c r="N39"/>
      <c r="O39" t="s">
        <v>571</v>
      </c>
      <c r="P39"/>
      <c r="Q39"/>
      <c r="R39"/>
      <c r="S39"/>
      <c r="T39" s="55"/>
      <c r="U39" t="s">
        <v>582</v>
      </c>
      <c r="V39" s="55">
        <v>44882</v>
      </c>
      <c r="W39" s="55"/>
      <c r="X39" t="s">
        <v>457</v>
      </c>
      <c r="Y39" t="s">
        <v>693</v>
      </c>
      <c r="Z39" t="s">
        <v>570</v>
      </c>
      <c r="AA39" s="55">
        <v>44882</v>
      </c>
      <c r="AB39">
        <v>1</v>
      </c>
      <c r="AC39" s="69">
        <v>44883.909965277999</v>
      </c>
      <c r="AD39" s="69">
        <v>44883.909965277999</v>
      </c>
      <c r="AE39" s="68" t="s">
        <v>691</v>
      </c>
    </row>
    <row r="40" spans="1:31" ht="15" x14ac:dyDescent="0.25">
      <c r="A40" s="67">
        <v>39</v>
      </c>
      <c r="B40" t="s">
        <v>695</v>
      </c>
      <c r="C40" t="s">
        <v>568</v>
      </c>
      <c r="D40" t="s">
        <v>282</v>
      </c>
      <c r="E40" t="s">
        <v>288</v>
      </c>
      <c r="F40" t="s">
        <v>546</v>
      </c>
      <c r="G40">
        <v>2</v>
      </c>
      <c r="H40">
        <v>1</v>
      </c>
      <c r="I40" t="s">
        <v>644</v>
      </c>
      <c r="J40">
        <v>36</v>
      </c>
      <c r="K40" t="s">
        <v>306</v>
      </c>
      <c r="L40" t="s">
        <v>581</v>
      </c>
      <c r="M40"/>
      <c r="N40"/>
      <c r="O40" t="s">
        <v>571</v>
      </c>
      <c r="P40"/>
      <c r="Q40"/>
      <c r="R40"/>
      <c r="S40"/>
      <c r="T40" s="55"/>
      <c r="U40" t="s">
        <v>582</v>
      </c>
      <c r="V40" s="55">
        <v>44882</v>
      </c>
      <c r="W40" s="55"/>
      <c r="X40" t="s">
        <v>457</v>
      </c>
      <c r="Y40" t="s">
        <v>696</v>
      </c>
      <c r="Z40" t="s">
        <v>570</v>
      </c>
      <c r="AA40" s="55">
        <v>44882</v>
      </c>
      <c r="AB40">
        <v>1</v>
      </c>
      <c r="AC40" s="69">
        <v>44883.937638889001</v>
      </c>
      <c r="AD40" s="69">
        <v>44883.937638889001</v>
      </c>
      <c r="AE40" s="68" t="s">
        <v>694</v>
      </c>
    </row>
    <row r="41" spans="1:31" ht="15" x14ac:dyDescent="0.25">
      <c r="A41" s="67">
        <v>40</v>
      </c>
      <c r="B41" t="s">
        <v>698</v>
      </c>
      <c r="C41" t="s">
        <v>568</v>
      </c>
      <c r="D41" t="s">
        <v>282</v>
      </c>
      <c r="E41" t="s">
        <v>288</v>
      </c>
      <c r="F41" t="s">
        <v>288</v>
      </c>
      <c r="G41">
        <v>2</v>
      </c>
      <c r="H41">
        <v>2</v>
      </c>
      <c r="I41" t="s">
        <v>699</v>
      </c>
      <c r="J41">
        <v>58</v>
      </c>
      <c r="K41" t="s">
        <v>306</v>
      </c>
      <c r="L41" t="s">
        <v>581</v>
      </c>
      <c r="M41"/>
      <c r="N41"/>
      <c r="O41" t="s">
        <v>571</v>
      </c>
      <c r="P41"/>
      <c r="Q41"/>
      <c r="R41"/>
      <c r="S41"/>
      <c r="T41" s="55"/>
      <c r="U41" t="s">
        <v>582</v>
      </c>
      <c r="V41" s="55">
        <v>44884</v>
      </c>
      <c r="W41" s="55"/>
      <c r="X41" t="s">
        <v>457</v>
      </c>
      <c r="Y41" t="s">
        <v>700</v>
      </c>
      <c r="Z41" t="s">
        <v>570</v>
      </c>
      <c r="AA41" s="55">
        <v>44884</v>
      </c>
      <c r="AB41">
        <v>1</v>
      </c>
      <c r="AC41" s="69">
        <v>44884.318402778001</v>
      </c>
      <c r="AD41" s="69">
        <v>44884.318402778001</v>
      </c>
      <c r="AE41" s="68" t="s">
        <v>697</v>
      </c>
    </row>
    <row r="42" spans="1:31" ht="15" x14ac:dyDescent="0.25">
      <c r="A42" s="67">
        <v>41</v>
      </c>
      <c r="B42" t="s">
        <v>702</v>
      </c>
      <c r="C42" t="s">
        <v>568</v>
      </c>
      <c r="D42" t="s">
        <v>282</v>
      </c>
      <c r="E42" t="s">
        <v>288</v>
      </c>
      <c r="F42" t="s">
        <v>288</v>
      </c>
      <c r="G42">
        <v>2</v>
      </c>
      <c r="H42">
        <v>2</v>
      </c>
      <c r="I42" t="s">
        <v>699</v>
      </c>
      <c r="J42">
        <v>38</v>
      </c>
      <c r="K42" t="s">
        <v>306</v>
      </c>
      <c r="L42" t="s">
        <v>581</v>
      </c>
      <c r="M42"/>
      <c r="N42"/>
      <c r="O42" t="s">
        <v>571</v>
      </c>
      <c r="P42"/>
      <c r="Q42"/>
      <c r="R42"/>
      <c r="S42"/>
      <c r="T42" s="55"/>
      <c r="U42" t="s">
        <v>582</v>
      </c>
      <c r="V42" s="55">
        <v>44884</v>
      </c>
      <c r="W42" s="55"/>
      <c r="X42" t="s">
        <v>457</v>
      </c>
      <c r="Y42" t="s">
        <v>703</v>
      </c>
      <c r="Z42" t="s">
        <v>570</v>
      </c>
      <c r="AA42" s="55">
        <v>44884</v>
      </c>
      <c r="AB42">
        <v>1</v>
      </c>
      <c r="AC42" s="69">
        <v>44884.320243055998</v>
      </c>
      <c r="AD42" s="69">
        <v>44884.320243055998</v>
      </c>
      <c r="AE42" s="68" t="s">
        <v>701</v>
      </c>
    </row>
    <row r="43" spans="1:31" ht="15" x14ac:dyDescent="0.25">
      <c r="A43" s="67">
        <v>42</v>
      </c>
      <c r="B43" t="s">
        <v>705</v>
      </c>
      <c r="C43" t="s">
        <v>568</v>
      </c>
      <c r="D43" t="s">
        <v>282</v>
      </c>
      <c r="E43" t="s">
        <v>288</v>
      </c>
      <c r="F43" t="s">
        <v>288</v>
      </c>
      <c r="G43">
        <v>2</v>
      </c>
      <c r="H43">
        <v>2</v>
      </c>
      <c r="I43" t="s">
        <v>699</v>
      </c>
      <c r="J43">
        <v>46</v>
      </c>
      <c r="K43" t="s">
        <v>306</v>
      </c>
      <c r="L43" t="s">
        <v>581</v>
      </c>
      <c r="M43"/>
      <c r="N43"/>
      <c r="O43" t="s">
        <v>571</v>
      </c>
      <c r="P43"/>
      <c r="Q43"/>
      <c r="R43"/>
      <c r="S43"/>
      <c r="T43" s="55"/>
      <c r="U43" t="s">
        <v>582</v>
      </c>
      <c r="V43" s="55">
        <v>44884</v>
      </c>
      <c r="W43" s="55"/>
      <c r="X43" t="s">
        <v>457</v>
      </c>
      <c r="Y43" t="s">
        <v>706</v>
      </c>
      <c r="Z43" t="s">
        <v>570</v>
      </c>
      <c r="AA43" s="55">
        <v>44884</v>
      </c>
      <c r="AB43">
        <v>1</v>
      </c>
      <c r="AC43" s="69">
        <v>44884.321678241002</v>
      </c>
      <c r="AD43" s="69">
        <v>44884.321678241002</v>
      </c>
      <c r="AE43" s="68" t="s">
        <v>704</v>
      </c>
    </row>
    <row r="44" spans="1:31" ht="15" x14ac:dyDescent="0.25">
      <c r="A44" s="67">
        <v>43</v>
      </c>
      <c r="B44" t="s">
        <v>708</v>
      </c>
      <c r="C44" t="s">
        <v>568</v>
      </c>
      <c r="D44" t="s">
        <v>282</v>
      </c>
      <c r="E44" t="s">
        <v>288</v>
      </c>
      <c r="F44" t="s">
        <v>288</v>
      </c>
      <c r="G44">
        <v>2</v>
      </c>
      <c r="H44">
        <v>2</v>
      </c>
      <c r="I44" t="s">
        <v>699</v>
      </c>
      <c r="J44">
        <v>18</v>
      </c>
      <c r="K44" t="s">
        <v>304</v>
      </c>
      <c r="L44" t="s">
        <v>581</v>
      </c>
      <c r="M44"/>
      <c r="N44"/>
      <c r="O44" t="s">
        <v>571</v>
      </c>
      <c r="P44"/>
      <c r="Q44"/>
      <c r="R44"/>
      <c r="S44"/>
      <c r="T44" s="55"/>
      <c r="U44" t="s">
        <v>582</v>
      </c>
      <c r="V44" s="55">
        <v>44884</v>
      </c>
      <c r="W44" s="55"/>
      <c r="X44" t="s">
        <v>457</v>
      </c>
      <c r="Y44" t="s">
        <v>709</v>
      </c>
      <c r="Z44" t="s">
        <v>570</v>
      </c>
      <c r="AA44" s="55">
        <v>44884</v>
      </c>
      <c r="AB44">
        <v>1</v>
      </c>
      <c r="AC44" s="69">
        <v>44884.322581018998</v>
      </c>
      <c r="AD44" s="69">
        <v>44884.322581018998</v>
      </c>
      <c r="AE44" s="68" t="s">
        <v>707</v>
      </c>
    </row>
    <row r="45" spans="1:31" ht="15" x14ac:dyDescent="0.25">
      <c r="A45" s="67">
        <v>44</v>
      </c>
      <c r="B45" t="s">
        <v>711</v>
      </c>
      <c r="C45" t="s">
        <v>568</v>
      </c>
      <c r="D45" t="s">
        <v>282</v>
      </c>
      <c r="E45" t="s">
        <v>288</v>
      </c>
      <c r="F45" t="s">
        <v>288</v>
      </c>
      <c r="G45">
        <v>2</v>
      </c>
      <c r="H45">
        <v>2</v>
      </c>
      <c r="I45" t="s">
        <v>699</v>
      </c>
      <c r="J45">
        <v>51</v>
      </c>
      <c r="K45" t="s">
        <v>306</v>
      </c>
      <c r="L45" t="s">
        <v>581</v>
      </c>
      <c r="M45"/>
      <c r="N45"/>
      <c r="O45" t="s">
        <v>571</v>
      </c>
      <c r="P45"/>
      <c r="Q45"/>
      <c r="R45"/>
      <c r="S45"/>
      <c r="T45" s="55"/>
      <c r="U45" t="s">
        <v>582</v>
      </c>
      <c r="V45" s="55">
        <v>44884</v>
      </c>
      <c r="W45" s="55"/>
      <c r="X45" t="s">
        <v>457</v>
      </c>
      <c r="Y45" t="s">
        <v>712</v>
      </c>
      <c r="Z45" t="s">
        <v>570</v>
      </c>
      <c r="AA45" s="55">
        <v>44884</v>
      </c>
      <c r="AB45">
        <v>1</v>
      </c>
      <c r="AC45" s="69">
        <v>44884.323877315001</v>
      </c>
      <c r="AD45" s="69">
        <v>44884.323877315001</v>
      </c>
      <c r="AE45" s="68" t="s">
        <v>710</v>
      </c>
    </row>
    <row r="46" spans="1:31" ht="15" x14ac:dyDescent="0.25">
      <c r="A46" s="67">
        <v>45</v>
      </c>
      <c r="B46" t="s">
        <v>714</v>
      </c>
      <c r="C46" t="s">
        <v>568</v>
      </c>
      <c r="D46" t="s">
        <v>282</v>
      </c>
      <c r="E46" t="s">
        <v>288</v>
      </c>
      <c r="F46" t="s">
        <v>288</v>
      </c>
      <c r="G46">
        <v>2</v>
      </c>
      <c r="H46">
        <v>2</v>
      </c>
      <c r="I46" t="s">
        <v>699</v>
      </c>
      <c r="J46">
        <v>27</v>
      </c>
      <c r="K46" t="s">
        <v>306</v>
      </c>
      <c r="L46" t="s">
        <v>581</v>
      </c>
      <c r="M46"/>
      <c r="N46"/>
      <c r="O46" t="s">
        <v>571</v>
      </c>
      <c r="P46"/>
      <c r="Q46"/>
      <c r="R46"/>
      <c r="S46"/>
      <c r="T46" s="55"/>
      <c r="U46" t="s">
        <v>582</v>
      </c>
      <c r="V46" s="55">
        <v>44884</v>
      </c>
      <c r="W46" s="55"/>
      <c r="X46" t="s">
        <v>457</v>
      </c>
      <c r="Y46" t="s">
        <v>715</v>
      </c>
      <c r="Z46" t="s">
        <v>570</v>
      </c>
      <c r="AA46" s="55">
        <v>44884</v>
      </c>
      <c r="AB46">
        <v>1</v>
      </c>
      <c r="AC46" s="69">
        <v>44884.325266204003</v>
      </c>
      <c r="AD46" s="69">
        <v>44884.325266204003</v>
      </c>
      <c r="AE46" s="68" t="s">
        <v>713</v>
      </c>
    </row>
    <row r="47" spans="1:31" ht="15" x14ac:dyDescent="0.25">
      <c r="A47" s="67">
        <v>46</v>
      </c>
      <c r="B47" t="s">
        <v>717</v>
      </c>
      <c r="C47" t="s">
        <v>568</v>
      </c>
      <c r="D47" t="s">
        <v>282</v>
      </c>
      <c r="E47" t="s">
        <v>288</v>
      </c>
      <c r="F47" t="s">
        <v>288</v>
      </c>
      <c r="G47">
        <v>2</v>
      </c>
      <c r="H47">
        <v>2</v>
      </c>
      <c r="I47" t="s">
        <v>699</v>
      </c>
      <c r="J47">
        <v>66</v>
      </c>
      <c r="K47" t="s">
        <v>306</v>
      </c>
      <c r="L47" t="s">
        <v>581</v>
      </c>
      <c r="M47"/>
      <c r="N47"/>
      <c r="O47" t="s">
        <v>571</v>
      </c>
      <c r="P47"/>
      <c r="Q47"/>
      <c r="R47"/>
      <c r="S47"/>
      <c r="T47" s="55"/>
      <c r="U47" t="s">
        <v>582</v>
      </c>
      <c r="V47" s="55">
        <v>44884</v>
      </c>
      <c r="W47" s="55"/>
      <c r="X47" t="s">
        <v>457</v>
      </c>
      <c r="Y47" t="s">
        <v>718</v>
      </c>
      <c r="Z47" t="s">
        <v>570</v>
      </c>
      <c r="AA47" s="55">
        <v>44884</v>
      </c>
      <c r="AB47">
        <v>1</v>
      </c>
      <c r="AC47" s="69">
        <v>44884.326134258998</v>
      </c>
      <c r="AD47" s="69">
        <v>44884.326134258998</v>
      </c>
      <c r="AE47" s="68" t="s">
        <v>716</v>
      </c>
    </row>
    <row r="48" spans="1:31" ht="15" x14ac:dyDescent="0.25">
      <c r="A48" s="67">
        <v>47</v>
      </c>
      <c r="B48" t="s">
        <v>720</v>
      </c>
      <c r="C48" t="s">
        <v>568</v>
      </c>
      <c r="D48" t="s">
        <v>282</v>
      </c>
      <c r="E48" t="s">
        <v>288</v>
      </c>
      <c r="F48" t="s">
        <v>288</v>
      </c>
      <c r="G48">
        <v>2</v>
      </c>
      <c r="H48">
        <v>2</v>
      </c>
      <c r="I48" t="s">
        <v>699</v>
      </c>
      <c r="J48">
        <v>42</v>
      </c>
      <c r="K48" t="s">
        <v>306</v>
      </c>
      <c r="L48" t="s">
        <v>581</v>
      </c>
      <c r="M48"/>
      <c r="N48"/>
      <c r="O48" t="s">
        <v>571</v>
      </c>
      <c r="P48"/>
      <c r="Q48"/>
      <c r="R48"/>
      <c r="S48"/>
      <c r="T48" s="55"/>
      <c r="U48" t="s">
        <v>582</v>
      </c>
      <c r="V48" s="55">
        <v>44884</v>
      </c>
      <c r="W48" s="55"/>
      <c r="X48" t="s">
        <v>457</v>
      </c>
      <c r="Y48" t="s">
        <v>721</v>
      </c>
      <c r="Z48" t="s">
        <v>570</v>
      </c>
      <c r="AA48" s="55">
        <v>44884</v>
      </c>
      <c r="AB48">
        <v>1</v>
      </c>
      <c r="AC48" s="69">
        <v>44884.327349537001</v>
      </c>
      <c r="AD48" s="69">
        <v>44884.327349537001</v>
      </c>
      <c r="AE48" s="68" t="s">
        <v>719</v>
      </c>
    </row>
    <row r="49" spans="1:31" ht="15" x14ac:dyDescent="0.25">
      <c r="A49" s="67">
        <v>48</v>
      </c>
      <c r="B49" t="s">
        <v>723</v>
      </c>
      <c r="C49" t="s">
        <v>568</v>
      </c>
      <c r="D49" t="s">
        <v>282</v>
      </c>
      <c r="E49" t="s">
        <v>288</v>
      </c>
      <c r="F49" t="s">
        <v>288</v>
      </c>
      <c r="G49">
        <v>2</v>
      </c>
      <c r="H49">
        <v>2</v>
      </c>
      <c r="I49" t="s">
        <v>699</v>
      </c>
      <c r="J49">
        <v>45</v>
      </c>
      <c r="K49" t="s">
        <v>304</v>
      </c>
      <c r="L49" t="s">
        <v>581</v>
      </c>
      <c r="M49"/>
      <c r="N49"/>
      <c r="O49" t="s">
        <v>571</v>
      </c>
      <c r="P49"/>
      <c r="Q49"/>
      <c r="R49"/>
      <c r="S49"/>
      <c r="T49" s="55"/>
      <c r="U49" t="s">
        <v>582</v>
      </c>
      <c r="V49" s="55">
        <v>44884</v>
      </c>
      <c r="W49" s="55"/>
      <c r="X49" t="s">
        <v>457</v>
      </c>
      <c r="Y49" t="s">
        <v>724</v>
      </c>
      <c r="Z49" t="s">
        <v>570</v>
      </c>
      <c r="AA49" s="55">
        <v>44884</v>
      </c>
      <c r="AB49">
        <v>1</v>
      </c>
      <c r="AC49" s="69">
        <v>44884.328518519003</v>
      </c>
      <c r="AD49" s="69">
        <v>44884.328518519003</v>
      </c>
      <c r="AE49" s="68" t="s">
        <v>722</v>
      </c>
    </row>
    <row r="50" spans="1:31" ht="15" x14ac:dyDescent="0.25">
      <c r="A50" s="67">
        <v>49</v>
      </c>
      <c r="B50" t="s">
        <v>726</v>
      </c>
      <c r="C50" t="s">
        <v>568</v>
      </c>
      <c r="D50" t="s">
        <v>282</v>
      </c>
      <c r="E50" t="s">
        <v>288</v>
      </c>
      <c r="F50" t="s">
        <v>288</v>
      </c>
      <c r="G50">
        <v>2</v>
      </c>
      <c r="H50">
        <v>2</v>
      </c>
      <c r="I50" t="s">
        <v>699</v>
      </c>
      <c r="J50">
        <v>33</v>
      </c>
      <c r="K50" t="s">
        <v>304</v>
      </c>
      <c r="L50" t="s">
        <v>581</v>
      </c>
      <c r="M50"/>
      <c r="N50"/>
      <c r="O50" t="s">
        <v>571</v>
      </c>
      <c r="P50"/>
      <c r="Q50"/>
      <c r="R50"/>
      <c r="S50"/>
      <c r="T50" s="55"/>
      <c r="U50" t="s">
        <v>582</v>
      </c>
      <c r="V50" s="55">
        <v>44884</v>
      </c>
      <c r="W50" s="55"/>
      <c r="X50" t="s">
        <v>457</v>
      </c>
      <c r="Y50" t="s">
        <v>727</v>
      </c>
      <c r="Z50" t="s">
        <v>570</v>
      </c>
      <c r="AA50" s="55">
        <v>44884</v>
      </c>
      <c r="AB50">
        <v>0</v>
      </c>
      <c r="AC50" s="69">
        <v>44884.376967593002</v>
      </c>
      <c r="AD50" s="69">
        <v>44884.376967593002</v>
      </c>
      <c r="AE50" s="68" t="s">
        <v>725</v>
      </c>
    </row>
    <row r="51" spans="1:31" ht="15" x14ac:dyDescent="0.25">
      <c r="A51" s="67">
        <v>50</v>
      </c>
      <c r="B51" t="s">
        <v>729</v>
      </c>
      <c r="C51" t="s">
        <v>568</v>
      </c>
      <c r="D51" t="s">
        <v>282</v>
      </c>
      <c r="E51" t="s">
        <v>288</v>
      </c>
      <c r="F51" t="s">
        <v>288</v>
      </c>
      <c r="G51">
        <v>2</v>
      </c>
      <c r="H51">
        <v>2</v>
      </c>
      <c r="I51" t="s">
        <v>699</v>
      </c>
      <c r="J51">
        <v>72</v>
      </c>
      <c r="K51" t="s">
        <v>306</v>
      </c>
      <c r="L51" t="s">
        <v>581</v>
      </c>
      <c r="M51"/>
      <c r="N51"/>
      <c r="O51" t="s">
        <v>571</v>
      </c>
      <c r="P51"/>
      <c r="Q51"/>
      <c r="R51"/>
      <c r="S51"/>
      <c r="T51" s="55"/>
      <c r="U51" t="s">
        <v>582</v>
      </c>
      <c r="V51" s="55">
        <v>44884</v>
      </c>
      <c r="W51" s="55"/>
      <c r="X51" t="s">
        <v>457</v>
      </c>
      <c r="Y51" t="s">
        <v>730</v>
      </c>
      <c r="Z51" t="s">
        <v>570</v>
      </c>
      <c r="AA51" s="55">
        <v>44884</v>
      </c>
      <c r="AB51">
        <v>1</v>
      </c>
      <c r="AC51" s="69">
        <v>44884.378194443998</v>
      </c>
      <c r="AD51" s="69">
        <v>44884.378194443998</v>
      </c>
      <c r="AE51" s="68" t="s">
        <v>728</v>
      </c>
    </row>
    <row r="52" spans="1:31" ht="15" x14ac:dyDescent="0.25">
      <c r="A52" s="67">
        <v>51</v>
      </c>
      <c r="B52" t="s">
        <v>732</v>
      </c>
      <c r="C52" t="s">
        <v>568</v>
      </c>
      <c r="D52" t="s">
        <v>282</v>
      </c>
      <c r="E52" t="s">
        <v>288</v>
      </c>
      <c r="F52" t="s">
        <v>288</v>
      </c>
      <c r="G52">
        <v>2</v>
      </c>
      <c r="H52">
        <v>2</v>
      </c>
      <c r="I52" t="s">
        <v>699</v>
      </c>
      <c r="J52">
        <v>18</v>
      </c>
      <c r="K52" t="s">
        <v>306</v>
      </c>
      <c r="L52" t="s">
        <v>581</v>
      </c>
      <c r="M52"/>
      <c r="N52"/>
      <c r="O52" t="s">
        <v>571</v>
      </c>
      <c r="P52"/>
      <c r="Q52"/>
      <c r="R52"/>
      <c r="S52"/>
      <c r="T52" s="55"/>
      <c r="U52" t="s">
        <v>582</v>
      </c>
      <c r="V52" s="55">
        <v>44884</v>
      </c>
      <c r="W52" s="55"/>
      <c r="X52" t="s">
        <v>457</v>
      </c>
      <c r="Y52" t="s">
        <v>733</v>
      </c>
      <c r="Z52" t="s">
        <v>570</v>
      </c>
      <c r="AA52" s="55">
        <v>44884</v>
      </c>
      <c r="AB52">
        <v>1</v>
      </c>
      <c r="AC52" s="69">
        <v>44884.379629629999</v>
      </c>
      <c r="AD52" s="69">
        <v>44884.379629629999</v>
      </c>
      <c r="AE52" s="68" t="s">
        <v>731</v>
      </c>
    </row>
    <row r="53" spans="1:31" ht="15" x14ac:dyDescent="0.25">
      <c r="A53" s="67">
        <v>52</v>
      </c>
      <c r="B53" t="s">
        <v>735</v>
      </c>
      <c r="C53" t="s">
        <v>568</v>
      </c>
      <c r="D53" t="s">
        <v>282</v>
      </c>
      <c r="E53" t="s">
        <v>288</v>
      </c>
      <c r="F53" t="s">
        <v>288</v>
      </c>
      <c r="G53">
        <v>2</v>
      </c>
      <c r="H53">
        <v>2</v>
      </c>
      <c r="I53" t="s">
        <v>699</v>
      </c>
      <c r="J53">
        <v>40</v>
      </c>
      <c r="K53" t="s">
        <v>306</v>
      </c>
      <c r="L53" t="s">
        <v>581</v>
      </c>
      <c r="M53"/>
      <c r="N53"/>
      <c r="O53" t="s">
        <v>571</v>
      </c>
      <c r="P53"/>
      <c r="Q53"/>
      <c r="R53"/>
      <c r="S53"/>
      <c r="T53" s="55"/>
      <c r="U53" t="s">
        <v>582</v>
      </c>
      <c r="V53" s="55">
        <v>44884</v>
      </c>
      <c r="W53" s="55"/>
      <c r="X53" t="s">
        <v>457</v>
      </c>
      <c r="Y53" t="s">
        <v>736</v>
      </c>
      <c r="Z53" t="s">
        <v>570</v>
      </c>
      <c r="AA53" s="55">
        <v>44884</v>
      </c>
      <c r="AB53">
        <v>1</v>
      </c>
      <c r="AC53" s="69">
        <v>44884.380532406998</v>
      </c>
      <c r="AD53" s="69">
        <v>44884.380532406998</v>
      </c>
      <c r="AE53" s="68" t="s">
        <v>734</v>
      </c>
    </row>
    <row r="54" spans="1:31" ht="15" x14ac:dyDescent="0.25">
      <c r="A54" s="67">
        <v>53</v>
      </c>
      <c r="B54" t="s">
        <v>738</v>
      </c>
      <c r="C54" t="s">
        <v>568</v>
      </c>
      <c r="D54" t="s">
        <v>282</v>
      </c>
      <c r="E54" t="s">
        <v>288</v>
      </c>
      <c r="F54" t="s">
        <v>288</v>
      </c>
      <c r="G54">
        <v>2</v>
      </c>
      <c r="H54">
        <v>2</v>
      </c>
      <c r="I54" t="s">
        <v>699</v>
      </c>
      <c r="J54">
        <v>42</v>
      </c>
      <c r="K54" t="s">
        <v>304</v>
      </c>
      <c r="L54" t="s">
        <v>581</v>
      </c>
      <c r="M54"/>
      <c r="N54"/>
      <c r="O54" t="s">
        <v>571</v>
      </c>
      <c r="P54"/>
      <c r="Q54"/>
      <c r="R54"/>
      <c r="S54"/>
      <c r="T54" s="55"/>
      <c r="U54" t="s">
        <v>582</v>
      </c>
      <c r="V54" s="55">
        <v>44884</v>
      </c>
      <c r="W54" s="55"/>
      <c r="X54" t="s">
        <v>457</v>
      </c>
      <c r="Y54" t="s">
        <v>739</v>
      </c>
      <c r="Z54" t="s">
        <v>570</v>
      </c>
      <c r="AA54" s="55">
        <v>44884</v>
      </c>
      <c r="AB54">
        <v>1</v>
      </c>
      <c r="AC54" s="69">
        <v>44884.381319444001</v>
      </c>
      <c r="AD54" s="69">
        <v>44884.381319444001</v>
      </c>
      <c r="AE54" s="68" t="s">
        <v>737</v>
      </c>
    </row>
    <row r="55" spans="1:31" ht="15" x14ac:dyDescent="0.25">
      <c r="A55" s="67">
        <v>54</v>
      </c>
      <c r="B55" t="s">
        <v>741</v>
      </c>
      <c r="C55" t="s">
        <v>568</v>
      </c>
      <c r="D55" t="s">
        <v>282</v>
      </c>
      <c r="E55" t="s">
        <v>288</v>
      </c>
      <c r="F55" t="s">
        <v>288</v>
      </c>
      <c r="G55">
        <v>2</v>
      </c>
      <c r="H55">
        <v>2</v>
      </c>
      <c r="I55" t="s">
        <v>699</v>
      </c>
      <c r="J55">
        <v>19</v>
      </c>
      <c r="K55" t="s">
        <v>306</v>
      </c>
      <c r="L55" t="s">
        <v>581</v>
      </c>
      <c r="M55"/>
      <c r="N55"/>
      <c r="O55" t="s">
        <v>571</v>
      </c>
      <c r="P55"/>
      <c r="Q55"/>
      <c r="R55"/>
      <c r="S55"/>
      <c r="T55" s="55"/>
      <c r="U55" t="s">
        <v>582</v>
      </c>
      <c r="V55" s="55">
        <v>44884</v>
      </c>
      <c r="W55" s="55"/>
      <c r="X55" t="s">
        <v>457</v>
      </c>
      <c r="Y55" t="s">
        <v>742</v>
      </c>
      <c r="Z55" t="s">
        <v>570</v>
      </c>
      <c r="AA55" s="55">
        <v>44884</v>
      </c>
      <c r="AB55">
        <v>1</v>
      </c>
      <c r="AC55" s="69">
        <v>44884.383125</v>
      </c>
      <c r="AD55" s="69">
        <v>44884.383125</v>
      </c>
      <c r="AE55" s="68" t="s">
        <v>740</v>
      </c>
    </row>
    <row r="56" spans="1:31" ht="15" x14ac:dyDescent="0.25">
      <c r="A56" s="67">
        <v>55</v>
      </c>
      <c r="B56" t="s">
        <v>744</v>
      </c>
      <c r="C56" t="s">
        <v>568</v>
      </c>
      <c r="D56" t="s">
        <v>282</v>
      </c>
      <c r="E56" t="s">
        <v>288</v>
      </c>
      <c r="F56" t="s">
        <v>288</v>
      </c>
      <c r="G56">
        <v>2</v>
      </c>
      <c r="H56">
        <v>2</v>
      </c>
      <c r="I56" t="s">
        <v>699</v>
      </c>
      <c r="J56">
        <v>33</v>
      </c>
      <c r="K56" t="s">
        <v>304</v>
      </c>
      <c r="L56" t="s">
        <v>581</v>
      </c>
      <c r="M56"/>
      <c r="N56"/>
      <c r="O56" t="s">
        <v>571</v>
      </c>
      <c r="P56"/>
      <c r="Q56"/>
      <c r="R56"/>
      <c r="S56"/>
      <c r="T56" s="55"/>
      <c r="U56" t="s">
        <v>582</v>
      </c>
      <c r="V56" s="55">
        <v>44884</v>
      </c>
      <c r="W56" s="55"/>
      <c r="X56" t="s">
        <v>457</v>
      </c>
      <c r="Y56" t="s">
        <v>745</v>
      </c>
      <c r="Z56" t="s">
        <v>570</v>
      </c>
      <c r="AA56" s="55">
        <v>44884</v>
      </c>
      <c r="AB56">
        <v>1</v>
      </c>
      <c r="AC56" s="69">
        <v>44884.38443287</v>
      </c>
      <c r="AD56" s="69">
        <v>44884.38443287</v>
      </c>
      <c r="AE56" s="68" t="s">
        <v>743</v>
      </c>
    </row>
    <row r="57" spans="1:31" ht="15" x14ac:dyDescent="0.25">
      <c r="A57" s="67">
        <v>56</v>
      </c>
      <c r="B57" t="s">
        <v>747</v>
      </c>
      <c r="C57" t="s">
        <v>568</v>
      </c>
      <c r="D57" t="s">
        <v>282</v>
      </c>
      <c r="E57" t="s">
        <v>288</v>
      </c>
      <c r="F57" t="s">
        <v>288</v>
      </c>
      <c r="G57">
        <v>2</v>
      </c>
      <c r="H57">
        <v>2</v>
      </c>
      <c r="I57" t="s">
        <v>699</v>
      </c>
      <c r="J57">
        <v>63</v>
      </c>
      <c r="K57" t="s">
        <v>304</v>
      </c>
      <c r="L57" t="s">
        <v>581</v>
      </c>
      <c r="M57"/>
      <c r="N57"/>
      <c r="O57" t="s">
        <v>571</v>
      </c>
      <c r="P57"/>
      <c r="Q57"/>
      <c r="R57"/>
      <c r="S57"/>
      <c r="T57" s="55"/>
      <c r="U57" t="s">
        <v>582</v>
      </c>
      <c r="V57" s="55">
        <v>44884</v>
      </c>
      <c r="W57" s="55"/>
      <c r="X57" t="s">
        <v>457</v>
      </c>
      <c r="Y57" t="s">
        <v>748</v>
      </c>
      <c r="Z57" t="s">
        <v>570</v>
      </c>
      <c r="AA57" s="55">
        <v>44884</v>
      </c>
      <c r="AB57">
        <v>1</v>
      </c>
      <c r="AC57" s="69">
        <v>44884.385405093002</v>
      </c>
      <c r="AD57" s="69">
        <v>44884.385405093002</v>
      </c>
      <c r="AE57" s="68" t="s">
        <v>746</v>
      </c>
    </row>
    <row r="58" spans="1:31" ht="15" x14ac:dyDescent="0.25">
      <c r="A58" s="67">
        <v>57</v>
      </c>
      <c r="B58" t="s">
        <v>750</v>
      </c>
      <c r="C58" t="s">
        <v>568</v>
      </c>
      <c r="D58" t="s">
        <v>282</v>
      </c>
      <c r="E58" t="s">
        <v>288</v>
      </c>
      <c r="F58" t="s">
        <v>537</v>
      </c>
      <c r="G58">
        <v>5</v>
      </c>
      <c r="H58">
        <v>3</v>
      </c>
      <c r="I58" t="s">
        <v>751</v>
      </c>
      <c r="J58">
        <v>78</v>
      </c>
      <c r="K58" t="s">
        <v>306</v>
      </c>
      <c r="L58" t="s">
        <v>581</v>
      </c>
      <c r="M58"/>
      <c r="N58"/>
      <c r="O58" t="s">
        <v>571</v>
      </c>
      <c r="P58"/>
      <c r="Q58"/>
      <c r="R58"/>
      <c r="S58"/>
      <c r="T58" s="55"/>
      <c r="U58" t="s">
        <v>582</v>
      </c>
      <c r="V58" s="55">
        <v>44884</v>
      </c>
      <c r="W58" s="55"/>
      <c r="X58" t="s">
        <v>457</v>
      </c>
      <c r="Y58" t="s">
        <v>752</v>
      </c>
      <c r="Z58" t="s">
        <v>570</v>
      </c>
      <c r="AA58" s="55">
        <v>44884</v>
      </c>
      <c r="AB58">
        <v>0</v>
      </c>
      <c r="AC58" s="69">
        <v>44884.40037037</v>
      </c>
      <c r="AD58" s="69">
        <v>44884.40037037</v>
      </c>
      <c r="AE58" s="68" t="s">
        <v>749</v>
      </c>
    </row>
    <row r="59" spans="1:31" ht="15" x14ac:dyDescent="0.25">
      <c r="A59" s="67">
        <v>58</v>
      </c>
      <c r="B59" t="s">
        <v>754</v>
      </c>
      <c r="C59" t="s">
        <v>568</v>
      </c>
      <c r="D59" t="s">
        <v>282</v>
      </c>
      <c r="E59" t="s">
        <v>288</v>
      </c>
      <c r="F59" t="s">
        <v>537</v>
      </c>
      <c r="G59">
        <v>5</v>
      </c>
      <c r="H59">
        <v>3</v>
      </c>
      <c r="I59" t="s">
        <v>751</v>
      </c>
      <c r="J59">
        <v>52</v>
      </c>
      <c r="K59" t="s">
        <v>306</v>
      </c>
      <c r="L59" t="s">
        <v>581</v>
      </c>
      <c r="M59"/>
      <c r="N59"/>
      <c r="O59" t="s">
        <v>571</v>
      </c>
      <c r="P59"/>
      <c r="Q59"/>
      <c r="R59"/>
      <c r="S59"/>
      <c r="T59" s="55"/>
      <c r="U59" t="s">
        <v>582</v>
      </c>
      <c r="V59" s="55">
        <v>44884</v>
      </c>
      <c r="W59" s="55"/>
      <c r="X59" t="s">
        <v>457</v>
      </c>
      <c r="Y59" t="s">
        <v>755</v>
      </c>
      <c r="Z59" t="s">
        <v>570</v>
      </c>
      <c r="AA59" s="55">
        <v>44884</v>
      </c>
      <c r="AB59">
        <v>0</v>
      </c>
      <c r="AC59" s="69">
        <v>44884.401782407003</v>
      </c>
      <c r="AD59" s="69">
        <v>44884.401782407003</v>
      </c>
      <c r="AE59" s="68" t="s">
        <v>753</v>
      </c>
    </row>
    <row r="60" spans="1:31" ht="15" x14ac:dyDescent="0.25">
      <c r="A60" s="67">
        <v>59</v>
      </c>
      <c r="B60" t="s">
        <v>757</v>
      </c>
      <c r="C60" t="s">
        <v>568</v>
      </c>
      <c r="D60" t="s">
        <v>282</v>
      </c>
      <c r="E60" t="s">
        <v>288</v>
      </c>
      <c r="F60" t="s">
        <v>537</v>
      </c>
      <c r="G60">
        <v>5</v>
      </c>
      <c r="H60">
        <v>3</v>
      </c>
      <c r="I60" t="s">
        <v>751</v>
      </c>
      <c r="J60">
        <v>26</v>
      </c>
      <c r="K60" t="s">
        <v>304</v>
      </c>
      <c r="L60" t="s">
        <v>581</v>
      </c>
      <c r="M60"/>
      <c r="N60"/>
      <c r="O60" t="s">
        <v>571</v>
      </c>
      <c r="P60"/>
      <c r="Q60"/>
      <c r="R60"/>
      <c r="S60"/>
      <c r="T60" s="55"/>
      <c r="U60" t="s">
        <v>582</v>
      </c>
      <c r="V60" s="55">
        <v>44884</v>
      </c>
      <c r="W60" s="55"/>
      <c r="X60" t="s">
        <v>457</v>
      </c>
      <c r="Y60" t="s">
        <v>758</v>
      </c>
      <c r="Z60" t="s">
        <v>570</v>
      </c>
      <c r="AA60" s="55">
        <v>44884</v>
      </c>
      <c r="AB60">
        <v>0</v>
      </c>
      <c r="AC60" s="69">
        <v>44884.402997685</v>
      </c>
      <c r="AD60" s="69">
        <v>44884.402997685</v>
      </c>
      <c r="AE60" s="68" t="s">
        <v>756</v>
      </c>
    </row>
    <row r="61" spans="1:31" ht="15" x14ac:dyDescent="0.25">
      <c r="A61" s="67">
        <v>60</v>
      </c>
      <c r="B61" t="s">
        <v>818</v>
      </c>
      <c r="C61" t="s">
        <v>568</v>
      </c>
      <c r="D61" t="s">
        <v>282</v>
      </c>
      <c r="E61" t="s">
        <v>292</v>
      </c>
      <c r="F61" t="s">
        <v>497</v>
      </c>
      <c r="G61">
        <v>1</v>
      </c>
      <c r="H61">
        <v>1</v>
      </c>
      <c r="I61" t="s">
        <v>497</v>
      </c>
      <c r="J61">
        <v>79</v>
      </c>
      <c r="K61" t="s">
        <v>306</v>
      </c>
      <c r="L61" t="s">
        <v>819</v>
      </c>
      <c r="M61"/>
      <c r="N61"/>
      <c r="O61" t="s">
        <v>820</v>
      </c>
      <c r="P61"/>
      <c r="Q61"/>
      <c r="R61"/>
      <c r="S61"/>
      <c r="T61" s="55"/>
      <c r="U61" t="s">
        <v>821</v>
      </c>
      <c r="V61" s="55">
        <v>44886</v>
      </c>
      <c r="W61" s="55"/>
      <c r="X61" t="s">
        <v>457</v>
      </c>
      <c r="Y61" t="s">
        <v>822</v>
      </c>
      <c r="Z61" t="s">
        <v>570</v>
      </c>
      <c r="AA61" s="55">
        <v>44886</v>
      </c>
      <c r="AB61">
        <v>0</v>
      </c>
      <c r="AC61" s="69">
        <v>44886.341782406998</v>
      </c>
      <c r="AD61" s="69">
        <v>44886.341782406998</v>
      </c>
      <c r="AE61" s="68" t="s">
        <v>817</v>
      </c>
    </row>
    <row r="62" spans="1:31" ht="15" x14ac:dyDescent="0.25">
      <c r="A62" s="67">
        <v>61</v>
      </c>
      <c r="B62" t="s">
        <v>824</v>
      </c>
      <c r="C62" t="s">
        <v>568</v>
      </c>
      <c r="D62" t="s">
        <v>282</v>
      </c>
      <c r="E62" t="s">
        <v>292</v>
      </c>
      <c r="F62" t="s">
        <v>520</v>
      </c>
      <c r="G62">
        <v>4</v>
      </c>
      <c r="H62">
        <v>3</v>
      </c>
      <c r="I62" t="s">
        <v>520</v>
      </c>
      <c r="J62">
        <v>31</v>
      </c>
      <c r="K62" t="s">
        <v>306</v>
      </c>
      <c r="L62" t="s">
        <v>819</v>
      </c>
      <c r="M62"/>
      <c r="N62"/>
      <c r="O62" t="s">
        <v>569</v>
      </c>
      <c r="P62"/>
      <c r="Q62"/>
      <c r="R62"/>
      <c r="S62"/>
      <c r="T62" s="55"/>
      <c r="U62" t="s">
        <v>821</v>
      </c>
      <c r="V62" s="55">
        <v>44886</v>
      </c>
      <c r="W62" s="55"/>
      <c r="X62" t="s">
        <v>457</v>
      </c>
      <c r="Y62" t="s">
        <v>825</v>
      </c>
      <c r="Z62" t="s">
        <v>570</v>
      </c>
      <c r="AA62" s="55">
        <v>44886</v>
      </c>
      <c r="AB62">
        <v>0</v>
      </c>
      <c r="AC62" s="69">
        <v>44886.361030093001</v>
      </c>
      <c r="AD62" s="69">
        <v>44886.361030093001</v>
      </c>
      <c r="AE62" s="68" t="s">
        <v>823</v>
      </c>
    </row>
  </sheetData>
  <autoFilter ref="F1"/>
  <phoneticPr fontId="18" type="noConversion"/>
  <conditionalFormatting sqref="R1">
    <cfRule type="cellIs" dxfId="52" priority="2255" operator="lessThan">
      <formula>14</formula>
    </cfRule>
    <cfRule type="cellIs" dxfId="51" priority="2256" operator="greaterThan">
      <formula>14</formula>
    </cfRule>
  </conditionalFormatting>
  <conditionalFormatting sqref="AE63:AE1048576 AE1">
    <cfRule type="duplicateValues" dxfId="50" priority="4359"/>
  </conditionalFormatting>
  <conditionalFormatting sqref="AE63:AE1048576">
    <cfRule type="duplicateValues" dxfId="49" priority="4362"/>
  </conditionalFormatting>
  <conditionalFormatting sqref="AE63:AE1048576 AE1">
    <cfRule type="duplicateValues" dxfId="48" priority="4364"/>
    <cfRule type="duplicateValues" dxfId="47" priority="4365"/>
  </conditionalFormatting>
  <conditionalFormatting sqref="B63:B1048576 B1">
    <cfRule type="duplicateValues" dxfId="46" priority="4370"/>
  </conditionalFormatting>
  <conditionalFormatting sqref="B63:B1048576">
    <cfRule type="duplicateValues" dxfId="45" priority="4373"/>
  </conditionalFormatting>
  <conditionalFormatting sqref="B23:B60">
    <cfRule type="duplicateValues" dxfId="44" priority="26"/>
  </conditionalFormatting>
  <conditionalFormatting sqref="B23:B60">
    <cfRule type="duplicateValues" dxfId="43" priority="27"/>
  </conditionalFormatting>
  <conditionalFormatting sqref="AE23:AE60">
    <cfRule type="duplicateValues" dxfId="42" priority="19"/>
    <cfRule type="duplicateValues" dxfId="41" priority="20"/>
  </conditionalFormatting>
  <conditionalFormatting sqref="AE23:AE60">
    <cfRule type="duplicateValues" dxfId="40" priority="21"/>
  </conditionalFormatting>
  <conditionalFormatting sqref="AE23:AE60">
    <cfRule type="duplicateValues" dxfId="39" priority="22"/>
  </conditionalFormatting>
  <conditionalFormatting sqref="AE23:AE60">
    <cfRule type="duplicateValues" dxfId="38" priority="23"/>
    <cfRule type="duplicateValues" dxfId="37" priority="24"/>
  </conditionalFormatting>
  <conditionalFormatting sqref="AE23:AE60">
    <cfRule type="duplicateValues" dxfId="36" priority="25"/>
  </conditionalFormatting>
  <conditionalFormatting sqref="B2:B22">
    <cfRule type="duplicateValues" dxfId="35" priority="4416"/>
  </conditionalFormatting>
  <conditionalFormatting sqref="AE2:AE22">
    <cfRule type="duplicateValues" dxfId="34" priority="4418"/>
    <cfRule type="duplicateValues" dxfId="33" priority="4419"/>
  </conditionalFormatting>
  <conditionalFormatting sqref="AE2:AE22">
    <cfRule type="duplicateValues" dxfId="32" priority="4422"/>
  </conditionalFormatting>
  <conditionalFormatting sqref="B61:B62">
    <cfRule type="duplicateValues" dxfId="31" priority="4427"/>
  </conditionalFormatting>
  <conditionalFormatting sqref="AE61:AE62">
    <cfRule type="duplicateValues" dxfId="30" priority="4428"/>
    <cfRule type="duplicateValues" dxfId="29" priority="4429"/>
  </conditionalFormatting>
  <conditionalFormatting sqref="AE61:AE62">
    <cfRule type="duplicateValues" dxfId="28" priority="443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zoomScale="98" zoomScaleNormal="98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9" sqref="S9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2" hidden="1" customWidth="1"/>
    <col min="17" max="17" width="2" hidden="1" customWidth="1"/>
    <col min="18" max="18" width="23" customWidth="1"/>
  </cols>
  <sheetData>
    <row r="1" spans="2:18" x14ac:dyDescent="0.25">
      <c r="B1" s="12" t="s">
        <v>440</v>
      </c>
      <c r="C1" s="12"/>
      <c r="D1" s="12"/>
      <c r="E1" s="12"/>
    </row>
    <row r="2" spans="2:18" x14ac:dyDescent="0.25">
      <c r="B2" s="1"/>
      <c r="C2" s="1"/>
      <c r="D2" s="1"/>
      <c r="E2" s="1"/>
    </row>
    <row r="3" spans="2:18" x14ac:dyDescent="0.25">
      <c r="B3" s="1"/>
      <c r="C3" s="1"/>
      <c r="D3" s="1"/>
      <c r="E3" s="1"/>
    </row>
    <row r="4" spans="2:18" x14ac:dyDescent="0.25">
      <c r="B4" s="16" t="s">
        <v>297</v>
      </c>
      <c r="C4" s="42" t="s">
        <v>826</v>
      </c>
      <c r="D4" s="11"/>
      <c r="E4" s="11"/>
    </row>
    <row r="5" spans="2:18" ht="60" customHeight="1" x14ac:dyDescent="0.25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25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25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25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0</v>
      </c>
      <c r="N8" s="17" t="e">
        <f>SUM(#REF!)</f>
        <v>#REF!</v>
      </c>
      <c r="Q8" s="35">
        <f t="shared" ref="Q8:Q71" si="0">SUM(E8:E8)</f>
        <v>0</v>
      </c>
      <c r="R8" s="35">
        <f>SUM(Q8:Q26)</f>
        <v>0</v>
      </c>
    </row>
    <row r="9" spans="2:18" x14ac:dyDescent="0.25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25">
      <c r="B10" s="44"/>
      <c r="C10" s="45" t="s">
        <v>4</v>
      </c>
      <c r="D10" s="8" t="s">
        <v>5</v>
      </c>
      <c r="E10" s="54">
        <f>COUNTIFS('TOTAL KONTAK ERAT'!$F:$F,"kangkung")</f>
        <v>0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0</v>
      </c>
    </row>
    <row r="11" spans="2:18" x14ac:dyDescent="0.25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25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25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25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25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25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25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25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25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25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25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25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25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25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25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25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25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25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25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25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25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25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25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25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25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25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25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25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25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25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25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25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25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25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25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25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25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25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25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25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25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25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25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25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25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25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25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25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25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25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25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25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25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25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25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58</v>
      </c>
      <c r="N65" s="18" t="e">
        <f>SUM(#REF!)</f>
        <v>#REF!</v>
      </c>
      <c r="Q65" s="35">
        <f t="shared" si="0"/>
        <v>0</v>
      </c>
      <c r="R65" s="35">
        <f>SUM(Q65:Q82)</f>
        <v>58</v>
      </c>
    </row>
    <row r="66" spans="2:18" x14ac:dyDescent="0.25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0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0</v>
      </c>
    </row>
    <row r="67" spans="2:18" x14ac:dyDescent="0.25">
      <c r="B67" s="44"/>
      <c r="C67" s="45" t="s">
        <v>55</v>
      </c>
      <c r="D67" s="47" t="s">
        <v>55</v>
      </c>
      <c r="E67" s="54">
        <f>COUNTIFS('TOTAL KONTAK ERAT'!$F:$F,"Gajah")</f>
        <v>17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17</v>
      </c>
    </row>
    <row r="68" spans="2:18" x14ac:dyDescent="0.25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25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25">
      <c r="B70" s="44"/>
      <c r="C70" s="45" t="s">
        <v>55</v>
      </c>
      <c r="D70" s="47" t="s">
        <v>60</v>
      </c>
      <c r="E70" s="54">
        <f>COUNTIFS('TOTAL KONTAK ERAT'!$F:$F,"Jatisono")</f>
        <v>3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3</v>
      </c>
    </row>
    <row r="71" spans="2:18" x14ac:dyDescent="0.25">
      <c r="B71" s="44"/>
      <c r="C71" s="45" t="s">
        <v>55</v>
      </c>
      <c r="D71" s="47" t="s">
        <v>61</v>
      </c>
      <c r="E71" s="54">
        <f>COUNTIFS('TOTAL KONTAK ERAT'!$F:$F,"Sambiroto")</f>
        <v>20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20</v>
      </c>
    </row>
    <row r="72" spans="2:18" x14ac:dyDescent="0.25">
      <c r="B72" s="44"/>
      <c r="C72" s="45" t="s">
        <v>55</v>
      </c>
      <c r="D72" s="47" t="s">
        <v>62</v>
      </c>
      <c r="E72" s="54">
        <f>COUNTIFS('TOTAL KONTAK ERAT'!$F:$F,"Tlogopandogan")</f>
        <v>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0</v>
      </c>
    </row>
    <row r="73" spans="2:18" x14ac:dyDescent="0.25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18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18</v>
      </c>
    </row>
    <row r="74" spans="2:18" x14ac:dyDescent="0.25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25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25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25">
      <c r="B77" s="44"/>
      <c r="C77" s="45" t="s">
        <v>55</v>
      </c>
      <c r="D77" s="47" t="s">
        <v>67</v>
      </c>
      <c r="E77" s="54">
        <f>COUNTIFS('TOTAL KONTAK ERAT'!$F:$F,"Mlatiharjo")</f>
        <v>0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0</v>
      </c>
    </row>
    <row r="78" spans="2:18" x14ac:dyDescent="0.25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25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25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25">
      <c r="B81" s="44"/>
      <c r="C81" s="45" t="s">
        <v>55</v>
      </c>
      <c r="D81" s="47" t="s">
        <v>71</v>
      </c>
      <c r="E81" s="54">
        <f>COUNTIFS('TOTAL KONTAK ERAT'!$F:$F,"Tanjunganyar")</f>
        <v>0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0</v>
      </c>
    </row>
    <row r="82" spans="2:18" x14ac:dyDescent="0.25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25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0</v>
      </c>
      <c r="N83" s="18" t="e">
        <f>SUM(#REF!)</f>
        <v>#REF!</v>
      </c>
      <c r="Q83" s="35">
        <f t="shared" si="1"/>
        <v>0</v>
      </c>
      <c r="R83" s="35">
        <f>SUM(Q83:Q99)</f>
        <v>0</v>
      </c>
    </row>
    <row r="84" spans="2:18" ht="15" customHeight="1" x14ac:dyDescent="0.25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25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25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25">
      <c r="B87" s="44"/>
      <c r="C87" s="15" t="s">
        <v>73</v>
      </c>
      <c r="D87" s="8" t="s">
        <v>279</v>
      </c>
      <c r="E87" s="54">
        <f>COUNTIFS('TOTAL KONTAK ERAT'!$F:$F,"Cangkring Rembang")</f>
        <v>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0</v>
      </c>
    </row>
    <row r="88" spans="2:18" ht="15" customHeight="1" x14ac:dyDescent="0.25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25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25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25">
      <c r="B91" s="44"/>
      <c r="C91" s="15" t="s">
        <v>73</v>
      </c>
      <c r="D91" s="8" t="s">
        <v>73</v>
      </c>
      <c r="E91" s="54">
        <f>COUNTIFS('TOTAL KONTAK ERAT'!$F:$F,"Karanganyar")</f>
        <v>0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0</v>
      </c>
    </row>
    <row r="92" spans="2:18" ht="15" customHeight="1" x14ac:dyDescent="0.25">
      <c r="B92" s="44"/>
      <c r="C92" s="15" t="s">
        <v>73</v>
      </c>
      <c r="D92" s="8" t="s">
        <v>81</v>
      </c>
      <c r="E92" s="54">
        <f>COUNTIFS('TOTAL KONTAK ERAT'!$F:$F,"Ngaluran")</f>
        <v>0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0</v>
      </c>
    </row>
    <row r="93" spans="2:18" ht="15" customHeight="1" x14ac:dyDescent="0.25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25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25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25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25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25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25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0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0</v>
      </c>
    </row>
    <row r="100" spans="2:18" ht="15" customHeight="1" x14ac:dyDescent="0.25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0</v>
      </c>
      <c r="N100" s="18" t="e">
        <f>SUM(#REF!)</f>
        <v>#REF!</v>
      </c>
      <c r="Q100" s="35">
        <f t="shared" si="1"/>
        <v>0</v>
      </c>
      <c r="R100" s="35">
        <f>SUM(Q100:Q114)</f>
        <v>0</v>
      </c>
    </row>
    <row r="101" spans="2:18" ht="15" customHeight="1" x14ac:dyDescent="0.25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25">
      <c r="B102" s="44"/>
      <c r="C102" s="15" t="s">
        <v>87</v>
      </c>
      <c r="D102" s="8" t="s">
        <v>90</v>
      </c>
      <c r="E102" s="54">
        <f>COUNTIFS('TOTAL KONTAK ERAT'!$F:$F,"Tanggul")</f>
        <v>0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0</v>
      </c>
    </row>
    <row r="103" spans="2:18" ht="15" customHeight="1" x14ac:dyDescent="0.25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25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25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25">
      <c r="B106" s="44"/>
      <c r="C106" s="15" t="s">
        <v>87</v>
      </c>
      <c r="D106" s="8" t="s">
        <v>93</v>
      </c>
      <c r="E106" s="54">
        <f>COUNTIFS('TOTAL KONTAK ERAT'!$F:$F,"Gempolsongo")</f>
        <v>0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0</v>
      </c>
    </row>
    <row r="107" spans="2:18" ht="15" customHeight="1" x14ac:dyDescent="0.25">
      <c r="B107" s="44"/>
      <c r="C107" s="15" t="s">
        <v>87</v>
      </c>
      <c r="D107" s="8" t="s">
        <v>94</v>
      </c>
      <c r="E107" s="54">
        <f>COUNTIFS('TOTAL KONTAK ERAT'!$F:$F,"Ngelo wetan")</f>
        <v>0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0</v>
      </c>
    </row>
    <row r="108" spans="2:18" ht="15" customHeight="1" x14ac:dyDescent="0.25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25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25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25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25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25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25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25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0</v>
      </c>
      <c r="N115" s="18" t="e">
        <f>SUM(#REF!)</f>
        <v>#REF!</v>
      </c>
      <c r="Q115" s="35">
        <f t="shared" si="1"/>
        <v>0</v>
      </c>
      <c r="R115" s="35">
        <f>SUM(Q115:Q133)</f>
        <v>0</v>
      </c>
    </row>
    <row r="116" spans="2:18" x14ac:dyDescent="0.25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25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25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25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25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25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25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25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25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25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25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25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25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25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25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25">
      <c r="B131" s="44"/>
      <c r="C131" s="15" t="s">
        <v>101</v>
      </c>
      <c r="D131" s="8" t="s">
        <v>117</v>
      </c>
      <c r="E131" s="54">
        <f>COUNTIFS('TOTAL KONTAK ERAT'!$F:$F,"Tempuran")</f>
        <v>0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0</v>
      </c>
    </row>
    <row r="132" spans="2:18" x14ac:dyDescent="0.25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25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25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1</v>
      </c>
      <c r="N134" s="18" t="e">
        <f>SUM(#REF!)</f>
        <v>#REF!</v>
      </c>
      <c r="Q134" s="35">
        <f t="shared" si="1"/>
        <v>0</v>
      </c>
      <c r="R134" s="35">
        <f>SUM(Q134:Q154)</f>
        <v>1</v>
      </c>
    </row>
    <row r="135" spans="2:18" x14ac:dyDescent="0.25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25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25">
      <c r="B137" s="44"/>
      <c r="C137" s="15" t="s">
        <v>120</v>
      </c>
      <c r="D137" s="8" t="s">
        <v>123</v>
      </c>
      <c r="E137" s="54">
        <f>COUNTIFS('TOTAL KONTAK ERAT'!$F:$F,"Gebangarum")</f>
        <v>0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0</v>
      </c>
    </row>
    <row r="138" spans="2:18" x14ac:dyDescent="0.25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25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25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25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25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25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25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25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25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25">
      <c r="B147" s="44"/>
      <c r="C147" s="15" t="s">
        <v>120</v>
      </c>
      <c r="D147" s="8" t="s">
        <v>132</v>
      </c>
      <c r="E147" s="54">
        <f>COUNTIFS('TOTAL KONTAK ERAT'!$F:$F,"Poncoharjo")</f>
        <v>1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1</v>
      </c>
    </row>
    <row r="148" spans="2:18" x14ac:dyDescent="0.25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25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25">
      <c r="B150" s="44"/>
      <c r="C150" s="15" t="s">
        <v>120</v>
      </c>
      <c r="D150" s="8" t="s">
        <v>135</v>
      </c>
      <c r="E150" s="54">
        <f>COUNTIFS('TOTAL KONTAK ERAT'!$F:$F,"Serangan")</f>
        <v>0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0</v>
      </c>
    </row>
    <row r="151" spans="2:18" x14ac:dyDescent="0.25">
      <c r="B151" s="44"/>
      <c r="C151" s="15" t="s">
        <v>120</v>
      </c>
      <c r="D151" s="49" t="s">
        <v>136</v>
      </c>
      <c r="E151" s="54">
        <f>COUNTIFS('TOTAL KONTAK ERAT'!$F:$F,"Betahwalang")</f>
        <v>0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0</v>
      </c>
    </row>
    <row r="152" spans="2:18" x14ac:dyDescent="0.25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25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25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25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25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25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25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25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25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25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25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25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25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25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25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25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25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25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25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25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25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25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25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25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25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25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25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25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25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25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25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25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25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25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25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25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25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25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25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25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25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25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25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25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25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25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25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25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25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25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25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25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25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25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25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25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25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25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25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25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25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25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25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25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25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25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0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0</v>
      </c>
    </row>
    <row r="218" spans="2:18" x14ac:dyDescent="0.25">
      <c r="B218" s="5"/>
      <c r="C218" s="15" t="s">
        <v>195</v>
      </c>
      <c r="D218" s="8" t="s">
        <v>197</v>
      </c>
      <c r="E218" s="54">
        <f>COUNTIFS('TOTAL KONTAK ERAT'!$F:$F,"Gemulak")</f>
        <v>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0</v>
      </c>
    </row>
    <row r="219" spans="2:18" x14ac:dyDescent="0.25">
      <c r="B219" s="5"/>
      <c r="C219" s="15" t="s">
        <v>195</v>
      </c>
      <c r="D219" s="8" t="s">
        <v>198</v>
      </c>
      <c r="E219" s="54">
        <f>COUNTIFS('TOTAL KONTAK ERAT'!$F:$F,"Sriwulan")</f>
        <v>0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0</v>
      </c>
    </row>
    <row r="220" spans="2:18" x14ac:dyDescent="0.25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25">
      <c r="B221" s="5"/>
      <c r="C221" s="15" t="s">
        <v>195</v>
      </c>
      <c r="D221" s="8" t="s">
        <v>200</v>
      </c>
      <c r="E221" s="54">
        <f>COUNTIFS('TOTAL KONTAK ERAT'!$F:$F,"Purwosari")</f>
        <v>0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0</v>
      </c>
    </row>
    <row r="222" spans="2:18" x14ac:dyDescent="0.25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25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0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0</v>
      </c>
    </row>
    <row r="224" spans="2:18" x14ac:dyDescent="0.25">
      <c r="B224" s="5"/>
      <c r="C224" s="15" t="s">
        <v>195</v>
      </c>
      <c r="D224" s="8" t="s">
        <v>201</v>
      </c>
      <c r="E224" s="54">
        <f>COUNTIFS('TOTAL KONTAK ERAT'!$F:$F,"Timbulsloko")</f>
        <v>0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0</v>
      </c>
    </row>
    <row r="225" spans="2:18" x14ac:dyDescent="0.25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25">
      <c r="B226" s="5"/>
      <c r="C226" s="15" t="s">
        <v>195</v>
      </c>
      <c r="D226" s="8" t="s">
        <v>202</v>
      </c>
      <c r="E226" s="54">
        <f>COUNTIFS('TOTAL KONTAK ERAT'!$F:$F,"sidogemah")</f>
        <v>0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0</v>
      </c>
    </row>
    <row r="227" spans="2:18" x14ac:dyDescent="0.25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25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25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25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25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25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25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25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25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25">
      <c r="B236" s="5"/>
      <c r="C236" s="15" t="s">
        <v>195</v>
      </c>
      <c r="D236" s="8" t="s">
        <v>212</v>
      </c>
      <c r="E236" s="54">
        <f>COUNTIFS('TOTAL KONTAK ERAT'!$F:$F,"loireng")</f>
        <v>0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0</v>
      </c>
    </row>
    <row r="237" spans="2:18" x14ac:dyDescent="0.25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2</v>
      </c>
      <c r="N237" s="18" t="e">
        <f>SUM(#REF!)</f>
        <v>#REF!</v>
      </c>
      <c r="Q237" s="35">
        <f t="shared" si="3"/>
        <v>0</v>
      </c>
      <c r="R237" s="35">
        <f>SUM(Q237:Q256)</f>
        <v>2</v>
      </c>
    </row>
    <row r="238" spans="2:18" x14ac:dyDescent="0.25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25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25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25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25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25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25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25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25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25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25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25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25">
      <c r="B250" s="5"/>
      <c r="C250" s="15" t="s">
        <v>213</v>
      </c>
      <c r="D250" s="8" t="s">
        <v>224</v>
      </c>
      <c r="E250" s="54">
        <f>COUNTIFS('TOTAL KONTAK ERAT'!$F:$F,"Jetak")</f>
        <v>1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1</v>
      </c>
    </row>
    <row r="251" spans="2:17" x14ac:dyDescent="0.25">
      <c r="B251" s="5"/>
      <c r="C251" s="15" t="s">
        <v>213</v>
      </c>
      <c r="D251" s="8" t="s">
        <v>225</v>
      </c>
      <c r="E251" s="54">
        <f>COUNTIFS('TOTAL KONTAK ERAT'!$F:$F,"Jungpasir")</f>
        <v>1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1</v>
      </c>
    </row>
    <row r="252" spans="2:17" x14ac:dyDescent="0.25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25">
      <c r="B253" s="5"/>
      <c r="C253" s="15" t="s">
        <v>213</v>
      </c>
      <c r="D253" s="8" t="s">
        <v>227</v>
      </c>
      <c r="E253" s="54">
        <f>COUNTIFS('TOTAL KONTAK ERAT'!$F:$F,"Mutih Wetan")</f>
        <v>0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0</v>
      </c>
    </row>
    <row r="254" spans="2:17" x14ac:dyDescent="0.25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25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25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25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25">
      <c r="B258" s="98" t="s">
        <v>231</v>
      </c>
      <c r="C258" s="99"/>
      <c r="D258" s="36"/>
      <c r="E258" s="24">
        <f t="shared" ref="E258" si="4">SUM(E8:E257)</f>
        <v>61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61</v>
      </c>
      <c r="N258" s="21" t="e">
        <f t="shared" si="5"/>
        <v>#REF!</v>
      </c>
      <c r="P258" s="22">
        <f>SUM(P8:P257)</f>
        <v>0</v>
      </c>
      <c r="Q258" s="37">
        <f>SUM(Q8:Q257)</f>
        <v>61</v>
      </c>
      <c r="R258" s="37">
        <f>SUM(R8:R257)</f>
        <v>61</v>
      </c>
    </row>
    <row r="259" spans="2:18" ht="15" customHeight="1" x14ac:dyDescent="0.25">
      <c r="B259" s="10"/>
      <c r="C259" s="3"/>
      <c r="D259" s="3"/>
      <c r="E259" s="3"/>
    </row>
    <row r="260" spans="2:18" ht="15" customHeight="1" x14ac:dyDescent="0.25">
      <c r="B260" s="4"/>
      <c r="C260" s="9"/>
    </row>
    <row r="261" spans="2:18" ht="15" customHeight="1" x14ac:dyDescent="0.25">
      <c r="B261" s="4"/>
    </row>
    <row r="262" spans="2:18" x14ac:dyDescent="0.25">
      <c r="B262" s="4"/>
    </row>
    <row r="263" spans="2:18" x14ac:dyDescent="0.25">
      <c r="B263" s="4"/>
    </row>
    <row r="264" spans="2:18" x14ac:dyDescent="0.25">
      <c r="B264" s="4"/>
    </row>
    <row r="265" spans="2:18" x14ac:dyDescent="0.25">
      <c r="B265" s="4"/>
    </row>
    <row r="266" spans="2:18" x14ac:dyDescent="0.25">
      <c r="B266" s="4"/>
      <c r="E266" s="3"/>
    </row>
    <row r="267" spans="2:18" x14ac:dyDescent="0.25">
      <c r="B267" s="4"/>
    </row>
    <row r="268" spans="2:18" x14ac:dyDescent="0.25">
      <c r="B268" s="4"/>
    </row>
    <row r="269" spans="2:18" x14ac:dyDescent="0.25">
      <c r="B269" s="4"/>
    </row>
    <row r="270" spans="2:18" x14ac:dyDescent="0.25">
      <c r="B270" s="4"/>
    </row>
    <row r="271" spans="2:18" x14ac:dyDescent="0.25">
      <c r="B271" s="4"/>
    </row>
    <row r="272" spans="2:18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3" x14ac:dyDescent="0.25">
      <c r="B305" s="4"/>
    </row>
    <row r="306" spans="2:3" x14ac:dyDescent="0.25">
      <c r="B306" s="4"/>
    </row>
    <row r="307" spans="2:3" x14ac:dyDescent="0.25">
      <c r="B307" s="4"/>
    </row>
    <row r="308" spans="2:3" x14ac:dyDescent="0.25">
      <c r="B308" s="4"/>
    </row>
    <row r="309" spans="2:3" x14ac:dyDescent="0.25">
      <c r="B309" s="4"/>
    </row>
    <row r="310" spans="2:3" x14ac:dyDescent="0.25">
      <c r="B310" s="4"/>
    </row>
    <row r="311" spans="2:3" x14ac:dyDescent="0.25">
      <c r="B311" s="4"/>
    </row>
    <row r="312" spans="2:3" x14ac:dyDescent="0.25">
      <c r="B312" s="4"/>
    </row>
    <row r="313" spans="2:3" x14ac:dyDescent="0.25">
      <c r="B313" s="4"/>
    </row>
    <row r="314" spans="2:3" x14ac:dyDescent="0.25">
      <c r="B314" s="4"/>
    </row>
    <row r="315" spans="2:3" x14ac:dyDescent="0.25">
      <c r="B315" s="4"/>
    </row>
    <row r="316" spans="2:3" x14ac:dyDescent="0.25">
      <c r="B316" s="4"/>
    </row>
    <row r="317" spans="2:3" x14ac:dyDescent="0.25">
      <c r="B317" s="4"/>
    </row>
    <row r="318" spans="2:3" x14ac:dyDescent="0.25">
      <c r="B318" s="4"/>
      <c r="C318" t="s">
        <v>232</v>
      </c>
    </row>
    <row r="319" spans="2:3" x14ac:dyDescent="0.25">
      <c r="B319" s="4"/>
    </row>
    <row r="320" spans="2:3" x14ac:dyDescent="0.25">
      <c r="B320" s="5" t="s">
        <v>1</v>
      </c>
      <c r="C320" s="6" t="s">
        <v>233</v>
      </c>
    </row>
    <row r="321" spans="2:3" x14ac:dyDescent="0.25">
      <c r="B321" s="7" t="s">
        <v>234</v>
      </c>
      <c r="C321" s="8" t="s">
        <v>235</v>
      </c>
    </row>
    <row r="322" spans="2:3" x14ac:dyDescent="0.25">
      <c r="B322" s="7" t="s">
        <v>236</v>
      </c>
      <c r="C322" s="8" t="s">
        <v>9</v>
      </c>
    </row>
    <row r="323" spans="2:3" x14ac:dyDescent="0.25">
      <c r="B323" s="7" t="s">
        <v>237</v>
      </c>
      <c r="C323" s="8" t="s">
        <v>21</v>
      </c>
    </row>
    <row r="324" spans="2:3" x14ac:dyDescent="0.25">
      <c r="B324" s="7" t="s">
        <v>238</v>
      </c>
      <c r="C324" s="8" t="s">
        <v>239</v>
      </c>
    </row>
    <row r="325" spans="2:3" x14ac:dyDescent="0.25">
      <c r="B325" s="7" t="s">
        <v>240</v>
      </c>
      <c r="C325" s="8" t="s">
        <v>241</v>
      </c>
    </row>
    <row r="326" spans="2:3" x14ac:dyDescent="0.25">
      <c r="B326" s="7" t="s">
        <v>242</v>
      </c>
      <c r="C326" s="8" t="s">
        <v>37</v>
      </c>
    </row>
    <row r="327" spans="2:3" x14ac:dyDescent="0.25">
      <c r="B327" s="7" t="s">
        <v>243</v>
      </c>
      <c r="C327" s="8" t="s">
        <v>41</v>
      </c>
    </row>
    <row r="328" spans="2:3" x14ac:dyDescent="0.25">
      <c r="B328" s="7" t="s">
        <v>244</v>
      </c>
      <c r="C328" s="8" t="s">
        <v>38</v>
      </c>
    </row>
    <row r="329" spans="2:3" x14ac:dyDescent="0.25">
      <c r="B329" s="7" t="s">
        <v>245</v>
      </c>
      <c r="C329" s="8" t="s">
        <v>57</v>
      </c>
    </row>
    <row r="330" spans="2:3" x14ac:dyDescent="0.25">
      <c r="B330" s="7" t="s">
        <v>246</v>
      </c>
      <c r="C330" s="8" t="s">
        <v>66</v>
      </c>
    </row>
    <row r="331" spans="2:3" x14ac:dyDescent="0.25">
      <c r="B331" s="7" t="s">
        <v>247</v>
      </c>
      <c r="C331" s="8" t="s">
        <v>55</v>
      </c>
    </row>
    <row r="332" spans="2:3" x14ac:dyDescent="0.25">
      <c r="B332" s="7" t="s">
        <v>248</v>
      </c>
      <c r="C332" s="8" t="s">
        <v>65</v>
      </c>
    </row>
    <row r="333" spans="2:3" x14ac:dyDescent="0.25">
      <c r="B333" s="7" t="s">
        <v>249</v>
      </c>
      <c r="C333" s="8" t="s">
        <v>77</v>
      </c>
    </row>
    <row r="334" spans="2:3" x14ac:dyDescent="0.25">
      <c r="B334" s="7" t="s">
        <v>250</v>
      </c>
      <c r="C334" s="8" t="s">
        <v>78</v>
      </c>
    </row>
    <row r="335" spans="2:3" x14ac:dyDescent="0.25">
      <c r="B335" s="7" t="s">
        <v>251</v>
      </c>
      <c r="C335" s="8" t="s">
        <v>252</v>
      </c>
    </row>
    <row r="336" spans="2:3" x14ac:dyDescent="0.25">
      <c r="B336" s="7" t="s">
        <v>253</v>
      </c>
      <c r="C336" s="8" t="s">
        <v>73</v>
      </c>
    </row>
    <row r="337" spans="2:3" x14ac:dyDescent="0.25">
      <c r="B337" s="7" t="s">
        <v>254</v>
      </c>
      <c r="C337" s="8" t="s">
        <v>81</v>
      </c>
    </row>
    <row r="338" spans="2:3" x14ac:dyDescent="0.25">
      <c r="B338" s="7" t="s">
        <v>255</v>
      </c>
      <c r="C338" s="8" t="s">
        <v>9</v>
      </c>
    </row>
    <row r="339" spans="2:3" x14ac:dyDescent="0.25">
      <c r="B339" s="7" t="s">
        <v>256</v>
      </c>
      <c r="C339" s="8" t="s">
        <v>107</v>
      </c>
    </row>
    <row r="340" spans="2:3" x14ac:dyDescent="0.25">
      <c r="B340" s="7" t="s">
        <v>257</v>
      </c>
      <c r="C340" s="8" t="s">
        <v>113</v>
      </c>
    </row>
    <row r="341" spans="2:3" x14ac:dyDescent="0.25">
      <c r="B341" s="7" t="s">
        <v>258</v>
      </c>
      <c r="C341" s="8" t="s">
        <v>114</v>
      </c>
    </row>
    <row r="342" spans="2:3" x14ac:dyDescent="0.25">
      <c r="B342" s="7" t="s">
        <v>259</v>
      </c>
      <c r="C342" s="8" t="s">
        <v>115</v>
      </c>
    </row>
    <row r="343" spans="2:3" x14ac:dyDescent="0.25">
      <c r="B343" s="7" t="s">
        <v>260</v>
      </c>
      <c r="C343" s="8" t="s">
        <v>8</v>
      </c>
    </row>
    <row r="344" spans="2:3" x14ac:dyDescent="0.25">
      <c r="B344" s="7" t="s">
        <v>261</v>
      </c>
      <c r="C344" s="8" t="s">
        <v>126</v>
      </c>
    </row>
    <row r="345" spans="2:3" x14ac:dyDescent="0.25">
      <c r="B345" s="7" t="s">
        <v>262</v>
      </c>
      <c r="C345" s="8" t="s">
        <v>141</v>
      </c>
    </row>
    <row r="346" spans="2:3" x14ac:dyDescent="0.25">
      <c r="B346" s="7" t="s">
        <v>263</v>
      </c>
      <c r="C346" s="8" t="s">
        <v>159</v>
      </c>
    </row>
    <row r="347" spans="2:3" x14ac:dyDescent="0.25">
      <c r="B347" s="7" t="s">
        <v>264</v>
      </c>
      <c r="C347" s="8" t="s">
        <v>179</v>
      </c>
    </row>
    <row r="348" spans="2:3" x14ac:dyDescent="0.25">
      <c r="B348" s="7" t="s">
        <v>265</v>
      </c>
      <c r="C348" s="8" t="s">
        <v>197</v>
      </c>
    </row>
    <row r="349" spans="2:3" x14ac:dyDescent="0.25">
      <c r="B349" s="7" t="s">
        <v>266</v>
      </c>
      <c r="C349" s="8" t="s">
        <v>213</v>
      </c>
    </row>
    <row r="350" spans="2:3" x14ac:dyDescent="0.25">
      <c r="B350" s="7" t="s">
        <v>267</v>
      </c>
      <c r="C350" s="8" t="s">
        <v>230</v>
      </c>
    </row>
    <row r="351" spans="2:3" x14ac:dyDescent="0.25">
      <c r="B351" s="7" t="s">
        <v>268</v>
      </c>
      <c r="C351" s="8" t="s">
        <v>223</v>
      </c>
    </row>
    <row r="354" spans="2:3" x14ac:dyDescent="0.25">
      <c r="B354" s="100" t="s">
        <v>269</v>
      </c>
      <c r="C354" s="100"/>
    </row>
    <row r="356" spans="2:3" x14ac:dyDescent="0.25">
      <c r="B356" s="5" t="s">
        <v>1</v>
      </c>
      <c r="C356" s="6" t="s">
        <v>233</v>
      </c>
    </row>
    <row r="357" spans="2:3" x14ac:dyDescent="0.25">
      <c r="B357" s="7" t="s">
        <v>234</v>
      </c>
      <c r="C357" s="8" t="s">
        <v>25</v>
      </c>
    </row>
    <row r="358" spans="2:3" x14ac:dyDescent="0.25">
      <c r="B358" s="7" t="s">
        <v>236</v>
      </c>
      <c r="C358" s="8" t="s">
        <v>30</v>
      </c>
    </row>
    <row r="359" spans="2:3" x14ac:dyDescent="0.25">
      <c r="B359" s="7" t="s">
        <v>237</v>
      </c>
      <c r="C359" s="8" t="s">
        <v>43</v>
      </c>
    </row>
    <row r="360" spans="2:3" x14ac:dyDescent="0.25">
      <c r="B360" s="7" t="s">
        <v>238</v>
      </c>
      <c r="C360" s="8" t="s">
        <v>44</v>
      </c>
    </row>
    <row r="361" spans="2:3" x14ac:dyDescent="0.25">
      <c r="B361" s="7" t="s">
        <v>240</v>
      </c>
      <c r="C361" s="8" t="s">
        <v>86</v>
      </c>
    </row>
    <row r="362" spans="2:3" x14ac:dyDescent="0.25">
      <c r="B362" s="7" t="s">
        <v>242</v>
      </c>
      <c r="C362" s="8" t="s">
        <v>102</v>
      </c>
    </row>
    <row r="363" spans="2:3" x14ac:dyDescent="0.25">
      <c r="B363" s="7" t="s">
        <v>243</v>
      </c>
      <c r="C363" s="8" t="s">
        <v>128</v>
      </c>
    </row>
    <row r="364" spans="2:3" x14ac:dyDescent="0.25">
      <c r="B364" s="7" t="s">
        <v>244</v>
      </c>
      <c r="C364" s="8" t="s">
        <v>270</v>
      </c>
    </row>
    <row r="365" spans="2:3" x14ac:dyDescent="0.25">
      <c r="B365" s="7" t="s">
        <v>245</v>
      </c>
      <c r="C365" s="8" t="s">
        <v>134</v>
      </c>
    </row>
    <row r="366" spans="2:3" x14ac:dyDescent="0.25">
      <c r="B366" s="7" t="s">
        <v>246</v>
      </c>
      <c r="C366" s="8" t="s">
        <v>164</v>
      </c>
    </row>
    <row r="367" spans="2:3" x14ac:dyDescent="0.25">
      <c r="B367" s="7" t="s">
        <v>247</v>
      </c>
      <c r="C367" s="8" t="s">
        <v>170</v>
      </c>
    </row>
    <row r="368" spans="2:3" x14ac:dyDescent="0.25">
      <c r="B368" s="7" t="s">
        <v>248</v>
      </c>
      <c r="C368" s="8" t="s">
        <v>53</v>
      </c>
    </row>
    <row r="369" spans="2:3" x14ac:dyDescent="0.25">
      <c r="B369" s="7" t="s">
        <v>249</v>
      </c>
      <c r="C369" s="8" t="s">
        <v>174</v>
      </c>
    </row>
    <row r="370" spans="2:3" x14ac:dyDescent="0.25">
      <c r="B370" s="7" t="s">
        <v>250</v>
      </c>
      <c r="C370" s="8" t="s">
        <v>57</v>
      </c>
    </row>
    <row r="371" spans="2:3" x14ac:dyDescent="0.25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27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E13" sqref="A1:XFD1048576"/>
    </sheetView>
  </sheetViews>
  <sheetFormatPr defaultColWidth="9.140625" defaultRowHeight="15" x14ac:dyDescent="0.25"/>
  <cols>
    <col min="1" max="1" width="6.42578125" style="11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10" t="s">
        <v>430</v>
      </c>
      <c r="B2" s="110"/>
      <c r="C2" s="110"/>
    </row>
    <row r="3" spans="1:3" x14ac:dyDescent="0.25">
      <c r="A3" s="111" t="str">
        <f>"TANGGAL "&amp;perdesa!C4</f>
        <v>TANGGAL 24 NOVEMBER 2022</v>
      </c>
      <c r="B3" s="111"/>
    </row>
    <row r="4" spans="1:3" s="40" customFormat="1" x14ac:dyDescent="0.25">
      <c r="A4" s="52" t="s">
        <v>1</v>
      </c>
      <c r="B4" s="76" t="s">
        <v>2</v>
      </c>
      <c r="C4" s="52" t="s">
        <v>459</v>
      </c>
    </row>
    <row r="5" spans="1:3" x14ac:dyDescent="0.25">
      <c r="A5" s="77"/>
      <c r="B5" s="41"/>
      <c r="C5" s="78"/>
    </row>
    <row r="6" spans="1:3" x14ac:dyDescent="0.25">
      <c r="A6" s="6">
        <v>1</v>
      </c>
      <c r="B6" s="8" t="s">
        <v>283</v>
      </c>
      <c r="C6" s="66">
        <f>perdesa!R155</f>
        <v>0</v>
      </c>
    </row>
    <row r="7" spans="1:3" x14ac:dyDescent="0.25">
      <c r="A7" s="6">
        <v>2</v>
      </c>
      <c r="B7" s="8" t="s">
        <v>281</v>
      </c>
      <c r="C7" s="66">
        <f>perdesa!R175</f>
        <v>0</v>
      </c>
    </row>
    <row r="8" spans="1:3" x14ac:dyDescent="0.25">
      <c r="A8" s="6">
        <v>3</v>
      </c>
      <c r="B8" s="8" t="s">
        <v>292</v>
      </c>
      <c r="C8" s="66">
        <f>perdesa!R237</f>
        <v>2</v>
      </c>
    </row>
    <row r="9" spans="1:3" x14ac:dyDescent="0.25">
      <c r="A9" s="6">
        <v>4</v>
      </c>
      <c r="B9" s="8" t="s">
        <v>290</v>
      </c>
      <c r="C9" s="66">
        <f>perdesa!R83</f>
        <v>0</v>
      </c>
    </row>
    <row r="10" spans="1:3" x14ac:dyDescent="0.25">
      <c r="A10" s="6">
        <v>5</v>
      </c>
      <c r="B10" s="8" t="s">
        <v>0</v>
      </c>
      <c r="C10" s="66">
        <f>perdesa!R27</f>
        <v>0</v>
      </c>
    </row>
    <row r="11" spans="1:3" x14ac:dyDescent="0.25">
      <c r="A11" s="6">
        <v>6</v>
      </c>
      <c r="B11" s="8" t="s">
        <v>282</v>
      </c>
      <c r="C11" s="66">
        <f>perdesa!R115</f>
        <v>0</v>
      </c>
    </row>
    <row r="12" spans="1:3" x14ac:dyDescent="0.25">
      <c r="A12" s="6">
        <v>7</v>
      </c>
      <c r="B12" s="8" t="s">
        <v>284</v>
      </c>
      <c r="C12" s="66">
        <f>perdesa!R217</f>
        <v>0</v>
      </c>
    </row>
    <row r="13" spans="1:3" x14ac:dyDescent="0.25">
      <c r="A13" s="6">
        <v>8</v>
      </c>
      <c r="B13" s="8" t="s">
        <v>285</v>
      </c>
      <c r="C13" s="66">
        <f>perdesa!R44</f>
        <v>0</v>
      </c>
    </row>
    <row r="14" spans="1:3" x14ac:dyDescent="0.25">
      <c r="A14" s="6">
        <v>9</v>
      </c>
      <c r="B14" s="8" t="s">
        <v>291</v>
      </c>
      <c r="C14" s="66">
        <f>perdesa!R134</f>
        <v>1</v>
      </c>
    </row>
    <row r="15" spans="1:3" x14ac:dyDescent="0.25">
      <c r="A15" s="6">
        <v>10</v>
      </c>
      <c r="B15" s="8" t="s">
        <v>399</v>
      </c>
      <c r="C15" s="66">
        <f>perdesa!R8</f>
        <v>0</v>
      </c>
    </row>
    <row r="16" spans="1:3" x14ac:dyDescent="0.25">
      <c r="A16" s="6">
        <v>11</v>
      </c>
      <c r="B16" s="8" t="s">
        <v>286</v>
      </c>
      <c r="C16" s="66">
        <f>perdesa!R203</f>
        <v>0</v>
      </c>
    </row>
    <row r="17" spans="1:3" x14ac:dyDescent="0.25">
      <c r="A17" s="6">
        <v>12</v>
      </c>
      <c r="B17" s="8" t="s">
        <v>287</v>
      </c>
      <c r="C17" s="66">
        <f>perdesa!R187</f>
        <v>0</v>
      </c>
    </row>
    <row r="18" spans="1:3" x14ac:dyDescent="0.25">
      <c r="A18" s="6">
        <v>13</v>
      </c>
      <c r="B18" s="8" t="s">
        <v>288</v>
      </c>
      <c r="C18" s="66">
        <f>perdesa!R65</f>
        <v>58</v>
      </c>
    </row>
    <row r="19" spans="1:3" x14ac:dyDescent="0.25">
      <c r="A19" s="6">
        <v>14</v>
      </c>
      <c r="B19" s="8" t="s">
        <v>289</v>
      </c>
      <c r="C19" s="54">
        <f>perdesa!R100</f>
        <v>0</v>
      </c>
    </row>
    <row r="20" spans="1:3" x14ac:dyDescent="0.25">
      <c r="A20" s="6">
        <v>15</v>
      </c>
      <c r="B20" s="8" t="s">
        <v>293</v>
      </c>
      <c r="C20" s="54">
        <f>perdesa!R257</f>
        <v>0</v>
      </c>
    </row>
    <row r="21" spans="1:3" x14ac:dyDescent="0.25">
      <c r="A21" s="79"/>
      <c r="B21" s="43" t="s">
        <v>400</v>
      </c>
      <c r="C21" s="79">
        <f t="shared" ref="C21" si="0">SUM(C6:C20)</f>
        <v>61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90" x14ac:dyDescent="0.25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26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25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25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25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25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25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25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25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25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25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25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25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25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25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25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25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25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25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opLeftCell="A53" zoomScaleNormal="100" workbookViewId="0">
      <selection activeCell="B63" sqref="B63"/>
    </sheetView>
  </sheetViews>
  <sheetFormatPr defaultRowHeight="15" x14ac:dyDescent="0.25"/>
  <cols>
    <col min="1" max="1" width="7.28515625" customWidth="1"/>
    <col min="2" max="2" width="22.85546875" customWidth="1"/>
    <col min="3" max="4" width="27" customWidth="1"/>
    <col min="5" max="5" width="19.140625" customWidth="1"/>
    <col min="6" max="6" width="22.28515625" customWidth="1"/>
    <col min="7" max="7" width="48.42578125" customWidth="1"/>
    <col min="8" max="8" width="12.42578125" customWidth="1"/>
    <col min="9" max="9" width="20.5703125" customWidth="1"/>
    <col min="10" max="10" width="21.140625" customWidth="1"/>
    <col min="11" max="11" width="14.7109375" customWidth="1"/>
    <col min="12" max="12" width="13.140625" customWidth="1"/>
    <col min="13" max="13" width="12" customWidth="1"/>
    <col min="18" max="18" width="15.5703125" customWidth="1"/>
    <col min="19" max="19" width="15.140625" customWidth="1"/>
    <col min="20" max="20" width="14.140625" customWidth="1"/>
    <col min="21" max="21" width="22.42578125" customWidth="1"/>
    <col min="22" max="22" width="30.5703125" customWidth="1"/>
    <col min="23" max="23" width="16.85546875" customWidth="1"/>
    <col min="24" max="24" width="14.85546875" customWidth="1"/>
    <col min="25" max="25" width="27.5703125" customWidth="1"/>
    <col min="26" max="26" width="22.28515625" customWidth="1"/>
    <col min="27" max="27" width="21.140625" customWidth="1"/>
    <col min="28" max="28" width="18.28515625" customWidth="1"/>
    <col min="30" max="30" width="19.85546875" customWidth="1"/>
    <col min="31" max="31" width="17.7109375" customWidth="1"/>
    <col min="32" max="32" width="23.28515625" style="22" customWidth="1"/>
    <col min="33" max="33" width="14.42578125" customWidth="1"/>
  </cols>
  <sheetData>
    <row r="1" spans="1:32" ht="16.5" customHeight="1" x14ac:dyDescent="0.25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25">
      <c r="A2">
        <v>1</v>
      </c>
      <c r="B2" s="68" t="s">
        <v>574</v>
      </c>
      <c r="C2" t="s">
        <v>575</v>
      </c>
      <c r="D2" t="s">
        <v>568</v>
      </c>
      <c r="E2" t="s">
        <v>282</v>
      </c>
      <c r="F2" t="s">
        <v>291</v>
      </c>
      <c r="G2" t="s">
        <v>509</v>
      </c>
      <c r="H2">
        <v>3</v>
      </c>
      <c r="I2">
        <v>2</v>
      </c>
      <c r="J2" t="s">
        <v>576</v>
      </c>
      <c r="K2">
        <v>38</v>
      </c>
      <c r="L2" t="s">
        <v>304</v>
      </c>
      <c r="M2" t="s">
        <v>572</v>
      </c>
      <c r="P2" t="s">
        <v>571</v>
      </c>
      <c r="U2" s="55"/>
      <c r="V2" t="s">
        <v>573</v>
      </c>
      <c r="W2" s="55">
        <v>44876</v>
      </c>
      <c r="X2" s="55"/>
      <c r="Y2" t="s">
        <v>457</v>
      </c>
      <c r="AB2" s="55"/>
      <c r="AC2">
        <v>0</v>
      </c>
      <c r="AD2" s="69">
        <v>44876.618043980998</v>
      </c>
      <c r="AE2" s="69">
        <v>44876.618043980998</v>
      </c>
    </row>
    <row r="3" spans="1:32" x14ac:dyDescent="0.25">
      <c r="A3">
        <v>2</v>
      </c>
      <c r="B3" s="68" t="s">
        <v>577</v>
      </c>
      <c r="C3" t="s">
        <v>578</v>
      </c>
      <c r="D3" t="s">
        <v>568</v>
      </c>
      <c r="E3" t="s">
        <v>282</v>
      </c>
      <c r="F3" t="s">
        <v>288</v>
      </c>
      <c r="G3" t="s">
        <v>579</v>
      </c>
      <c r="H3">
        <v>2</v>
      </c>
      <c r="I3">
        <v>1</v>
      </c>
      <c r="J3" t="s">
        <v>580</v>
      </c>
      <c r="K3">
        <v>47</v>
      </c>
      <c r="L3" t="s">
        <v>306</v>
      </c>
      <c r="M3" t="s">
        <v>581</v>
      </c>
      <c r="P3" t="s">
        <v>571</v>
      </c>
      <c r="U3" s="55"/>
      <c r="V3" t="s">
        <v>582</v>
      </c>
      <c r="W3" s="55">
        <v>44882</v>
      </c>
      <c r="X3" s="55"/>
      <c r="Y3" t="s">
        <v>457</v>
      </c>
      <c r="Z3" t="s">
        <v>583</v>
      </c>
      <c r="AA3" t="s">
        <v>570</v>
      </c>
      <c r="AB3" s="55">
        <v>44882</v>
      </c>
      <c r="AC3">
        <v>1</v>
      </c>
      <c r="AD3" s="69">
        <v>44882.350011574003</v>
      </c>
      <c r="AE3" s="69">
        <v>44882.35</v>
      </c>
    </row>
    <row r="4" spans="1:32" x14ac:dyDescent="0.25">
      <c r="A4">
        <v>3</v>
      </c>
      <c r="B4" s="68" t="s">
        <v>584</v>
      </c>
      <c r="C4" t="s">
        <v>585</v>
      </c>
      <c r="D4" t="s">
        <v>568</v>
      </c>
      <c r="E4" t="s">
        <v>282</v>
      </c>
      <c r="F4" t="s">
        <v>288</v>
      </c>
      <c r="G4" t="s">
        <v>579</v>
      </c>
      <c r="H4">
        <v>2</v>
      </c>
      <c r="I4">
        <v>1</v>
      </c>
      <c r="J4" t="s">
        <v>580</v>
      </c>
      <c r="K4">
        <v>13</v>
      </c>
      <c r="L4" t="s">
        <v>304</v>
      </c>
      <c r="M4" t="s">
        <v>581</v>
      </c>
      <c r="P4" t="s">
        <v>571</v>
      </c>
      <c r="U4" s="55"/>
      <c r="V4" t="s">
        <v>582</v>
      </c>
      <c r="W4" s="55">
        <v>44882</v>
      </c>
      <c r="X4" s="55"/>
      <c r="Y4" t="s">
        <v>457</v>
      </c>
      <c r="Z4" t="s">
        <v>586</v>
      </c>
      <c r="AA4" t="s">
        <v>570</v>
      </c>
      <c r="AB4" s="55">
        <v>44882</v>
      </c>
      <c r="AC4">
        <v>1</v>
      </c>
      <c r="AD4" s="69">
        <v>44882.735578704</v>
      </c>
      <c r="AE4" s="69">
        <v>44882.735578704</v>
      </c>
    </row>
    <row r="5" spans="1:32" x14ac:dyDescent="0.25">
      <c r="A5">
        <v>4</v>
      </c>
      <c r="B5" s="68" t="s">
        <v>587</v>
      </c>
      <c r="C5" t="s">
        <v>588</v>
      </c>
      <c r="D5" t="s">
        <v>568</v>
      </c>
      <c r="E5" t="s">
        <v>282</v>
      </c>
      <c r="F5" t="s">
        <v>288</v>
      </c>
      <c r="G5" t="s">
        <v>579</v>
      </c>
      <c r="H5">
        <v>2</v>
      </c>
      <c r="I5">
        <v>1</v>
      </c>
      <c r="J5" t="s">
        <v>580</v>
      </c>
      <c r="K5">
        <v>71</v>
      </c>
      <c r="L5" t="s">
        <v>304</v>
      </c>
      <c r="M5" t="s">
        <v>581</v>
      </c>
      <c r="P5" t="s">
        <v>571</v>
      </c>
      <c r="U5" s="55"/>
      <c r="V5" t="s">
        <v>582</v>
      </c>
      <c r="W5" s="55">
        <v>44882</v>
      </c>
      <c r="X5" s="55"/>
      <c r="Y5" t="s">
        <v>457</v>
      </c>
      <c r="Z5" t="s">
        <v>589</v>
      </c>
      <c r="AA5" t="s">
        <v>570</v>
      </c>
      <c r="AB5" s="55">
        <v>44882</v>
      </c>
      <c r="AC5">
        <v>1</v>
      </c>
      <c r="AD5" s="69">
        <v>44882.737222222</v>
      </c>
      <c r="AE5" s="69">
        <v>44882.737222222</v>
      </c>
    </row>
    <row r="6" spans="1:32" x14ac:dyDescent="0.25">
      <c r="A6">
        <v>5</v>
      </c>
      <c r="B6" s="68" t="s">
        <v>590</v>
      </c>
      <c r="C6" t="s">
        <v>315</v>
      </c>
      <c r="D6" t="s">
        <v>568</v>
      </c>
      <c r="E6" t="s">
        <v>282</v>
      </c>
      <c r="F6" t="s">
        <v>288</v>
      </c>
      <c r="G6" t="s">
        <v>579</v>
      </c>
      <c r="H6">
        <v>2</v>
      </c>
      <c r="I6">
        <v>1</v>
      </c>
      <c r="J6" t="s">
        <v>580</v>
      </c>
      <c r="K6">
        <v>40</v>
      </c>
      <c r="L6" t="s">
        <v>304</v>
      </c>
      <c r="M6" t="s">
        <v>581</v>
      </c>
      <c r="P6" t="s">
        <v>571</v>
      </c>
      <c r="U6" s="55"/>
      <c r="V6" t="s">
        <v>582</v>
      </c>
      <c r="W6" s="55">
        <v>44882</v>
      </c>
      <c r="X6" s="55"/>
      <c r="Y6" t="s">
        <v>457</v>
      </c>
      <c r="Z6" t="s">
        <v>591</v>
      </c>
      <c r="AA6" t="s">
        <v>570</v>
      </c>
      <c r="AB6" s="55">
        <v>44882</v>
      </c>
      <c r="AC6">
        <v>1</v>
      </c>
      <c r="AD6" s="69">
        <v>44882.740208333002</v>
      </c>
      <c r="AE6" s="69">
        <v>44882.740208333002</v>
      </c>
    </row>
    <row r="7" spans="1:32" x14ac:dyDescent="0.25">
      <c r="A7">
        <v>6</v>
      </c>
      <c r="B7" s="68" t="s">
        <v>592</v>
      </c>
      <c r="C7" t="s">
        <v>593</v>
      </c>
      <c r="D7" t="s">
        <v>568</v>
      </c>
      <c r="E7" t="s">
        <v>282</v>
      </c>
      <c r="F7" t="s">
        <v>288</v>
      </c>
      <c r="G7" t="s">
        <v>579</v>
      </c>
      <c r="H7">
        <v>2</v>
      </c>
      <c r="I7">
        <v>1</v>
      </c>
      <c r="J7" t="s">
        <v>580</v>
      </c>
      <c r="K7">
        <v>42</v>
      </c>
      <c r="L7" t="s">
        <v>304</v>
      </c>
      <c r="M7" t="s">
        <v>581</v>
      </c>
      <c r="P7" t="s">
        <v>571</v>
      </c>
      <c r="U7" s="55"/>
      <c r="V7" t="s">
        <v>582</v>
      </c>
      <c r="W7" s="55">
        <v>44882</v>
      </c>
      <c r="X7" s="55"/>
      <c r="Y7" t="s">
        <v>457</v>
      </c>
      <c r="Z7" t="s">
        <v>594</v>
      </c>
      <c r="AA7" t="s">
        <v>570</v>
      </c>
      <c r="AB7" s="55">
        <v>44882</v>
      </c>
      <c r="AC7">
        <v>1</v>
      </c>
      <c r="AD7" s="69">
        <v>44882.741331019002</v>
      </c>
      <c r="AE7" s="69">
        <v>44882.741331019002</v>
      </c>
    </row>
    <row r="8" spans="1:32" x14ac:dyDescent="0.25">
      <c r="A8">
        <v>7</v>
      </c>
      <c r="B8" s="68" t="s">
        <v>595</v>
      </c>
      <c r="C8" t="s">
        <v>596</v>
      </c>
      <c r="D8" t="s">
        <v>568</v>
      </c>
      <c r="E8" t="s">
        <v>282</v>
      </c>
      <c r="F8" t="s">
        <v>288</v>
      </c>
      <c r="G8" t="s">
        <v>579</v>
      </c>
      <c r="H8">
        <v>2</v>
      </c>
      <c r="I8">
        <v>1</v>
      </c>
      <c r="J8" t="s">
        <v>580</v>
      </c>
      <c r="K8">
        <v>30</v>
      </c>
      <c r="L8" t="s">
        <v>304</v>
      </c>
      <c r="M8" t="s">
        <v>581</v>
      </c>
      <c r="P8" t="s">
        <v>571</v>
      </c>
      <c r="U8" s="55"/>
      <c r="V8" t="s">
        <v>582</v>
      </c>
      <c r="W8" s="55">
        <v>44882</v>
      </c>
      <c r="X8" s="55"/>
      <c r="Y8" t="s">
        <v>457</v>
      </c>
      <c r="Z8" t="s">
        <v>597</v>
      </c>
      <c r="AA8" t="s">
        <v>570</v>
      </c>
      <c r="AB8" s="55">
        <v>44882</v>
      </c>
      <c r="AC8">
        <v>1</v>
      </c>
      <c r="AD8" s="69">
        <v>44882.771793981003</v>
      </c>
      <c r="AE8" s="69">
        <v>44882.771793981003</v>
      </c>
    </row>
    <row r="9" spans="1:32" x14ac:dyDescent="0.25">
      <c r="A9">
        <v>8</v>
      </c>
      <c r="B9" s="68" t="s">
        <v>598</v>
      </c>
      <c r="C9" t="s">
        <v>599</v>
      </c>
      <c r="D9" t="s">
        <v>568</v>
      </c>
      <c r="E9" t="s">
        <v>282</v>
      </c>
      <c r="F9" t="s">
        <v>288</v>
      </c>
      <c r="G9" t="s">
        <v>579</v>
      </c>
      <c r="H9">
        <v>2</v>
      </c>
      <c r="I9">
        <v>1</v>
      </c>
      <c r="J9" t="s">
        <v>580</v>
      </c>
      <c r="K9">
        <v>62</v>
      </c>
      <c r="L9" t="s">
        <v>306</v>
      </c>
      <c r="M9" t="s">
        <v>581</v>
      </c>
      <c r="P9" t="s">
        <v>571</v>
      </c>
      <c r="U9" s="55"/>
      <c r="V9" t="s">
        <v>582</v>
      </c>
      <c r="W9" s="55">
        <v>44882</v>
      </c>
      <c r="X9" s="55"/>
      <c r="Y9" t="s">
        <v>457</v>
      </c>
      <c r="Z9" t="s">
        <v>600</v>
      </c>
      <c r="AA9" t="s">
        <v>570</v>
      </c>
      <c r="AB9" s="55">
        <v>44882</v>
      </c>
      <c r="AC9">
        <v>1</v>
      </c>
      <c r="AD9" s="69">
        <v>44882.774039352</v>
      </c>
      <c r="AE9" s="69">
        <v>44882.774039352</v>
      </c>
    </row>
    <row r="10" spans="1:32" x14ac:dyDescent="0.25">
      <c r="A10">
        <v>9</v>
      </c>
      <c r="B10" s="68" t="s">
        <v>601</v>
      </c>
      <c r="C10" t="s">
        <v>602</v>
      </c>
      <c r="D10" t="s">
        <v>568</v>
      </c>
      <c r="E10" t="s">
        <v>282</v>
      </c>
      <c r="F10" t="s">
        <v>288</v>
      </c>
      <c r="G10" t="s">
        <v>579</v>
      </c>
      <c r="H10">
        <v>2</v>
      </c>
      <c r="I10">
        <v>1</v>
      </c>
      <c r="J10" t="s">
        <v>603</v>
      </c>
      <c r="K10">
        <v>62</v>
      </c>
      <c r="L10" t="s">
        <v>306</v>
      </c>
      <c r="M10" t="s">
        <v>604</v>
      </c>
      <c r="P10" t="s">
        <v>569</v>
      </c>
      <c r="U10" s="55"/>
      <c r="V10" t="s">
        <v>582</v>
      </c>
      <c r="W10" s="55">
        <v>44882</v>
      </c>
      <c r="X10" s="55"/>
      <c r="Y10" t="s">
        <v>457</v>
      </c>
      <c r="Z10" t="s">
        <v>605</v>
      </c>
      <c r="AA10" t="s">
        <v>570</v>
      </c>
      <c r="AB10" s="55">
        <v>44882</v>
      </c>
      <c r="AC10">
        <v>1</v>
      </c>
      <c r="AD10" s="69">
        <v>44882.837708332998</v>
      </c>
      <c r="AE10" s="69">
        <v>44882.837708332998</v>
      </c>
    </row>
    <row r="11" spans="1:32" x14ac:dyDescent="0.25">
      <c r="A11">
        <v>10</v>
      </c>
      <c r="B11" s="68" t="s">
        <v>606</v>
      </c>
      <c r="C11" t="s">
        <v>607</v>
      </c>
      <c r="D11" t="s">
        <v>568</v>
      </c>
      <c r="E11" t="s">
        <v>282</v>
      </c>
      <c r="F11" t="s">
        <v>288</v>
      </c>
      <c r="G11" t="s">
        <v>579</v>
      </c>
      <c r="H11">
        <v>2</v>
      </c>
      <c r="I11">
        <v>1</v>
      </c>
      <c r="J11" t="s">
        <v>603</v>
      </c>
      <c r="K11">
        <v>20</v>
      </c>
      <c r="L11" t="s">
        <v>306</v>
      </c>
      <c r="M11" t="s">
        <v>604</v>
      </c>
      <c r="P11" t="s">
        <v>569</v>
      </c>
      <c r="U11" s="55"/>
      <c r="V11" t="s">
        <v>582</v>
      </c>
      <c r="W11" s="55">
        <v>44882</v>
      </c>
      <c r="X11" s="55"/>
      <c r="Y11" t="s">
        <v>457</v>
      </c>
      <c r="Z11" t="s">
        <v>608</v>
      </c>
      <c r="AA11" t="s">
        <v>570</v>
      </c>
      <c r="AB11" s="55">
        <v>44882</v>
      </c>
      <c r="AC11">
        <v>1</v>
      </c>
      <c r="AD11" s="69">
        <v>44882.839583333</v>
      </c>
      <c r="AE11" s="69">
        <v>44882.839583333</v>
      </c>
    </row>
    <row r="12" spans="1:32" x14ac:dyDescent="0.25">
      <c r="A12">
        <v>11</v>
      </c>
      <c r="B12" s="68" t="s">
        <v>609</v>
      </c>
      <c r="C12" t="s">
        <v>610</v>
      </c>
      <c r="D12" t="s">
        <v>568</v>
      </c>
      <c r="E12" t="s">
        <v>282</v>
      </c>
      <c r="F12" t="s">
        <v>288</v>
      </c>
      <c r="G12" t="s">
        <v>579</v>
      </c>
      <c r="H12">
        <v>2</v>
      </c>
      <c r="I12">
        <v>1</v>
      </c>
      <c r="J12" t="s">
        <v>603</v>
      </c>
      <c r="K12">
        <v>48</v>
      </c>
      <c r="L12" t="s">
        <v>306</v>
      </c>
      <c r="M12" t="s">
        <v>604</v>
      </c>
      <c r="P12" t="s">
        <v>569</v>
      </c>
      <c r="U12" s="55"/>
      <c r="V12" t="s">
        <v>582</v>
      </c>
      <c r="W12" s="55">
        <v>44882</v>
      </c>
      <c r="X12" s="55"/>
      <c r="Y12" t="s">
        <v>457</v>
      </c>
      <c r="Z12" t="s">
        <v>611</v>
      </c>
      <c r="AA12" t="s">
        <v>570</v>
      </c>
      <c r="AB12" s="55">
        <v>44882</v>
      </c>
      <c r="AC12">
        <v>1</v>
      </c>
      <c r="AD12" s="69">
        <v>44882.840509258996</v>
      </c>
      <c r="AE12" s="69">
        <v>44882.840509258996</v>
      </c>
    </row>
    <row r="13" spans="1:32" x14ac:dyDescent="0.25">
      <c r="A13">
        <v>12</v>
      </c>
      <c r="B13" s="68" t="s">
        <v>612</v>
      </c>
      <c r="C13" t="s">
        <v>613</v>
      </c>
      <c r="D13" t="s">
        <v>568</v>
      </c>
      <c r="E13" t="s">
        <v>282</v>
      </c>
      <c r="F13" t="s">
        <v>288</v>
      </c>
      <c r="G13" t="s">
        <v>579</v>
      </c>
      <c r="H13">
        <v>2</v>
      </c>
      <c r="I13">
        <v>1</v>
      </c>
      <c r="J13" t="s">
        <v>603</v>
      </c>
      <c r="K13">
        <v>9</v>
      </c>
      <c r="L13" t="s">
        <v>306</v>
      </c>
      <c r="M13" t="s">
        <v>604</v>
      </c>
      <c r="P13" t="s">
        <v>569</v>
      </c>
      <c r="U13" s="55"/>
      <c r="V13" t="s">
        <v>582</v>
      </c>
      <c r="W13" s="55">
        <v>44882</v>
      </c>
      <c r="X13" s="55"/>
      <c r="Y13" t="s">
        <v>457</v>
      </c>
      <c r="Z13" t="s">
        <v>614</v>
      </c>
      <c r="AA13" t="s">
        <v>570</v>
      </c>
      <c r="AB13" s="55">
        <v>44882</v>
      </c>
      <c r="AC13">
        <v>1</v>
      </c>
      <c r="AD13" s="69">
        <v>44882.846840277998</v>
      </c>
      <c r="AE13" s="69">
        <v>44882.846840277998</v>
      </c>
    </row>
    <row r="14" spans="1:32" x14ac:dyDescent="0.25">
      <c r="A14">
        <v>13</v>
      </c>
      <c r="B14" s="68" t="s">
        <v>615</v>
      </c>
      <c r="C14" t="s">
        <v>616</v>
      </c>
      <c r="D14" t="s">
        <v>568</v>
      </c>
      <c r="E14" t="s">
        <v>282</v>
      </c>
      <c r="F14" t="s">
        <v>288</v>
      </c>
      <c r="G14" t="s">
        <v>579</v>
      </c>
      <c r="H14">
        <v>2</v>
      </c>
      <c r="I14">
        <v>1</v>
      </c>
      <c r="J14" t="s">
        <v>603</v>
      </c>
      <c r="K14">
        <v>0</v>
      </c>
      <c r="L14" t="s">
        <v>304</v>
      </c>
      <c r="M14" t="s">
        <v>604</v>
      </c>
      <c r="P14" t="s">
        <v>569</v>
      </c>
      <c r="U14" s="55"/>
      <c r="V14" t="s">
        <v>582</v>
      </c>
      <c r="W14" s="55">
        <v>44882</v>
      </c>
      <c r="X14" s="55"/>
      <c r="Y14" t="s">
        <v>457</v>
      </c>
      <c r="Z14" t="s">
        <v>617</v>
      </c>
      <c r="AA14" t="s">
        <v>570</v>
      </c>
      <c r="AB14" s="55">
        <v>44882</v>
      </c>
      <c r="AC14">
        <v>1</v>
      </c>
      <c r="AD14" s="69">
        <v>44882.847905092996</v>
      </c>
      <c r="AE14" s="69">
        <v>44882.847905092996</v>
      </c>
    </row>
    <row r="15" spans="1:32" x14ac:dyDescent="0.25">
      <c r="A15">
        <v>14</v>
      </c>
      <c r="B15" s="68" t="s">
        <v>618</v>
      </c>
      <c r="C15" t="s">
        <v>619</v>
      </c>
      <c r="D15" t="s">
        <v>568</v>
      </c>
      <c r="E15" t="s">
        <v>282</v>
      </c>
      <c r="F15" t="s">
        <v>288</v>
      </c>
      <c r="G15" t="s">
        <v>579</v>
      </c>
      <c r="H15">
        <v>2</v>
      </c>
      <c r="I15">
        <v>1</v>
      </c>
      <c r="J15" t="s">
        <v>603</v>
      </c>
      <c r="K15">
        <v>24</v>
      </c>
      <c r="L15" t="s">
        <v>304</v>
      </c>
      <c r="M15" t="s">
        <v>604</v>
      </c>
      <c r="P15" t="s">
        <v>569</v>
      </c>
      <c r="U15" s="55"/>
      <c r="V15" t="s">
        <v>582</v>
      </c>
      <c r="W15" s="55">
        <v>44882</v>
      </c>
      <c r="X15" s="55"/>
      <c r="Y15" t="s">
        <v>457</v>
      </c>
      <c r="Z15" t="s">
        <v>620</v>
      </c>
      <c r="AA15" t="s">
        <v>570</v>
      </c>
      <c r="AB15" s="55">
        <v>44882</v>
      </c>
      <c r="AC15">
        <v>1</v>
      </c>
      <c r="AD15" s="69">
        <v>44882.850891203998</v>
      </c>
      <c r="AE15" s="69">
        <v>44882.850891203998</v>
      </c>
    </row>
    <row r="16" spans="1:32" x14ac:dyDescent="0.25">
      <c r="A16">
        <v>15</v>
      </c>
      <c r="B16" s="68" t="s">
        <v>621</v>
      </c>
      <c r="C16" t="s">
        <v>622</v>
      </c>
      <c r="D16" t="s">
        <v>568</v>
      </c>
      <c r="E16" t="s">
        <v>282</v>
      </c>
      <c r="F16" t="s">
        <v>288</v>
      </c>
      <c r="G16" t="s">
        <v>579</v>
      </c>
      <c r="H16">
        <v>2</v>
      </c>
      <c r="I16">
        <v>1</v>
      </c>
      <c r="J16" t="s">
        <v>603</v>
      </c>
      <c r="K16">
        <v>35</v>
      </c>
      <c r="L16" t="s">
        <v>304</v>
      </c>
      <c r="M16" t="s">
        <v>604</v>
      </c>
      <c r="P16" t="s">
        <v>569</v>
      </c>
      <c r="U16" s="55"/>
      <c r="V16" t="s">
        <v>582</v>
      </c>
      <c r="W16" s="55">
        <v>44882</v>
      </c>
      <c r="X16" s="55"/>
      <c r="Y16" t="s">
        <v>457</v>
      </c>
      <c r="Z16" t="s">
        <v>623</v>
      </c>
      <c r="AA16" t="s">
        <v>570</v>
      </c>
      <c r="AB16" s="55">
        <v>44882</v>
      </c>
      <c r="AC16">
        <v>0</v>
      </c>
      <c r="AD16" s="69">
        <v>44882.85775463</v>
      </c>
      <c r="AE16" s="69">
        <v>44882.85775463</v>
      </c>
    </row>
    <row r="17" spans="1:31" x14ac:dyDescent="0.25">
      <c r="A17">
        <v>16</v>
      </c>
      <c r="B17" s="68" t="s">
        <v>624</v>
      </c>
      <c r="C17" t="s">
        <v>625</v>
      </c>
      <c r="D17" t="s">
        <v>568</v>
      </c>
      <c r="E17" t="s">
        <v>282</v>
      </c>
      <c r="F17" t="s">
        <v>288</v>
      </c>
      <c r="G17" t="s">
        <v>579</v>
      </c>
      <c r="H17">
        <v>2</v>
      </c>
      <c r="I17">
        <v>1</v>
      </c>
      <c r="J17" t="s">
        <v>603</v>
      </c>
      <c r="K17">
        <v>28</v>
      </c>
      <c r="L17" t="s">
        <v>306</v>
      </c>
      <c r="M17" t="s">
        <v>604</v>
      </c>
      <c r="P17" t="s">
        <v>569</v>
      </c>
      <c r="U17" s="55"/>
      <c r="V17" t="s">
        <v>582</v>
      </c>
      <c r="W17" s="55">
        <v>44882</v>
      </c>
      <c r="X17" s="55"/>
      <c r="Y17" t="s">
        <v>457</v>
      </c>
      <c r="Z17" t="s">
        <v>626</v>
      </c>
      <c r="AA17" t="s">
        <v>570</v>
      </c>
      <c r="AB17" s="55">
        <v>44882</v>
      </c>
      <c r="AC17">
        <v>1</v>
      </c>
      <c r="AD17" s="69">
        <v>44882.858854167003</v>
      </c>
      <c r="AE17" s="69">
        <v>44882.858854167003</v>
      </c>
    </row>
    <row r="18" spans="1:31" x14ac:dyDescent="0.25">
      <c r="A18">
        <v>17</v>
      </c>
      <c r="B18" s="68" t="s">
        <v>627</v>
      </c>
      <c r="C18" t="s">
        <v>628</v>
      </c>
      <c r="D18" t="s">
        <v>568</v>
      </c>
      <c r="E18" t="s">
        <v>282</v>
      </c>
      <c r="F18" t="s">
        <v>288</v>
      </c>
      <c r="G18" t="s">
        <v>579</v>
      </c>
      <c r="H18">
        <v>2</v>
      </c>
      <c r="I18">
        <v>1</v>
      </c>
      <c r="J18" t="s">
        <v>603</v>
      </c>
      <c r="K18">
        <v>32</v>
      </c>
      <c r="L18" t="s">
        <v>306</v>
      </c>
      <c r="M18" t="s">
        <v>604</v>
      </c>
      <c r="P18" t="s">
        <v>569</v>
      </c>
      <c r="U18" s="55"/>
      <c r="V18" t="s">
        <v>582</v>
      </c>
      <c r="W18" s="55">
        <v>44882</v>
      </c>
      <c r="X18" s="55"/>
      <c r="Y18" t="s">
        <v>457</v>
      </c>
      <c r="Z18" t="s">
        <v>629</v>
      </c>
      <c r="AA18" t="s">
        <v>570</v>
      </c>
      <c r="AB18" s="55">
        <v>44882</v>
      </c>
      <c r="AC18">
        <v>1</v>
      </c>
      <c r="AD18" s="69">
        <v>44882.859849537002</v>
      </c>
      <c r="AE18" s="69">
        <v>44882.859849537002</v>
      </c>
    </row>
    <row r="19" spans="1:31" x14ac:dyDescent="0.25">
      <c r="A19">
        <v>18</v>
      </c>
      <c r="B19" s="68" t="s">
        <v>630</v>
      </c>
      <c r="C19" t="s">
        <v>631</v>
      </c>
      <c r="D19" t="s">
        <v>568</v>
      </c>
      <c r="E19" t="s">
        <v>282</v>
      </c>
      <c r="F19" t="s">
        <v>288</v>
      </c>
      <c r="G19" t="s">
        <v>579</v>
      </c>
      <c r="H19">
        <v>2</v>
      </c>
      <c r="I19">
        <v>1</v>
      </c>
      <c r="J19" t="s">
        <v>603</v>
      </c>
      <c r="K19">
        <v>36</v>
      </c>
      <c r="L19" t="s">
        <v>304</v>
      </c>
      <c r="M19" t="s">
        <v>604</v>
      </c>
      <c r="P19" t="s">
        <v>569</v>
      </c>
      <c r="U19" s="55"/>
      <c r="V19" t="s">
        <v>582</v>
      </c>
      <c r="W19" s="55">
        <v>44882</v>
      </c>
      <c r="X19" s="55"/>
      <c r="Y19" t="s">
        <v>457</v>
      </c>
      <c r="Z19" t="s">
        <v>632</v>
      </c>
      <c r="AA19" t="s">
        <v>570</v>
      </c>
      <c r="AB19" s="55">
        <v>44882</v>
      </c>
      <c r="AC19">
        <v>1</v>
      </c>
      <c r="AD19" s="69">
        <v>44882.860925925997</v>
      </c>
      <c r="AE19" s="69">
        <v>44882.860925925997</v>
      </c>
    </row>
    <row r="20" spans="1:31" x14ac:dyDescent="0.25">
      <c r="A20">
        <v>19</v>
      </c>
      <c r="B20" s="68" t="s">
        <v>633</v>
      </c>
      <c r="C20" t="s">
        <v>634</v>
      </c>
      <c r="D20" t="s">
        <v>568</v>
      </c>
      <c r="E20" t="s">
        <v>282</v>
      </c>
      <c r="F20" t="s">
        <v>288</v>
      </c>
      <c r="G20" t="s">
        <v>579</v>
      </c>
      <c r="H20">
        <v>2</v>
      </c>
      <c r="I20">
        <v>1</v>
      </c>
      <c r="J20" t="s">
        <v>603</v>
      </c>
      <c r="K20">
        <v>19</v>
      </c>
      <c r="L20" t="s">
        <v>306</v>
      </c>
      <c r="M20" t="s">
        <v>604</v>
      </c>
      <c r="P20" t="s">
        <v>569</v>
      </c>
      <c r="U20" s="55"/>
      <c r="V20" t="s">
        <v>582</v>
      </c>
      <c r="W20" s="55">
        <v>44882</v>
      </c>
      <c r="X20" s="55"/>
      <c r="Y20" t="s">
        <v>457</v>
      </c>
      <c r="Z20" t="s">
        <v>635</v>
      </c>
      <c r="AA20" t="s">
        <v>570</v>
      </c>
      <c r="AB20" s="55">
        <v>44882</v>
      </c>
      <c r="AC20">
        <v>1</v>
      </c>
      <c r="AD20" s="69">
        <v>44882.862048611001</v>
      </c>
      <c r="AE20" s="69">
        <v>44882.862048611001</v>
      </c>
    </row>
    <row r="21" spans="1:31" x14ac:dyDescent="0.25">
      <c r="A21">
        <v>20</v>
      </c>
      <c r="B21" s="68" t="s">
        <v>636</v>
      </c>
      <c r="C21" t="s">
        <v>637</v>
      </c>
      <c r="D21" t="s">
        <v>568</v>
      </c>
      <c r="E21" t="s">
        <v>282</v>
      </c>
      <c r="F21" t="s">
        <v>288</v>
      </c>
      <c r="G21" t="s">
        <v>579</v>
      </c>
      <c r="H21">
        <v>2</v>
      </c>
      <c r="I21">
        <v>1</v>
      </c>
      <c r="J21" t="s">
        <v>603</v>
      </c>
      <c r="K21">
        <v>66</v>
      </c>
      <c r="L21" t="s">
        <v>304</v>
      </c>
      <c r="M21" t="s">
        <v>604</v>
      </c>
      <c r="P21" t="s">
        <v>569</v>
      </c>
      <c r="U21" s="55"/>
      <c r="V21" t="s">
        <v>582</v>
      </c>
      <c r="W21" s="55">
        <v>44882</v>
      </c>
      <c r="X21" s="55"/>
      <c r="Y21" t="s">
        <v>457</v>
      </c>
      <c r="Z21" t="s">
        <v>638</v>
      </c>
      <c r="AA21" t="s">
        <v>570</v>
      </c>
      <c r="AB21" s="55">
        <v>44882</v>
      </c>
      <c r="AC21">
        <v>0</v>
      </c>
      <c r="AD21" s="69">
        <v>44882.862974536998</v>
      </c>
      <c r="AE21" s="69">
        <v>44882.862974536998</v>
      </c>
    </row>
    <row r="22" spans="1:31" x14ac:dyDescent="0.25">
      <c r="A22">
        <v>21</v>
      </c>
      <c r="B22" s="68" t="s">
        <v>639</v>
      </c>
      <c r="C22" t="s">
        <v>640</v>
      </c>
      <c r="D22" t="s">
        <v>568</v>
      </c>
      <c r="E22" t="s">
        <v>282</v>
      </c>
      <c r="F22" t="s">
        <v>288</v>
      </c>
      <c r="G22" t="s">
        <v>579</v>
      </c>
      <c r="H22">
        <v>2</v>
      </c>
      <c r="I22">
        <v>1</v>
      </c>
      <c r="J22" t="s">
        <v>603</v>
      </c>
      <c r="K22">
        <v>13</v>
      </c>
      <c r="L22" t="s">
        <v>304</v>
      </c>
      <c r="M22" t="s">
        <v>604</v>
      </c>
      <c r="P22" t="s">
        <v>569</v>
      </c>
      <c r="U22" s="55"/>
      <c r="V22" t="s">
        <v>582</v>
      </c>
      <c r="W22" s="55">
        <v>44882</v>
      </c>
      <c r="X22" s="55"/>
      <c r="Y22" t="s">
        <v>457</v>
      </c>
      <c r="Z22" t="s">
        <v>641</v>
      </c>
      <c r="AA22" t="s">
        <v>570</v>
      </c>
      <c r="AB22" s="55">
        <v>44882</v>
      </c>
      <c r="AC22">
        <v>1</v>
      </c>
      <c r="AD22" s="69">
        <v>44882.863993056002</v>
      </c>
      <c r="AE22" s="69">
        <v>44882.863993056002</v>
      </c>
    </row>
    <row r="23" spans="1:31" x14ac:dyDescent="0.25">
      <c r="A23">
        <v>22</v>
      </c>
      <c r="B23" s="68" t="s">
        <v>642</v>
      </c>
      <c r="C23" t="s">
        <v>643</v>
      </c>
      <c r="D23" t="s">
        <v>568</v>
      </c>
      <c r="E23" t="s">
        <v>282</v>
      </c>
      <c r="F23" t="s">
        <v>288</v>
      </c>
      <c r="G23" t="s">
        <v>546</v>
      </c>
      <c r="H23">
        <v>2</v>
      </c>
      <c r="I23">
        <v>1</v>
      </c>
      <c r="J23" t="s">
        <v>644</v>
      </c>
      <c r="K23">
        <v>51</v>
      </c>
      <c r="L23" t="s">
        <v>306</v>
      </c>
      <c r="M23" t="s">
        <v>581</v>
      </c>
      <c r="P23" t="s">
        <v>571</v>
      </c>
      <c r="U23" s="55"/>
      <c r="V23" t="s">
        <v>582</v>
      </c>
      <c r="W23" s="55">
        <v>44882</v>
      </c>
      <c r="X23" s="55"/>
      <c r="Y23" t="s">
        <v>457</v>
      </c>
      <c r="Z23" t="s">
        <v>645</v>
      </c>
      <c r="AA23" t="s">
        <v>570</v>
      </c>
      <c r="AB23" s="55">
        <v>44882</v>
      </c>
      <c r="AC23">
        <v>1</v>
      </c>
      <c r="AD23" s="69">
        <v>44883.882303241</v>
      </c>
      <c r="AE23" s="69">
        <v>44883.882303241</v>
      </c>
    </row>
    <row r="24" spans="1:31" x14ac:dyDescent="0.25">
      <c r="A24">
        <v>23</v>
      </c>
      <c r="B24" s="68" t="s">
        <v>646</v>
      </c>
      <c r="C24" t="s">
        <v>647</v>
      </c>
      <c r="D24" t="s">
        <v>568</v>
      </c>
      <c r="E24" t="s">
        <v>282</v>
      </c>
      <c r="F24" t="s">
        <v>288</v>
      </c>
      <c r="G24" t="s">
        <v>546</v>
      </c>
      <c r="H24">
        <v>2</v>
      </c>
      <c r="I24">
        <v>1</v>
      </c>
      <c r="J24" t="s">
        <v>644</v>
      </c>
      <c r="K24">
        <v>47</v>
      </c>
      <c r="L24" t="s">
        <v>304</v>
      </c>
      <c r="M24" t="s">
        <v>581</v>
      </c>
      <c r="P24" t="s">
        <v>571</v>
      </c>
      <c r="U24" s="55"/>
      <c r="V24" t="s">
        <v>582</v>
      </c>
      <c r="W24" s="55">
        <v>44882</v>
      </c>
      <c r="X24" s="55"/>
      <c r="Y24" t="s">
        <v>457</v>
      </c>
      <c r="Z24" t="s">
        <v>648</v>
      </c>
      <c r="AA24" t="s">
        <v>570</v>
      </c>
      <c r="AB24" s="55">
        <v>44882</v>
      </c>
      <c r="AC24">
        <v>1</v>
      </c>
      <c r="AD24" s="69">
        <v>44883.883668980998</v>
      </c>
      <c r="AE24" s="69">
        <v>44883.883668980998</v>
      </c>
    </row>
    <row r="25" spans="1:31" x14ac:dyDescent="0.25">
      <c r="A25">
        <v>24</v>
      </c>
      <c r="B25" s="68" t="s">
        <v>649</v>
      </c>
      <c r="C25" t="s">
        <v>650</v>
      </c>
      <c r="D25" t="s">
        <v>568</v>
      </c>
      <c r="E25" t="s">
        <v>282</v>
      </c>
      <c r="F25" t="s">
        <v>288</v>
      </c>
      <c r="G25" t="s">
        <v>546</v>
      </c>
      <c r="H25">
        <v>2</v>
      </c>
      <c r="I25">
        <v>1</v>
      </c>
      <c r="J25" t="s">
        <v>644</v>
      </c>
      <c r="K25">
        <v>54</v>
      </c>
      <c r="L25" t="s">
        <v>306</v>
      </c>
      <c r="M25" t="s">
        <v>581</v>
      </c>
      <c r="P25" t="s">
        <v>571</v>
      </c>
      <c r="U25" s="55"/>
      <c r="V25" t="s">
        <v>582</v>
      </c>
      <c r="W25" s="55">
        <v>44882</v>
      </c>
      <c r="X25" s="55"/>
      <c r="Y25" t="s">
        <v>457</v>
      </c>
      <c r="Z25" t="s">
        <v>651</v>
      </c>
      <c r="AA25" t="s">
        <v>570</v>
      </c>
      <c r="AB25" s="55">
        <v>44882</v>
      </c>
      <c r="AC25">
        <v>1</v>
      </c>
      <c r="AD25" s="69">
        <v>44883.884780093002</v>
      </c>
      <c r="AE25" s="69">
        <v>44883.884780093002</v>
      </c>
    </row>
    <row r="26" spans="1:31" x14ac:dyDescent="0.25">
      <c r="A26">
        <v>25</v>
      </c>
      <c r="B26" s="68" t="s">
        <v>652</v>
      </c>
      <c r="C26" t="s">
        <v>653</v>
      </c>
      <c r="D26" t="s">
        <v>568</v>
      </c>
      <c r="E26" t="s">
        <v>282</v>
      </c>
      <c r="F26" t="s">
        <v>288</v>
      </c>
      <c r="G26" t="s">
        <v>546</v>
      </c>
      <c r="H26">
        <v>2</v>
      </c>
      <c r="I26">
        <v>1</v>
      </c>
      <c r="J26" t="s">
        <v>644</v>
      </c>
      <c r="K26">
        <v>44</v>
      </c>
      <c r="L26" t="s">
        <v>304</v>
      </c>
      <c r="M26" t="s">
        <v>581</v>
      </c>
      <c r="P26" t="s">
        <v>571</v>
      </c>
      <c r="U26" s="55"/>
      <c r="V26" t="s">
        <v>582</v>
      </c>
      <c r="W26" s="55">
        <v>44882</v>
      </c>
      <c r="X26" s="55"/>
      <c r="Y26" t="s">
        <v>457</v>
      </c>
      <c r="Z26" t="s">
        <v>654</v>
      </c>
      <c r="AA26" t="s">
        <v>570</v>
      </c>
      <c r="AB26" s="55">
        <v>44882</v>
      </c>
      <c r="AC26">
        <v>1</v>
      </c>
      <c r="AD26" s="69">
        <v>44883.886400463001</v>
      </c>
      <c r="AE26" s="69">
        <v>44883.886400463001</v>
      </c>
    </row>
    <row r="27" spans="1:31" x14ac:dyDescent="0.25">
      <c r="A27">
        <v>26</v>
      </c>
      <c r="B27" s="68" t="s">
        <v>655</v>
      </c>
      <c r="C27" t="s">
        <v>656</v>
      </c>
      <c r="D27" t="s">
        <v>568</v>
      </c>
      <c r="E27" t="s">
        <v>282</v>
      </c>
      <c r="F27" t="s">
        <v>288</v>
      </c>
      <c r="G27" t="s">
        <v>546</v>
      </c>
      <c r="H27">
        <v>2</v>
      </c>
      <c r="I27">
        <v>1</v>
      </c>
      <c r="J27" t="s">
        <v>644</v>
      </c>
      <c r="K27">
        <v>40</v>
      </c>
      <c r="L27" t="s">
        <v>306</v>
      </c>
      <c r="M27" t="s">
        <v>581</v>
      </c>
      <c r="P27" t="s">
        <v>571</v>
      </c>
      <c r="U27" s="55"/>
      <c r="V27" t="s">
        <v>582</v>
      </c>
      <c r="W27" s="55">
        <v>44882</v>
      </c>
      <c r="X27" s="55"/>
      <c r="Y27" t="s">
        <v>457</v>
      </c>
      <c r="Z27" t="s">
        <v>657</v>
      </c>
      <c r="AA27" t="s">
        <v>570</v>
      </c>
      <c r="AB27" s="55">
        <v>44882</v>
      </c>
      <c r="AC27">
        <v>1</v>
      </c>
      <c r="AD27" s="69">
        <v>44883.887673611003</v>
      </c>
      <c r="AE27" s="69">
        <v>44883.887673611003</v>
      </c>
    </row>
    <row r="28" spans="1:31" x14ac:dyDescent="0.25">
      <c r="A28">
        <v>27</v>
      </c>
      <c r="B28" s="68" t="s">
        <v>658</v>
      </c>
      <c r="C28" t="s">
        <v>659</v>
      </c>
      <c r="D28" t="s">
        <v>568</v>
      </c>
      <c r="E28" t="s">
        <v>282</v>
      </c>
      <c r="F28" t="s">
        <v>288</v>
      </c>
      <c r="G28" t="s">
        <v>546</v>
      </c>
      <c r="H28">
        <v>2</v>
      </c>
      <c r="I28">
        <v>1</v>
      </c>
      <c r="J28" t="s">
        <v>644</v>
      </c>
      <c r="K28">
        <v>52</v>
      </c>
      <c r="L28" t="s">
        <v>306</v>
      </c>
      <c r="M28" t="s">
        <v>581</v>
      </c>
      <c r="P28" t="s">
        <v>571</v>
      </c>
      <c r="U28" s="55"/>
      <c r="V28" t="s">
        <v>582</v>
      </c>
      <c r="W28" s="55">
        <v>44882</v>
      </c>
      <c r="X28" s="55"/>
      <c r="Y28" t="s">
        <v>457</v>
      </c>
      <c r="Z28" t="s">
        <v>660</v>
      </c>
      <c r="AA28" t="s">
        <v>570</v>
      </c>
      <c r="AB28" s="55">
        <v>44882</v>
      </c>
      <c r="AC28">
        <v>1</v>
      </c>
      <c r="AD28" s="69">
        <v>44883.888807869997</v>
      </c>
      <c r="AE28" s="69">
        <v>44883.888807869997</v>
      </c>
    </row>
    <row r="29" spans="1:31" x14ac:dyDescent="0.25">
      <c r="A29">
        <v>28</v>
      </c>
      <c r="B29" s="68" t="s">
        <v>661</v>
      </c>
      <c r="C29" t="s">
        <v>662</v>
      </c>
      <c r="D29" t="s">
        <v>568</v>
      </c>
      <c r="E29" t="s">
        <v>282</v>
      </c>
      <c r="F29" t="s">
        <v>288</v>
      </c>
      <c r="G29" t="s">
        <v>546</v>
      </c>
      <c r="H29">
        <v>2</v>
      </c>
      <c r="I29">
        <v>1</v>
      </c>
      <c r="J29" t="s">
        <v>644</v>
      </c>
      <c r="K29">
        <v>0</v>
      </c>
      <c r="L29" t="s">
        <v>306</v>
      </c>
      <c r="M29" t="s">
        <v>581</v>
      </c>
      <c r="P29" t="s">
        <v>571</v>
      </c>
      <c r="U29" s="55"/>
      <c r="V29" t="s">
        <v>582</v>
      </c>
      <c r="W29" s="55">
        <v>44882</v>
      </c>
      <c r="X29" s="55"/>
      <c r="Y29" t="s">
        <v>457</v>
      </c>
      <c r="Z29" t="s">
        <v>663</v>
      </c>
      <c r="AA29" t="s">
        <v>570</v>
      </c>
      <c r="AB29" s="55">
        <v>44882</v>
      </c>
      <c r="AC29">
        <v>1</v>
      </c>
      <c r="AD29" s="69">
        <v>44883.889849537001</v>
      </c>
      <c r="AE29" s="69">
        <v>44883.889849537001</v>
      </c>
    </row>
    <row r="30" spans="1:31" x14ac:dyDescent="0.25">
      <c r="A30">
        <v>29</v>
      </c>
      <c r="B30" s="68" t="s">
        <v>664</v>
      </c>
      <c r="C30" t="s">
        <v>665</v>
      </c>
      <c r="D30" t="s">
        <v>568</v>
      </c>
      <c r="E30" t="s">
        <v>282</v>
      </c>
      <c r="F30" t="s">
        <v>288</v>
      </c>
      <c r="G30" t="s">
        <v>546</v>
      </c>
      <c r="H30">
        <v>2</v>
      </c>
      <c r="I30">
        <v>1</v>
      </c>
      <c r="J30" t="s">
        <v>644</v>
      </c>
      <c r="K30">
        <v>34</v>
      </c>
      <c r="L30" t="s">
        <v>304</v>
      </c>
      <c r="M30" t="s">
        <v>581</v>
      </c>
      <c r="P30" t="s">
        <v>571</v>
      </c>
      <c r="U30" s="55"/>
      <c r="V30" t="s">
        <v>582</v>
      </c>
      <c r="W30" s="55">
        <v>44882</v>
      </c>
      <c r="X30" s="55"/>
      <c r="Y30" t="s">
        <v>457</v>
      </c>
      <c r="Z30" t="s">
        <v>666</v>
      </c>
      <c r="AA30" t="s">
        <v>570</v>
      </c>
      <c r="AB30" s="55">
        <v>44882</v>
      </c>
      <c r="AC30">
        <v>1</v>
      </c>
      <c r="AD30" s="69">
        <v>44883.890879630002</v>
      </c>
      <c r="AE30" s="69">
        <v>44883.890879630002</v>
      </c>
    </row>
    <row r="31" spans="1:31" x14ac:dyDescent="0.25">
      <c r="A31">
        <v>30</v>
      </c>
      <c r="B31" s="68" t="s">
        <v>667</v>
      </c>
      <c r="C31" t="s">
        <v>668</v>
      </c>
      <c r="D31" t="s">
        <v>568</v>
      </c>
      <c r="E31" t="s">
        <v>282</v>
      </c>
      <c r="F31" t="s">
        <v>288</v>
      </c>
      <c r="G31" t="s">
        <v>546</v>
      </c>
      <c r="H31">
        <v>2</v>
      </c>
      <c r="I31">
        <v>1</v>
      </c>
      <c r="J31" t="s">
        <v>644</v>
      </c>
      <c r="K31">
        <v>46</v>
      </c>
      <c r="L31" t="s">
        <v>304</v>
      </c>
      <c r="M31" t="s">
        <v>581</v>
      </c>
      <c r="P31" t="s">
        <v>571</v>
      </c>
      <c r="U31" s="55"/>
      <c r="V31" t="s">
        <v>582</v>
      </c>
      <c r="W31" s="55">
        <v>44882</v>
      </c>
      <c r="X31" s="55"/>
      <c r="Y31" t="s">
        <v>457</v>
      </c>
      <c r="Z31" t="s">
        <v>669</v>
      </c>
      <c r="AA31" t="s">
        <v>570</v>
      </c>
      <c r="AB31" s="55">
        <v>44882</v>
      </c>
      <c r="AC31">
        <v>1</v>
      </c>
      <c r="AD31" s="69">
        <v>44883.892048611</v>
      </c>
      <c r="AE31" s="69">
        <v>44883.892048611</v>
      </c>
    </row>
    <row r="32" spans="1:31" x14ac:dyDescent="0.25">
      <c r="A32">
        <v>31</v>
      </c>
      <c r="B32" s="68" t="s">
        <v>670</v>
      </c>
      <c r="C32" t="s">
        <v>671</v>
      </c>
      <c r="D32" t="s">
        <v>568</v>
      </c>
      <c r="E32" t="s">
        <v>282</v>
      </c>
      <c r="F32" t="s">
        <v>288</v>
      </c>
      <c r="G32" t="s">
        <v>546</v>
      </c>
      <c r="H32">
        <v>2</v>
      </c>
      <c r="I32">
        <v>1</v>
      </c>
      <c r="J32" t="s">
        <v>644</v>
      </c>
      <c r="K32">
        <v>38</v>
      </c>
      <c r="L32" t="s">
        <v>306</v>
      </c>
      <c r="M32" t="s">
        <v>581</v>
      </c>
      <c r="P32" t="s">
        <v>571</v>
      </c>
      <c r="U32" s="55"/>
      <c r="V32" t="s">
        <v>582</v>
      </c>
      <c r="W32" s="55">
        <v>44882</v>
      </c>
      <c r="X32" s="55"/>
      <c r="Y32" t="s">
        <v>457</v>
      </c>
      <c r="Z32" t="s">
        <v>672</v>
      </c>
      <c r="AA32" t="s">
        <v>570</v>
      </c>
      <c r="AB32" s="55">
        <v>44882</v>
      </c>
      <c r="AC32">
        <v>1</v>
      </c>
      <c r="AD32" s="69">
        <v>44883.893182870001</v>
      </c>
      <c r="AE32" s="69">
        <v>44883.893182870001</v>
      </c>
    </row>
    <row r="33" spans="1:31" x14ac:dyDescent="0.25">
      <c r="A33">
        <v>32</v>
      </c>
      <c r="B33" s="68" t="s">
        <v>673</v>
      </c>
      <c r="C33" t="s">
        <v>674</v>
      </c>
      <c r="D33" t="s">
        <v>568</v>
      </c>
      <c r="E33" t="s">
        <v>282</v>
      </c>
      <c r="F33" t="s">
        <v>288</v>
      </c>
      <c r="G33" t="s">
        <v>546</v>
      </c>
      <c r="H33">
        <v>2</v>
      </c>
      <c r="I33">
        <v>1</v>
      </c>
      <c r="J33" t="s">
        <v>644</v>
      </c>
      <c r="K33">
        <v>66</v>
      </c>
      <c r="L33" t="s">
        <v>306</v>
      </c>
      <c r="M33" t="s">
        <v>581</v>
      </c>
      <c r="P33" t="s">
        <v>571</v>
      </c>
      <c r="U33" s="55"/>
      <c r="V33" t="s">
        <v>582</v>
      </c>
      <c r="W33" s="55">
        <v>44882</v>
      </c>
      <c r="X33" s="55"/>
      <c r="Y33" t="s">
        <v>457</v>
      </c>
      <c r="Z33" t="s">
        <v>675</v>
      </c>
      <c r="AA33" t="s">
        <v>570</v>
      </c>
      <c r="AB33" s="55">
        <v>44882</v>
      </c>
      <c r="AC33">
        <v>1</v>
      </c>
      <c r="AD33" s="69">
        <v>44883.894421295998</v>
      </c>
      <c r="AE33" s="69">
        <v>44883.894421295998</v>
      </c>
    </row>
    <row r="34" spans="1:31" x14ac:dyDescent="0.25">
      <c r="A34">
        <v>33</v>
      </c>
      <c r="B34" s="68" t="s">
        <v>676</v>
      </c>
      <c r="C34" t="s">
        <v>677</v>
      </c>
      <c r="D34" t="s">
        <v>568</v>
      </c>
      <c r="E34" t="s">
        <v>282</v>
      </c>
      <c r="F34" t="s">
        <v>288</v>
      </c>
      <c r="G34" t="s">
        <v>546</v>
      </c>
      <c r="H34">
        <v>2</v>
      </c>
      <c r="I34">
        <v>1</v>
      </c>
      <c r="J34" t="s">
        <v>644</v>
      </c>
      <c r="K34">
        <v>60</v>
      </c>
      <c r="L34" t="s">
        <v>306</v>
      </c>
      <c r="M34" t="s">
        <v>581</v>
      </c>
      <c r="P34" t="s">
        <v>571</v>
      </c>
      <c r="U34" s="55"/>
      <c r="V34" t="s">
        <v>582</v>
      </c>
      <c r="W34" s="55">
        <v>44882</v>
      </c>
      <c r="X34" s="55"/>
      <c r="Y34" t="s">
        <v>457</v>
      </c>
      <c r="Z34" t="s">
        <v>678</v>
      </c>
      <c r="AA34" t="s">
        <v>570</v>
      </c>
      <c r="AB34" s="55">
        <v>44882</v>
      </c>
      <c r="AC34">
        <v>1</v>
      </c>
      <c r="AD34" s="69">
        <v>44883.895648147998</v>
      </c>
      <c r="AE34" s="69">
        <v>44883.895648147998</v>
      </c>
    </row>
    <row r="35" spans="1:31" x14ac:dyDescent="0.25">
      <c r="A35">
        <v>34</v>
      </c>
      <c r="B35" s="68" t="s">
        <v>679</v>
      </c>
      <c r="C35" t="s">
        <v>680</v>
      </c>
      <c r="D35" t="s">
        <v>568</v>
      </c>
      <c r="E35" t="s">
        <v>282</v>
      </c>
      <c r="F35" t="s">
        <v>288</v>
      </c>
      <c r="G35" t="s">
        <v>546</v>
      </c>
      <c r="H35">
        <v>2</v>
      </c>
      <c r="I35">
        <v>1</v>
      </c>
      <c r="J35" t="s">
        <v>644</v>
      </c>
      <c r="K35">
        <v>37</v>
      </c>
      <c r="L35" t="s">
        <v>304</v>
      </c>
      <c r="M35" t="s">
        <v>581</v>
      </c>
      <c r="P35" t="s">
        <v>571</v>
      </c>
      <c r="U35" s="55"/>
      <c r="V35" t="s">
        <v>582</v>
      </c>
      <c r="W35" s="55">
        <v>44882</v>
      </c>
      <c r="X35" s="55"/>
      <c r="Y35" t="s">
        <v>457</v>
      </c>
      <c r="Z35" t="s">
        <v>681</v>
      </c>
      <c r="AA35" t="s">
        <v>570</v>
      </c>
      <c r="AB35" s="55">
        <v>44882</v>
      </c>
      <c r="AC35">
        <v>1</v>
      </c>
      <c r="AD35" s="69">
        <v>44883.897789351999</v>
      </c>
      <c r="AE35" s="69">
        <v>44883.897789351999</v>
      </c>
    </row>
    <row r="36" spans="1:31" x14ac:dyDescent="0.25">
      <c r="A36">
        <v>35</v>
      </c>
      <c r="B36" s="68" t="s">
        <v>682</v>
      </c>
      <c r="C36" t="s">
        <v>683</v>
      </c>
      <c r="D36" t="s">
        <v>568</v>
      </c>
      <c r="E36" t="s">
        <v>282</v>
      </c>
      <c r="F36" t="s">
        <v>288</v>
      </c>
      <c r="G36" t="s">
        <v>546</v>
      </c>
      <c r="H36">
        <v>2</v>
      </c>
      <c r="I36">
        <v>1</v>
      </c>
      <c r="J36" t="s">
        <v>644</v>
      </c>
      <c r="K36">
        <v>43</v>
      </c>
      <c r="L36" t="s">
        <v>304</v>
      </c>
      <c r="M36" t="s">
        <v>581</v>
      </c>
      <c r="P36" t="s">
        <v>571</v>
      </c>
      <c r="U36" s="55"/>
      <c r="V36" t="s">
        <v>582</v>
      </c>
      <c r="W36" s="55">
        <v>44882</v>
      </c>
      <c r="X36" s="55"/>
      <c r="Y36" t="s">
        <v>457</v>
      </c>
      <c r="Z36" t="s">
        <v>684</v>
      </c>
      <c r="AA36" t="s">
        <v>570</v>
      </c>
      <c r="AB36" s="55">
        <v>44882</v>
      </c>
      <c r="AC36">
        <v>1</v>
      </c>
      <c r="AD36" s="69">
        <v>44883.905428241</v>
      </c>
      <c r="AE36" s="69">
        <v>44883.905428241</v>
      </c>
    </row>
    <row r="37" spans="1:31" x14ac:dyDescent="0.25">
      <c r="A37">
        <v>36</v>
      </c>
      <c r="B37" s="68" t="s">
        <v>685</v>
      </c>
      <c r="C37" t="s">
        <v>686</v>
      </c>
      <c r="D37" t="s">
        <v>568</v>
      </c>
      <c r="E37" t="s">
        <v>282</v>
      </c>
      <c r="F37" t="s">
        <v>288</v>
      </c>
      <c r="G37" t="s">
        <v>546</v>
      </c>
      <c r="H37">
        <v>2</v>
      </c>
      <c r="I37">
        <v>1</v>
      </c>
      <c r="J37" t="s">
        <v>644</v>
      </c>
      <c r="K37">
        <v>0</v>
      </c>
      <c r="L37" t="s">
        <v>304</v>
      </c>
      <c r="M37" t="s">
        <v>581</v>
      </c>
      <c r="P37" t="s">
        <v>571</v>
      </c>
      <c r="U37" s="55"/>
      <c r="V37" t="s">
        <v>582</v>
      </c>
      <c r="W37" s="55">
        <v>44882</v>
      </c>
      <c r="X37" s="55"/>
      <c r="Y37" t="s">
        <v>457</v>
      </c>
      <c r="Z37" t="s">
        <v>687</v>
      </c>
      <c r="AA37" t="s">
        <v>570</v>
      </c>
      <c r="AB37" s="55">
        <v>44882</v>
      </c>
      <c r="AC37">
        <v>1</v>
      </c>
      <c r="AD37" s="69">
        <v>44883.907407407001</v>
      </c>
      <c r="AE37" s="69">
        <v>44883.907407407001</v>
      </c>
    </row>
    <row r="38" spans="1:31" x14ac:dyDescent="0.25">
      <c r="A38">
        <v>37</v>
      </c>
      <c r="B38" s="68" t="s">
        <v>688</v>
      </c>
      <c r="C38" t="s">
        <v>689</v>
      </c>
      <c r="D38" t="s">
        <v>568</v>
      </c>
      <c r="E38" t="s">
        <v>282</v>
      </c>
      <c r="F38" t="s">
        <v>288</v>
      </c>
      <c r="G38" t="s">
        <v>546</v>
      </c>
      <c r="H38">
        <v>2</v>
      </c>
      <c r="I38">
        <v>1</v>
      </c>
      <c r="J38" t="s">
        <v>644</v>
      </c>
      <c r="K38">
        <v>54</v>
      </c>
      <c r="L38" t="s">
        <v>304</v>
      </c>
      <c r="M38" t="s">
        <v>581</v>
      </c>
      <c r="P38" t="s">
        <v>571</v>
      </c>
      <c r="U38" s="55"/>
      <c r="V38" t="s">
        <v>582</v>
      </c>
      <c r="W38" s="55">
        <v>44882</v>
      </c>
      <c r="X38" s="55"/>
      <c r="Y38" t="s">
        <v>457</v>
      </c>
      <c r="Z38" t="s">
        <v>690</v>
      </c>
      <c r="AA38" t="s">
        <v>570</v>
      </c>
      <c r="AB38" s="55">
        <v>44882</v>
      </c>
      <c r="AC38">
        <v>1</v>
      </c>
      <c r="AD38" s="69">
        <v>44883.908576389003</v>
      </c>
      <c r="AE38" s="69">
        <v>44883.908576389003</v>
      </c>
    </row>
    <row r="39" spans="1:31" x14ac:dyDescent="0.25">
      <c r="A39">
        <v>38</v>
      </c>
      <c r="B39" s="68" t="s">
        <v>691</v>
      </c>
      <c r="C39" t="s">
        <v>692</v>
      </c>
      <c r="D39" t="s">
        <v>568</v>
      </c>
      <c r="E39" t="s">
        <v>282</v>
      </c>
      <c r="F39" t="s">
        <v>288</v>
      </c>
      <c r="G39" t="s">
        <v>546</v>
      </c>
      <c r="H39">
        <v>2</v>
      </c>
      <c r="I39">
        <v>1</v>
      </c>
      <c r="J39" t="s">
        <v>644</v>
      </c>
      <c r="K39">
        <v>68</v>
      </c>
      <c r="L39" t="s">
        <v>306</v>
      </c>
      <c r="M39" t="s">
        <v>581</v>
      </c>
      <c r="P39" t="s">
        <v>571</v>
      </c>
      <c r="U39" s="55"/>
      <c r="V39" t="s">
        <v>582</v>
      </c>
      <c r="W39" s="55">
        <v>44882</v>
      </c>
      <c r="X39" s="55"/>
      <c r="Y39" t="s">
        <v>457</v>
      </c>
      <c r="Z39" t="s">
        <v>693</v>
      </c>
      <c r="AA39" t="s">
        <v>570</v>
      </c>
      <c r="AB39" s="55">
        <v>44882</v>
      </c>
      <c r="AC39">
        <v>1</v>
      </c>
      <c r="AD39" s="69">
        <v>44883.909965277999</v>
      </c>
      <c r="AE39" s="69">
        <v>44883.909965277999</v>
      </c>
    </row>
    <row r="40" spans="1:31" x14ac:dyDescent="0.25">
      <c r="A40">
        <v>39</v>
      </c>
      <c r="B40" s="68" t="s">
        <v>694</v>
      </c>
      <c r="C40" t="s">
        <v>695</v>
      </c>
      <c r="D40" t="s">
        <v>568</v>
      </c>
      <c r="E40" t="s">
        <v>282</v>
      </c>
      <c r="F40" t="s">
        <v>288</v>
      </c>
      <c r="G40" t="s">
        <v>546</v>
      </c>
      <c r="H40">
        <v>2</v>
      </c>
      <c r="I40">
        <v>1</v>
      </c>
      <c r="J40" t="s">
        <v>644</v>
      </c>
      <c r="K40">
        <v>36</v>
      </c>
      <c r="L40" t="s">
        <v>306</v>
      </c>
      <c r="M40" t="s">
        <v>581</v>
      </c>
      <c r="P40" t="s">
        <v>571</v>
      </c>
      <c r="U40" s="55"/>
      <c r="V40" t="s">
        <v>582</v>
      </c>
      <c r="W40" s="55">
        <v>44882</v>
      </c>
      <c r="X40" s="55"/>
      <c r="Y40" t="s">
        <v>457</v>
      </c>
      <c r="Z40" t="s">
        <v>696</v>
      </c>
      <c r="AA40" t="s">
        <v>570</v>
      </c>
      <c r="AB40" s="55">
        <v>44882</v>
      </c>
      <c r="AC40">
        <v>1</v>
      </c>
      <c r="AD40" s="69">
        <v>44883.937638889001</v>
      </c>
      <c r="AE40" s="69">
        <v>44883.937638889001</v>
      </c>
    </row>
    <row r="41" spans="1:31" x14ac:dyDescent="0.25">
      <c r="A41">
        <v>40</v>
      </c>
      <c r="B41" s="68" t="s">
        <v>697</v>
      </c>
      <c r="C41" t="s">
        <v>698</v>
      </c>
      <c r="D41" t="s">
        <v>568</v>
      </c>
      <c r="E41" t="s">
        <v>282</v>
      </c>
      <c r="F41" t="s">
        <v>288</v>
      </c>
      <c r="G41" t="s">
        <v>288</v>
      </c>
      <c r="H41">
        <v>2</v>
      </c>
      <c r="I41">
        <v>2</v>
      </c>
      <c r="J41" t="s">
        <v>699</v>
      </c>
      <c r="K41">
        <v>58</v>
      </c>
      <c r="L41" t="s">
        <v>306</v>
      </c>
      <c r="M41" t="s">
        <v>581</v>
      </c>
      <c r="P41" t="s">
        <v>571</v>
      </c>
      <c r="U41" s="55"/>
      <c r="V41" t="s">
        <v>582</v>
      </c>
      <c r="W41" s="55">
        <v>44884</v>
      </c>
      <c r="X41" s="55"/>
      <c r="Y41" t="s">
        <v>457</v>
      </c>
      <c r="Z41" t="s">
        <v>700</v>
      </c>
      <c r="AA41" t="s">
        <v>570</v>
      </c>
      <c r="AB41" s="55">
        <v>44884</v>
      </c>
      <c r="AC41">
        <v>1</v>
      </c>
      <c r="AD41" s="69">
        <v>44884.318402778001</v>
      </c>
      <c r="AE41" s="69">
        <v>44884.318402778001</v>
      </c>
    </row>
    <row r="42" spans="1:31" x14ac:dyDescent="0.25">
      <c r="A42">
        <v>41</v>
      </c>
      <c r="B42" s="68" t="s">
        <v>701</v>
      </c>
      <c r="C42" t="s">
        <v>702</v>
      </c>
      <c r="D42" t="s">
        <v>568</v>
      </c>
      <c r="E42" t="s">
        <v>282</v>
      </c>
      <c r="F42" t="s">
        <v>288</v>
      </c>
      <c r="G42" t="s">
        <v>288</v>
      </c>
      <c r="H42">
        <v>2</v>
      </c>
      <c r="I42">
        <v>2</v>
      </c>
      <c r="J42" t="s">
        <v>699</v>
      </c>
      <c r="K42">
        <v>38</v>
      </c>
      <c r="L42" t="s">
        <v>306</v>
      </c>
      <c r="M42" t="s">
        <v>581</v>
      </c>
      <c r="P42" t="s">
        <v>571</v>
      </c>
      <c r="U42" s="55"/>
      <c r="V42" t="s">
        <v>582</v>
      </c>
      <c r="W42" s="55">
        <v>44884</v>
      </c>
      <c r="X42" s="55"/>
      <c r="Y42" t="s">
        <v>457</v>
      </c>
      <c r="Z42" t="s">
        <v>703</v>
      </c>
      <c r="AA42" t="s">
        <v>570</v>
      </c>
      <c r="AB42" s="55">
        <v>44884</v>
      </c>
      <c r="AC42">
        <v>1</v>
      </c>
      <c r="AD42" s="69">
        <v>44884.320243055998</v>
      </c>
      <c r="AE42" s="69">
        <v>44884.320243055998</v>
      </c>
    </row>
    <row r="43" spans="1:31" x14ac:dyDescent="0.25">
      <c r="A43">
        <v>42</v>
      </c>
      <c r="B43" s="68" t="s">
        <v>704</v>
      </c>
      <c r="C43" t="s">
        <v>705</v>
      </c>
      <c r="D43" t="s">
        <v>568</v>
      </c>
      <c r="E43" t="s">
        <v>282</v>
      </c>
      <c r="F43" t="s">
        <v>288</v>
      </c>
      <c r="G43" t="s">
        <v>288</v>
      </c>
      <c r="H43">
        <v>2</v>
      </c>
      <c r="I43">
        <v>2</v>
      </c>
      <c r="J43" t="s">
        <v>699</v>
      </c>
      <c r="K43">
        <v>46</v>
      </c>
      <c r="L43" t="s">
        <v>306</v>
      </c>
      <c r="M43" t="s">
        <v>581</v>
      </c>
      <c r="P43" t="s">
        <v>571</v>
      </c>
      <c r="U43" s="55"/>
      <c r="V43" t="s">
        <v>582</v>
      </c>
      <c r="W43" s="55">
        <v>44884</v>
      </c>
      <c r="X43" s="55"/>
      <c r="Y43" t="s">
        <v>457</v>
      </c>
      <c r="Z43" t="s">
        <v>706</v>
      </c>
      <c r="AA43" t="s">
        <v>570</v>
      </c>
      <c r="AB43" s="55">
        <v>44884</v>
      </c>
      <c r="AC43">
        <v>1</v>
      </c>
      <c r="AD43" s="69">
        <v>44884.321678241002</v>
      </c>
      <c r="AE43" s="69">
        <v>44884.321678241002</v>
      </c>
    </row>
    <row r="44" spans="1:31" x14ac:dyDescent="0.25">
      <c r="A44">
        <v>43</v>
      </c>
      <c r="B44" s="68" t="s">
        <v>707</v>
      </c>
      <c r="C44" t="s">
        <v>708</v>
      </c>
      <c r="D44" t="s">
        <v>568</v>
      </c>
      <c r="E44" t="s">
        <v>282</v>
      </c>
      <c r="F44" t="s">
        <v>288</v>
      </c>
      <c r="G44" t="s">
        <v>288</v>
      </c>
      <c r="H44">
        <v>2</v>
      </c>
      <c r="I44">
        <v>2</v>
      </c>
      <c r="J44" t="s">
        <v>699</v>
      </c>
      <c r="K44">
        <v>18</v>
      </c>
      <c r="L44" t="s">
        <v>304</v>
      </c>
      <c r="M44" t="s">
        <v>581</v>
      </c>
      <c r="P44" t="s">
        <v>571</v>
      </c>
      <c r="U44" s="55"/>
      <c r="V44" t="s">
        <v>582</v>
      </c>
      <c r="W44" s="55">
        <v>44884</v>
      </c>
      <c r="X44" s="55"/>
      <c r="Y44" t="s">
        <v>457</v>
      </c>
      <c r="Z44" t="s">
        <v>709</v>
      </c>
      <c r="AA44" t="s">
        <v>570</v>
      </c>
      <c r="AB44" s="55">
        <v>44884</v>
      </c>
      <c r="AC44">
        <v>1</v>
      </c>
      <c r="AD44" s="69">
        <v>44884.322581018998</v>
      </c>
      <c r="AE44" s="69">
        <v>44884.322581018998</v>
      </c>
    </row>
    <row r="45" spans="1:31" x14ac:dyDescent="0.25">
      <c r="A45">
        <v>44</v>
      </c>
      <c r="B45" s="68" t="s">
        <v>710</v>
      </c>
      <c r="C45" t="s">
        <v>711</v>
      </c>
      <c r="D45" t="s">
        <v>568</v>
      </c>
      <c r="E45" t="s">
        <v>282</v>
      </c>
      <c r="F45" t="s">
        <v>288</v>
      </c>
      <c r="G45" t="s">
        <v>288</v>
      </c>
      <c r="H45">
        <v>2</v>
      </c>
      <c r="I45">
        <v>2</v>
      </c>
      <c r="J45" t="s">
        <v>699</v>
      </c>
      <c r="K45">
        <v>51</v>
      </c>
      <c r="L45" t="s">
        <v>306</v>
      </c>
      <c r="M45" t="s">
        <v>581</v>
      </c>
      <c r="P45" t="s">
        <v>571</v>
      </c>
      <c r="U45" s="55"/>
      <c r="V45" t="s">
        <v>582</v>
      </c>
      <c r="W45" s="55">
        <v>44884</v>
      </c>
      <c r="X45" s="55"/>
      <c r="Y45" t="s">
        <v>457</v>
      </c>
      <c r="Z45" t="s">
        <v>712</v>
      </c>
      <c r="AA45" t="s">
        <v>570</v>
      </c>
      <c r="AB45" s="55">
        <v>44884</v>
      </c>
      <c r="AC45">
        <v>1</v>
      </c>
      <c r="AD45" s="69">
        <v>44884.323877315001</v>
      </c>
      <c r="AE45" s="69">
        <v>44884.323877315001</v>
      </c>
    </row>
    <row r="46" spans="1:31" x14ac:dyDescent="0.25">
      <c r="A46">
        <v>45</v>
      </c>
      <c r="B46" s="68" t="s">
        <v>713</v>
      </c>
      <c r="C46" t="s">
        <v>714</v>
      </c>
      <c r="D46" t="s">
        <v>568</v>
      </c>
      <c r="E46" t="s">
        <v>282</v>
      </c>
      <c r="F46" t="s">
        <v>288</v>
      </c>
      <c r="G46" t="s">
        <v>288</v>
      </c>
      <c r="H46">
        <v>2</v>
      </c>
      <c r="I46">
        <v>2</v>
      </c>
      <c r="J46" t="s">
        <v>699</v>
      </c>
      <c r="K46">
        <v>27</v>
      </c>
      <c r="L46" t="s">
        <v>306</v>
      </c>
      <c r="M46" t="s">
        <v>581</v>
      </c>
      <c r="P46" t="s">
        <v>571</v>
      </c>
      <c r="U46" s="55"/>
      <c r="V46" t="s">
        <v>582</v>
      </c>
      <c r="W46" s="55">
        <v>44884</v>
      </c>
      <c r="X46" s="55"/>
      <c r="Y46" t="s">
        <v>457</v>
      </c>
      <c r="Z46" t="s">
        <v>715</v>
      </c>
      <c r="AA46" t="s">
        <v>570</v>
      </c>
      <c r="AB46" s="55">
        <v>44884</v>
      </c>
      <c r="AC46">
        <v>1</v>
      </c>
      <c r="AD46" s="69">
        <v>44884.325266204003</v>
      </c>
      <c r="AE46" s="69">
        <v>44884.325266204003</v>
      </c>
    </row>
    <row r="47" spans="1:31" x14ac:dyDescent="0.25">
      <c r="A47">
        <v>46</v>
      </c>
      <c r="B47" s="68" t="s">
        <v>716</v>
      </c>
      <c r="C47" t="s">
        <v>717</v>
      </c>
      <c r="D47" t="s">
        <v>568</v>
      </c>
      <c r="E47" t="s">
        <v>282</v>
      </c>
      <c r="F47" t="s">
        <v>288</v>
      </c>
      <c r="G47" t="s">
        <v>288</v>
      </c>
      <c r="H47">
        <v>2</v>
      </c>
      <c r="I47">
        <v>2</v>
      </c>
      <c r="J47" t="s">
        <v>699</v>
      </c>
      <c r="K47">
        <v>66</v>
      </c>
      <c r="L47" t="s">
        <v>306</v>
      </c>
      <c r="M47" t="s">
        <v>581</v>
      </c>
      <c r="P47" t="s">
        <v>571</v>
      </c>
      <c r="U47" s="55"/>
      <c r="V47" t="s">
        <v>582</v>
      </c>
      <c r="W47" s="55">
        <v>44884</v>
      </c>
      <c r="X47" s="55"/>
      <c r="Y47" t="s">
        <v>457</v>
      </c>
      <c r="Z47" t="s">
        <v>718</v>
      </c>
      <c r="AA47" t="s">
        <v>570</v>
      </c>
      <c r="AB47" s="55">
        <v>44884</v>
      </c>
      <c r="AC47">
        <v>1</v>
      </c>
      <c r="AD47" s="69">
        <v>44884.326134258998</v>
      </c>
      <c r="AE47" s="69">
        <v>44884.326134258998</v>
      </c>
    </row>
    <row r="48" spans="1:31" x14ac:dyDescent="0.25">
      <c r="A48">
        <v>47</v>
      </c>
      <c r="B48" s="68" t="s">
        <v>719</v>
      </c>
      <c r="C48" t="s">
        <v>720</v>
      </c>
      <c r="D48" t="s">
        <v>568</v>
      </c>
      <c r="E48" t="s">
        <v>282</v>
      </c>
      <c r="F48" t="s">
        <v>288</v>
      </c>
      <c r="G48" t="s">
        <v>288</v>
      </c>
      <c r="H48">
        <v>2</v>
      </c>
      <c r="I48">
        <v>2</v>
      </c>
      <c r="J48" t="s">
        <v>699</v>
      </c>
      <c r="K48">
        <v>42</v>
      </c>
      <c r="L48" t="s">
        <v>306</v>
      </c>
      <c r="M48" t="s">
        <v>581</v>
      </c>
      <c r="P48" t="s">
        <v>571</v>
      </c>
      <c r="U48" s="55"/>
      <c r="V48" t="s">
        <v>582</v>
      </c>
      <c r="W48" s="55">
        <v>44884</v>
      </c>
      <c r="X48" s="55"/>
      <c r="Y48" t="s">
        <v>457</v>
      </c>
      <c r="Z48" t="s">
        <v>721</v>
      </c>
      <c r="AA48" t="s">
        <v>570</v>
      </c>
      <c r="AB48" s="55">
        <v>44884</v>
      </c>
      <c r="AC48">
        <v>1</v>
      </c>
      <c r="AD48" s="69">
        <v>44884.327349537001</v>
      </c>
      <c r="AE48" s="69">
        <v>44884.327349537001</v>
      </c>
    </row>
    <row r="49" spans="1:31" x14ac:dyDescent="0.25">
      <c r="A49">
        <v>48</v>
      </c>
      <c r="B49" s="68" t="s">
        <v>722</v>
      </c>
      <c r="C49" t="s">
        <v>723</v>
      </c>
      <c r="D49" t="s">
        <v>568</v>
      </c>
      <c r="E49" t="s">
        <v>282</v>
      </c>
      <c r="F49" t="s">
        <v>288</v>
      </c>
      <c r="G49" t="s">
        <v>288</v>
      </c>
      <c r="H49">
        <v>2</v>
      </c>
      <c r="I49">
        <v>2</v>
      </c>
      <c r="J49" t="s">
        <v>699</v>
      </c>
      <c r="K49">
        <v>45</v>
      </c>
      <c r="L49" t="s">
        <v>304</v>
      </c>
      <c r="M49" t="s">
        <v>581</v>
      </c>
      <c r="P49" t="s">
        <v>571</v>
      </c>
      <c r="U49" s="55"/>
      <c r="V49" t="s">
        <v>582</v>
      </c>
      <c r="W49" s="55">
        <v>44884</v>
      </c>
      <c r="X49" s="55"/>
      <c r="Y49" t="s">
        <v>457</v>
      </c>
      <c r="Z49" t="s">
        <v>724</v>
      </c>
      <c r="AA49" t="s">
        <v>570</v>
      </c>
      <c r="AB49" s="55">
        <v>44884</v>
      </c>
      <c r="AC49">
        <v>1</v>
      </c>
      <c r="AD49" s="69">
        <v>44884.328518519003</v>
      </c>
      <c r="AE49" s="69">
        <v>44884.328518519003</v>
      </c>
    </row>
    <row r="50" spans="1:31" x14ac:dyDescent="0.25">
      <c r="A50">
        <v>49</v>
      </c>
      <c r="B50" s="68" t="s">
        <v>725</v>
      </c>
      <c r="C50" t="s">
        <v>726</v>
      </c>
      <c r="D50" t="s">
        <v>568</v>
      </c>
      <c r="E50" t="s">
        <v>282</v>
      </c>
      <c r="F50" t="s">
        <v>288</v>
      </c>
      <c r="G50" t="s">
        <v>288</v>
      </c>
      <c r="H50">
        <v>2</v>
      </c>
      <c r="I50">
        <v>2</v>
      </c>
      <c r="J50" t="s">
        <v>699</v>
      </c>
      <c r="K50">
        <v>33</v>
      </c>
      <c r="L50" t="s">
        <v>304</v>
      </c>
      <c r="M50" t="s">
        <v>581</v>
      </c>
      <c r="P50" t="s">
        <v>571</v>
      </c>
      <c r="U50" s="55"/>
      <c r="V50" t="s">
        <v>582</v>
      </c>
      <c r="W50" s="55">
        <v>44884</v>
      </c>
      <c r="X50" s="55"/>
      <c r="Y50" t="s">
        <v>457</v>
      </c>
      <c r="Z50" t="s">
        <v>727</v>
      </c>
      <c r="AA50" t="s">
        <v>570</v>
      </c>
      <c r="AB50" s="55">
        <v>44884</v>
      </c>
      <c r="AC50">
        <v>0</v>
      </c>
      <c r="AD50" s="69">
        <v>44884.376967593002</v>
      </c>
      <c r="AE50" s="69">
        <v>44884.376967593002</v>
      </c>
    </row>
    <row r="51" spans="1:31" x14ac:dyDescent="0.25">
      <c r="A51">
        <v>50</v>
      </c>
      <c r="B51" s="68" t="s">
        <v>728</v>
      </c>
      <c r="C51" t="s">
        <v>729</v>
      </c>
      <c r="D51" t="s">
        <v>568</v>
      </c>
      <c r="E51" t="s">
        <v>282</v>
      </c>
      <c r="F51" t="s">
        <v>288</v>
      </c>
      <c r="G51" t="s">
        <v>288</v>
      </c>
      <c r="H51">
        <v>2</v>
      </c>
      <c r="I51">
        <v>2</v>
      </c>
      <c r="J51" t="s">
        <v>699</v>
      </c>
      <c r="K51">
        <v>72</v>
      </c>
      <c r="L51" t="s">
        <v>306</v>
      </c>
      <c r="M51" t="s">
        <v>581</v>
      </c>
      <c r="P51" t="s">
        <v>571</v>
      </c>
      <c r="U51" s="55"/>
      <c r="V51" t="s">
        <v>582</v>
      </c>
      <c r="W51" s="55">
        <v>44884</v>
      </c>
      <c r="X51" s="55"/>
      <c r="Y51" t="s">
        <v>457</v>
      </c>
      <c r="Z51" t="s">
        <v>730</v>
      </c>
      <c r="AA51" t="s">
        <v>570</v>
      </c>
      <c r="AB51" s="55">
        <v>44884</v>
      </c>
      <c r="AC51">
        <v>1</v>
      </c>
      <c r="AD51" s="69">
        <v>44884.378194443998</v>
      </c>
      <c r="AE51" s="69">
        <v>44884.378194443998</v>
      </c>
    </row>
    <row r="52" spans="1:31" x14ac:dyDescent="0.25">
      <c r="A52">
        <v>51</v>
      </c>
      <c r="B52" s="68" t="s">
        <v>731</v>
      </c>
      <c r="C52" t="s">
        <v>732</v>
      </c>
      <c r="D52" t="s">
        <v>568</v>
      </c>
      <c r="E52" t="s">
        <v>282</v>
      </c>
      <c r="F52" t="s">
        <v>288</v>
      </c>
      <c r="G52" t="s">
        <v>288</v>
      </c>
      <c r="H52">
        <v>2</v>
      </c>
      <c r="I52">
        <v>2</v>
      </c>
      <c r="J52" t="s">
        <v>699</v>
      </c>
      <c r="K52">
        <v>18</v>
      </c>
      <c r="L52" t="s">
        <v>306</v>
      </c>
      <c r="M52" t="s">
        <v>581</v>
      </c>
      <c r="P52" t="s">
        <v>571</v>
      </c>
      <c r="U52" s="55"/>
      <c r="V52" t="s">
        <v>582</v>
      </c>
      <c r="W52" s="55">
        <v>44884</v>
      </c>
      <c r="X52" s="55"/>
      <c r="Y52" t="s">
        <v>457</v>
      </c>
      <c r="Z52" t="s">
        <v>733</v>
      </c>
      <c r="AA52" t="s">
        <v>570</v>
      </c>
      <c r="AB52" s="55">
        <v>44884</v>
      </c>
      <c r="AC52">
        <v>1</v>
      </c>
      <c r="AD52" s="69">
        <v>44884.379629629999</v>
      </c>
      <c r="AE52" s="69">
        <v>44884.379629629999</v>
      </c>
    </row>
    <row r="53" spans="1:31" x14ac:dyDescent="0.25">
      <c r="A53">
        <v>52</v>
      </c>
      <c r="B53" s="68" t="s">
        <v>734</v>
      </c>
      <c r="C53" t="s">
        <v>735</v>
      </c>
      <c r="D53" t="s">
        <v>568</v>
      </c>
      <c r="E53" t="s">
        <v>282</v>
      </c>
      <c r="F53" t="s">
        <v>288</v>
      </c>
      <c r="G53" t="s">
        <v>288</v>
      </c>
      <c r="H53">
        <v>2</v>
      </c>
      <c r="I53">
        <v>2</v>
      </c>
      <c r="J53" t="s">
        <v>699</v>
      </c>
      <c r="K53">
        <v>40</v>
      </c>
      <c r="L53" t="s">
        <v>306</v>
      </c>
      <c r="M53" t="s">
        <v>581</v>
      </c>
      <c r="P53" t="s">
        <v>571</v>
      </c>
      <c r="U53" s="55"/>
      <c r="V53" t="s">
        <v>582</v>
      </c>
      <c r="W53" s="55">
        <v>44884</v>
      </c>
      <c r="X53" s="55"/>
      <c r="Y53" t="s">
        <v>457</v>
      </c>
      <c r="Z53" t="s">
        <v>736</v>
      </c>
      <c r="AA53" t="s">
        <v>570</v>
      </c>
      <c r="AB53" s="55">
        <v>44884</v>
      </c>
      <c r="AC53">
        <v>1</v>
      </c>
      <c r="AD53" s="69">
        <v>44884.380532406998</v>
      </c>
      <c r="AE53" s="69">
        <v>44884.380532406998</v>
      </c>
    </row>
    <row r="54" spans="1:31" x14ac:dyDescent="0.25">
      <c r="A54">
        <v>53</v>
      </c>
      <c r="B54" s="68" t="s">
        <v>737</v>
      </c>
      <c r="C54" t="s">
        <v>738</v>
      </c>
      <c r="D54" t="s">
        <v>568</v>
      </c>
      <c r="E54" t="s">
        <v>282</v>
      </c>
      <c r="F54" t="s">
        <v>288</v>
      </c>
      <c r="G54" t="s">
        <v>288</v>
      </c>
      <c r="H54">
        <v>2</v>
      </c>
      <c r="I54">
        <v>2</v>
      </c>
      <c r="J54" t="s">
        <v>699</v>
      </c>
      <c r="K54">
        <v>42</v>
      </c>
      <c r="L54" t="s">
        <v>304</v>
      </c>
      <c r="M54" t="s">
        <v>581</v>
      </c>
      <c r="P54" t="s">
        <v>571</v>
      </c>
      <c r="U54" s="55"/>
      <c r="V54" t="s">
        <v>582</v>
      </c>
      <c r="W54" s="55">
        <v>44884</v>
      </c>
      <c r="X54" s="55"/>
      <c r="Y54" t="s">
        <v>457</v>
      </c>
      <c r="Z54" t="s">
        <v>739</v>
      </c>
      <c r="AA54" t="s">
        <v>570</v>
      </c>
      <c r="AB54" s="55">
        <v>44884</v>
      </c>
      <c r="AC54">
        <v>1</v>
      </c>
      <c r="AD54" s="69">
        <v>44884.381319444001</v>
      </c>
      <c r="AE54" s="69">
        <v>44884.381319444001</v>
      </c>
    </row>
    <row r="55" spans="1:31" x14ac:dyDescent="0.25">
      <c r="A55">
        <v>54</v>
      </c>
      <c r="B55" s="68" t="s">
        <v>740</v>
      </c>
      <c r="C55" t="s">
        <v>741</v>
      </c>
      <c r="D55" t="s">
        <v>568</v>
      </c>
      <c r="E55" t="s">
        <v>282</v>
      </c>
      <c r="F55" t="s">
        <v>288</v>
      </c>
      <c r="G55" t="s">
        <v>288</v>
      </c>
      <c r="H55">
        <v>2</v>
      </c>
      <c r="I55">
        <v>2</v>
      </c>
      <c r="J55" t="s">
        <v>699</v>
      </c>
      <c r="K55">
        <v>19</v>
      </c>
      <c r="L55" t="s">
        <v>306</v>
      </c>
      <c r="M55" t="s">
        <v>581</v>
      </c>
      <c r="P55" t="s">
        <v>571</v>
      </c>
      <c r="U55" s="55"/>
      <c r="V55" t="s">
        <v>582</v>
      </c>
      <c r="W55" s="55">
        <v>44884</v>
      </c>
      <c r="X55" s="55"/>
      <c r="Y55" t="s">
        <v>457</v>
      </c>
      <c r="Z55" t="s">
        <v>742</v>
      </c>
      <c r="AA55" t="s">
        <v>570</v>
      </c>
      <c r="AB55" s="55">
        <v>44884</v>
      </c>
      <c r="AC55">
        <v>1</v>
      </c>
      <c r="AD55" s="69">
        <v>44884.383125</v>
      </c>
      <c r="AE55" s="69">
        <v>44884.383125</v>
      </c>
    </row>
    <row r="56" spans="1:31" x14ac:dyDescent="0.25">
      <c r="A56">
        <v>55</v>
      </c>
      <c r="B56" s="68" t="s">
        <v>743</v>
      </c>
      <c r="C56" t="s">
        <v>744</v>
      </c>
      <c r="D56" t="s">
        <v>568</v>
      </c>
      <c r="E56" t="s">
        <v>282</v>
      </c>
      <c r="F56" t="s">
        <v>288</v>
      </c>
      <c r="G56" t="s">
        <v>288</v>
      </c>
      <c r="H56">
        <v>2</v>
      </c>
      <c r="I56">
        <v>2</v>
      </c>
      <c r="J56" t="s">
        <v>699</v>
      </c>
      <c r="K56">
        <v>33</v>
      </c>
      <c r="L56" t="s">
        <v>304</v>
      </c>
      <c r="M56" t="s">
        <v>581</v>
      </c>
      <c r="P56" t="s">
        <v>571</v>
      </c>
      <c r="U56" s="55"/>
      <c r="V56" t="s">
        <v>582</v>
      </c>
      <c r="W56" s="55">
        <v>44884</v>
      </c>
      <c r="X56" s="55"/>
      <c r="Y56" t="s">
        <v>457</v>
      </c>
      <c r="Z56" t="s">
        <v>745</v>
      </c>
      <c r="AA56" t="s">
        <v>570</v>
      </c>
      <c r="AB56" s="55">
        <v>44884</v>
      </c>
      <c r="AC56">
        <v>1</v>
      </c>
      <c r="AD56" s="69">
        <v>44884.38443287</v>
      </c>
      <c r="AE56" s="69">
        <v>44884.38443287</v>
      </c>
    </row>
    <row r="57" spans="1:31" x14ac:dyDescent="0.25">
      <c r="A57">
        <v>56</v>
      </c>
      <c r="B57" s="68" t="s">
        <v>746</v>
      </c>
      <c r="C57" t="s">
        <v>747</v>
      </c>
      <c r="D57" t="s">
        <v>568</v>
      </c>
      <c r="E57" t="s">
        <v>282</v>
      </c>
      <c r="F57" t="s">
        <v>288</v>
      </c>
      <c r="G57" t="s">
        <v>288</v>
      </c>
      <c r="H57">
        <v>2</v>
      </c>
      <c r="I57">
        <v>2</v>
      </c>
      <c r="J57" t="s">
        <v>699</v>
      </c>
      <c r="K57">
        <v>63</v>
      </c>
      <c r="L57" t="s">
        <v>304</v>
      </c>
      <c r="M57" t="s">
        <v>581</v>
      </c>
      <c r="P57" t="s">
        <v>571</v>
      </c>
      <c r="U57" s="55"/>
      <c r="V57" t="s">
        <v>582</v>
      </c>
      <c r="W57" s="55">
        <v>44884</v>
      </c>
      <c r="X57" s="55"/>
      <c r="Y57" t="s">
        <v>457</v>
      </c>
      <c r="Z57" t="s">
        <v>748</v>
      </c>
      <c r="AA57" t="s">
        <v>570</v>
      </c>
      <c r="AB57" s="55">
        <v>44884</v>
      </c>
      <c r="AC57">
        <v>1</v>
      </c>
      <c r="AD57" s="69">
        <v>44884.385405093002</v>
      </c>
      <c r="AE57" s="69">
        <v>44884.385405093002</v>
      </c>
    </row>
    <row r="58" spans="1:31" x14ac:dyDescent="0.25">
      <c r="A58">
        <v>57</v>
      </c>
      <c r="B58" s="68" t="s">
        <v>749</v>
      </c>
      <c r="C58" t="s">
        <v>750</v>
      </c>
      <c r="D58" t="s">
        <v>568</v>
      </c>
      <c r="E58" t="s">
        <v>282</v>
      </c>
      <c r="F58" t="s">
        <v>288</v>
      </c>
      <c r="G58" t="s">
        <v>537</v>
      </c>
      <c r="H58">
        <v>5</v>
      </c>
      <c r="I58">
        <v>3</v>
      </c>
      <c r="J58" t="s">
        <v>751</v>
      </c>
      <c r="K58">
        <v>78</v>
      </c>
      <c r="L58" t="s">
        <v>306</v>
      </c>
      <c r="M58" t="s">
        <v>581</v>
      </c>
      <c r="P58" t="s">
        <v>571</v>
      </c>
      <c r="U58" s="55"/>
      <c r="V58" t="s">
        <v>582</v>
      </c>
      <c r="W58" s="55">
        <v>44884</v>
      </c>
      <c r="X58" s="55"/>
      <c r="Y58" t="s">
        <v>457</v>
      </c>
      <c r="Z58" t="s">
        <v>752</v>
      </c>
      <c r="AA58" t="s">
        <v>570</v>
      </c>
      <c r="AB58" s="55">
        <v>44884</v>
      </c>
      <c r="AC58">
        <v>0</v>
      </c>
      <c r="AD58" s="69">
        <v>44884.40037037</v>
      </c>
      <c r="AE58" s="69">
        <v>44884.40037037</v>
      </c>
    </row>
    <row r="59" spans="1:31" x14ac:dyDescent="0.25">
      <c r="A59">
        <v>58</v>
      </c>
      <c r="B59" s="68" t="s">
        <v>753</v>
      </c>
      <c r="C59" t="s">
        <v>754</v>
      </c>
      <c r="D59" t="s">
        <v>568</v>
      </c>
      <c r="E59" t="s">
        <v>282</v>
      </c>
      <c r="F59" t="s">
        <v>288</v>
      </c>
      <c r="G59" t="s">
        <v>537</v>
      </c>
      <c r="H59">
        <v>5</v>
      </c>
      <c r="I59">
        <v>3</v>
      </c>
      <c r="J59" t="s">
        <v>751</v>
      </c>
      <c r="K59">
        <v>52</v>
      </c>
      <c r="L59" t="s">
        <v>306</v>
      </c>
      <c r="M59" t="s">
        <v>581</v>
      </c>
      <c r="P59" t="s">
        <v>571</v>
      </c>
      <c r="U59" s="55"/>
      <c r="V59" t="s">
        <v>582</v>
      </c>
      <c r="W59" s="55">
        <v>44884</v>
      </c>
      <c r="X59" s="55"/>
      <c r="Y59" t="s">
        <v>457</v>
      </c>
      <c r="Z59" t="s">
        <v>755</v>
      </c>
      <c r="AA59" t="s">
        <v>570</v>
      </c>
      <c r="AB59" s="55">
        <v>44884</v>
      </c>
      <c r="AC59">
        <v>0</v>
      </c>
      <c r="AD59" s="69">
        <v>44884.401782407003</v>
      </c>
      <c r="AE59" s="69">
        <v>44884.401782407003</v>
      </c>
    </row>
    <row r="60" spans="1:31" x14ac:dyDescent="0.25">
      <c r="A60">
        <v>59</v>
      </c>
      <c r="B60" s="68" t="s">
        <v>756</v>
      </c>
      <c r="C60" t="s">
        <v>757</v>
      </c>
      <c r="D60" t="s">
        <v>568</v>
      </c>
      <c r="E60" t="s">
        <v>282</v>
      </c>
      <c r="F60" t="s">
        <v>288</v>
      </c>
      <c r="G60" t="s">
        <v>537</v>
      </c>
      <c r="H60">
        <v>5</v>
      </c>
      <c r="I60">
        <v>3</v>
      </c>
      <c r="J60" t="s">
        <v>751</v>
      </c>
      <c r="K60">
        <v>26</v>
      </c>
      <c r="L60" t="s">
        <v>304</v>
      </c>
      <c r="M60" t="s">
        <v>581</v>
      </c>
      <c r="P60" t="s">
        <v>571</v>
      </c>
      <c r="U60" s="55"/>
      <c r="V60" t="s">
        <v>582</v>
      </c>
      <c r="W60" s="55">
        <v>44884</v>
      </c>
      <c r="X60" s="55"/>
      <c r="Y60" t="s">
        <v>457</v>
      </c>
      <c r="Z60" t="s">
        <v>758</v>
      </c>
      <c r="AA60" t="s">
        <v>570</v>
      </c>
      <c r="AB60" s="55">
        <v>44884</v>
      </c>
      <c r="AC60">
        <v>0</v>
      </c>
      <c r="AD60" s="69">
        <v>44884.402997685</v>
      </c>
      <c r="AE60" s="69">
        <v>44884.402997685</v>
      </c>
    </row>
    <row r="61" spans="1:31" x14ac:dyDescent="0.25">
      <c r="A61">
        <v>60</v>
      </c>
      <c r="B61" s="68" t="s">
        <v>817</v>
      </c>
      <c r="C61" t="s">
        <v>818</v>
      </c>
      <c r="D61" t="s">
        <v>568</v>
      </c>
      <c r="E61" t="s">
        <v>282</v>
      </c>
      <c r="F61" t="s">
        <v>292</v>
      </c>
      <c r="G61" t="s">
        <v>497</v>
      </c>
      <c r="H61">
        <v>1</v>
      </c>
      <c r="I61">
        <v>1</v>
      </c>
      <c r="J61" t="s">
        <v>497</v>
      </c>
      <c r="K61">
        <v>79</v>
      </c>
      <c r="L61" t="s">
        <v>306</v>
      </c>
      <c r="M61" t="s">
        <v>819</v>
      </c>
      <c r="P61" t="s">
        <v>820</v>
      </c>
      <c r="U61" s="55"/>
      <c r="V61" t="s">
        <v>821</v>
      </c>
      <c r="W61" s="55">
        <v>44886</v>
      </c>
      <c r="X61" s="55"/>
      <c r="Y61" t="s">
        <v>457</v>
      </c>
      <c r="Z61" t="s">
        <v>822</v>
      </c>
      <c r="AA61" t="s">
        <v>570</v>
      </c>
      <c r="AB61" s="55">
        <v>44886</v>
      </c>
      <c r="AC61">
        <v>0</v>
      </c>
      <c r="AD61" s="69">
        <v>44886.341782406998</v>
      </c>
      <c r="AE61" s="69">
        <v>44886.341782406998</v>
      </c>
    </row>
    <row r="62" spans="1:31" x14ac:dyDescent="0.25">
      <c r="A62">
        <v>61</v>
      </c>
      <c r="B62" s="68" t="s">
        <v>823</v>
      </c>
      <c r="C62" t="s">
        <v>824</v>
      </c>
      <c r="D62" t="s">
        <v>568</v>
      </c>
      <c r="E62" t="s">
        <v>282</v>
      </c>
      <c r="F62" t="s">
        <v>292</v>
      </c>
      <c r="G62" t="s">
        <v>520</v>
      </c>
      <c r="H62">
        <v>4</v>
      </c>
      <c r="I62">
        <v>3</v>
      </c>
      <c r="J62" t="s">
        <v>520</v>
      </c>
      <c r="K62">
        <v>31</v>
      </c>
      <c r="L62" t="s">
        <v>306</v>
      </c>
      <c r="M62" t="s">
        <v>819</v>
      </c>
      <c r="P62" t="s">
        <v>569</v>
      </c>
      <c r="U62" s="55"/>
      <c r="V62" t="s">
        <v>821</v>
      </c>
      <c r="W62" s="55">
        <v>44886</v>
      </c>
      <c r="X62" s="55"/>
      <c r="Y62" t="s">
        <v>457</v>
      </c>
      <c r="Z62" t="s">
        <v>825</v>
      </c>
      <c r="AA62" t="s">
        <v>570</v>
      </c>
      <c r="AB62" s="55">
        <v>44886</v>
      </c>
      <c r="AC62">
        <v>0</v>
      </c>
      <c r="AD62" s="69">
        <v>44886.361030093001</v>
      </c>
      <c r="AE62" s="69">
        <v>44886.361030093001</v>
      </c>
    </row>
  </sheetData>
  <conditionalFormatting sqref="T1">
    <cfRule type="cellIs" dxfId="24" priority="194" operator="lessThan">
      <formula>14</formula>
    </cfRule>
    <cfRule type="cellIs" dxfId="23" priority="195" operator="greaterThan">
      <formula>14</formula>
    </cfRule>
  </conditionalFormatting>
  <conditionalFormatting sqref="B1">
    <cfRule type="duplicateValues" dxfId="22" priority="193"/>
  </conditionalFormatting>
  <conditionalFormatting sqref="B1">
    <cfRule type="duplicateValues" dxfId="21" priority="192"/>
  </conditionalFormatting>
  <conditionalFormatting sqref="B1:C1">
    <cfRule type="duplicateValues" dxfId="20" priority="18"/>
  </conditionalFormatting>
  <conditionalFormatting sqref="B1:B1048576">
    <cfRule type="duplicateValues" dxfId="19" priority="4205"/>
    <cfRule type="duplicateValues" dxfId="18" priority="4206"/>
  </conditionalFormatting>
  <conditionalFormatting sqref="B1:C1048576">
    <cfRule type="duplicateValues" dxfId="17" priority="4211"/>
  </conditionalFormatting>
  <conditionalFormatting sqref="B2:B1048576">
    <cfRule type="duplicateValues" dxfId="16" priority="4214"/>
  </conditionalFormatting>
  <conditionalFormatting sqref="B2:B1048576">
    <cfRule type="duplicateValues" dxfId="15" priority="4216"/>
    <cfRule type="duplicateValues" dxfId="14" priority="4217"/>
  </conditionalFormatting>
  <conditionalFormatting sqref="B2:C1048576">
    <cfRule type="duplicateValues" dxfId="13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"/>
  <sheetViews>
    <sheetView workbookViewId="0">
      <selection activeCell="A2" sqref="A2"/>
    </sheetView>
  </sheetViews>
  <sheetFormatPr defaultColWidth="19.5703125" defaultRowHeight="15" x14ac:dyDescent="0.25"/>
  <cols>
    <col min="1" max="1" width="6.140625" style="56" customWidth="1"/>
    <col min="2" max="2" width="18" customWidth="1"/>
    <col min="3" max="3" width="17" customWidth="1"/>
    <col min="4" max="4" width="15.28515625" customWidth="1"/>
    <col min="5" max="5" width="12.85546875" customWidth="1"/>
    <col min="6" max="6" width="12.42578125" customWidth="1"/>
    <col min="7" max="7" width="15.42578125" customWidth="1"/>
    <col min="8" max="8" width="6.140625" customWidth="1"/>
    <col min="9" max="9" width="6.28515625" customWidth="1"/>
    <col min="10" max="10" width="16.85546875" customWidth="1"/>
    <col min="11" max="11" width="7.28515625" customWidth="1"/>
    <col min="12" max="12" width="9.140625" customWidth="1"/>
    <col min="13" max="13" width="11.42578125" customWidth="1"/>
    <col min="18" max="19" width="19.5703125" style="55"/>
    <col min="20" max="20" width="19.5703125" style="56"/>
    <col min="22" max="22" width="28.5703125" customWidth="1"/>
    <col min="26" max="26" width="19.5703125" style="56"/>
  </cols>
  <sheetData>
    <row r="1" spans="1:32" ht="16.899999999999999" customHeight="1" x14ac:dyDescent="0.25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</sheetData>
  <conditionalFormatting sqref="T1:T1048576">
    <cfRule type="cellIs" dxfId="12" priority="1487" operator="lessThan">
      <formula>14</formula>
    </cfRule>
    <cfRule type="cellIs" dxfId="11" priority="1488" operator="greaterThan">
      <formula>14</formula>
    </cfRule>
  </conditionalFormatting>
  <conditionalFormatting sqref="B1:B1048576">
    <cfRule type="duplicateValues" dxfId="10" priority="4387"/>
  </conditionalFormatting>
  <conditionalFormatting sqref="B2:B1048576">
    <cfRule type="duplicateValues" dxfId="9" priority="4390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selection activeCell="B21" sqref="B21"/>
    </sheetView>
  </sheetViews>
  <sheetFormatPr defaultRowHeight="15" x14ac:dyDescent="0.25"/>
  <cols>
    <col min="1" max="1" width="5.5703125" customWidth="1"/>
    <col min="2" max="2" width="18.7109375" customWidth="1"/>
    <col min="3" max="3" width="16.28515625" customWidth="1"/>
    <col min="4" max="4" width="11.42578125" customWidth="1"/>
    <col min="5" max="5" width="22.5703125" customWidth="1"/>
    <col min="6" max="6" width="40.140625" customWidth="1"/>
    <col min="9" max="9" width="14.5703125" customWidth="1"/>
    <col min="17" max="17" width="20.140625" customWidth="1"/>
    <col min="18" max="18" width="13.140625" customWidth="1"/>
    <col min="19" max="19" width="14.85546875" customWidth="1"/>
    <col min="23" max="23" width="11.85546875" customWidth="1"/>
    <col min="25" max="25" width="22.42578125" customWidth="1"/>
    <col min="26" max="26" width="20.42578125" customWidth="1"/>
    <col min="27" max="27" width="15.28515625" customWidth="1"/>
    <col min="28" max="28" width="14.28515625" customWidth="1"/>
    <col min="29" max="29" width="11.5703125" customWidth="1"/>
    <col min="30" max="31" width="13.5703125" customWidth="1"/>
    <col min="32" max="32" width="14.42578125" customWidth="1"/>
  </cols>
  <sheetData>
    <row r="1" spans="1:32" ht="16.149999999999999" customHeight="1" x14ac:dyDescent="0.25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  <row r="2" spans="1:32" x14ac:dyDescent="0.25">
      <c r="A2">
        <v>1</v>
      </c>
      <c r="B2" s="68" t="s">
        <v>759</v>
      </c>
      <c r="C2" t="s">
        <v>760</v>
      </c>
      <c r="D2" t="s">
        <v>568</v>
      </c>
      <c r="E2" t="s">
        <v>282</v>
      </c>
      <c r="F2" t="s">
        <v>288</v>
      </c>
      <c r="G2" t="s">
        <v>537</v>
      </c>
      <c r="H2">
        <v>6</v>
      </c>
      <c r="I2">
        <v>3</v>
      </c>
      <c r="J2" t="s">
        <v>761</v>
      </c>
      <c r="K2">
        <v>16</v>
      </c>
      <c r="L2" t="s">
        <v>306</v>
      </c>
      <c r="M2" t="s">
        <v>581</v>
      </c>
      <c r="P2" t="s">
        <v>571</v>
      </c>
      <c r="U2" s="55"/>
      <c r="V2" t="s">
        <v>582</v>
      </c>
      <c r="W2" s="55">
        <v>44875</v>
      </c>
      <c r="X2" s="55"/>
      <c r="Y2" t="s">
        <v>457</v>
      </c>
      <c r="Z2" t="s">
        <v>762</v>
      </c>
      <c r="AA2" t="s">
        <v>570</v>
      </c>
      <c r="AB2" s="55">
        <v>44875</v>
      </c>
      <c r="AC2">
        <v>1</v>
      </c>
      <c r="AD2" s="69">
        <v>44884.843599537002</v>
      </c>
      <c r="AE2" s="69">
        <v>44884.843599537002</v>
      </c>
      <c r="AF2" s="22"/>
    </row>
    <row r="3" spans="1:32" x14ac:dyDescent="0.25">
      <c r="A3">
        <v>2</v>
      </c>
      <c r="B3" s="68" t="s">
        <v>763</v>
      </c>
      <c r="C3" t="s">
        <v>764</v>
      </c>
      <c r="D3" t="s">
        <v>568</v>
      </c>
      <c r="E3" t="s">
        <v>282</v>
      </c>
      <c r="F3" t="s">
        <v>288</v>
      </c>
      <c r="G3" t="s">
        <v>537</v>
      </c>
      <c r="H3">
        <v>6</v>
      </c>
      <c r="I3">
        <v>3</v>
      </c>
      <c r="J3" t="s">
        <v>761</v>
      </c>
      <c r="K3">
        <v>8</v>
      </c>
      <c r="L3" t="s">
        <v>304</v>
      </c>
      <c r="M3" t="s">
        <v>581</v>
      </c>
      <c r="P3" t="s">
        <v>571</v>
      </c>
      <c r="U3" s="55"/>
      <c r="V3" t="s">
        <v>582</v>
      </c>
      <c r="W3" s="55">
        <v>44875</v>
      </c>
      <c r="X3" s="55"/>
      <c r="Y3" t="s">
        <v>457</v>
      </c>
      <c r="Z3" t="s">
        <v>765</v>
      </c>
      <c r="AA3" t="s">
        <v>570</v>
      </c>
      <c r="AB3" s="55">
        <v>44875</v>
      </c>
      <c r="AC3">
        <v>1</v>
      </c>
      <c r="AD3" s="69">
        <v>44884.844988425997</v>
      </c>
      <c r="AE3" s="69">
        <v>44884.844988425997</v>
      </c>
      <c r="AF3" s="22"/>
    </row>
    <row r="4" spans="1:32" x14ac:dyDescent="0.25">
      <c r="A4">
        <v>3</v>
      </c>
      <c r="B4" s="68" t="s">
        <v>766</v>
      </c>
      <c r="C4" t="s">
        <v>767</v>
      </c>
      <c r="D4" t="s">
        <v>568</v>
      </c>
      <c r="E4" t="s">
        <v>282</v>
      </c>
      <c r="F4" t="s">
        <v>288</v>
      </c>
      <c r="G4" t="s">
        <v>537</v>
      </c>
      <c r="H4">
        <v>6</v>
      </c>
      <c r="I4">
        <v>3</v>
      </c>
      <c r="J4" t="s">
        <v>761</v>
      </c>
      <c r="K4">
        <v>37</v>
      </c>
      <c r="L4" t="s">
        <v>304</v>
      </c>
      <c r="M4" t="s">
        <v>581</v>
      </c>
      <c r="P4" t="s">
        <v>571</v>
      </c>
      <c r="U4" s="55"/>
      <c r="V4" t="s">
        <v>582</v>
      </c>
      <c r="W4" s="55">
        <v>44875</v>
      </c>
      <c r="X4" s="55"/>
      <c r="Y4" t="s">
        <v>457</v>
      </c>
      <c r="Z4" t="s">
        <v>768</v>
      </c>
      <c r="AA4" t="s">
        <v>570</v>
      </c>
      <c r="AB4" s="55">
        <v>44875</v>
      </c>
      <c r="AC4">
        <v>1</v>
      </c>
      <c r="AD4" s="69">
        <v>44884.852060185003</v>
      </c>
      <c r="AE4" s="69">
        <v>44884.852060185003</v>
      </c>
      <c r="AF4" s="22"/>
    </row>
    <row r="5" spans="1:32" x14ac:dyDescent="0.25">
      <c r="A5">
        <v>4</v>
      </c>
      <c r="B5" s="68" t="s">
        <v>769</v>
      </c>
      <c r="C5" t="s">
        <v>770</v>
      </c>
      <c r="D5" t="s">
        <v>568</v>
      </c>
      <c r="E5" t="s">
        <v>282</v>
      </c>
      <c r="F5" t="s">
        <v>288</v>
      </c>
      <c r="G5" t="s">
        <v>537</v>
      </c>
      <c r="H5">
        <v>6</v>
      </c>
      <c r="I5">
        <v>3</v>
      </c>
      <c r="J5" t="s">
        <v>771</v>
      </c>
      <c r="K5">
        <v>48</v>
      </c>
      <c r="L5" t="s">
        <v>304</v>
      </c>
      <c r="M5" t="s">
        <v>581</v>
      </c>
      <c r="P5" t="s">
        <v>571</v>
      </c>
      <c r="U5" s="55"/>
      <c r="V5" t="s">
        <v>582</v>
      </c>
      <c r="W5" s="55">
        <v>44875</v>
      </c>
      <c r="X5" s="55"/>
      <c r="Y5" t="s">
        <v>457</v>
      </c>
      <c r="Z5" t="s">
        <v>772</v>
      </c>
      <c r="AA5" t="s">
        <v>570</v>
      </c>
      <c r="AB5" s="55">
        <v>44875</v>
      </c>
      <c r="AC5">
        <v>1</v>
      </c>
      <c r="AD5" s="69">
        <v>44884.853263889003</v>
      </c>
      <c r="AE5" s="69">
        <v>44884.853263889003</v>
      </c>
      <c r="AF5" s="22"/>
    </row>
    <row r="6" spans="1:32" x14ac:dyDescent="0.25">
      <c r="A6">
        <v>5</v>
      </c>
      <c r="B6" s="68" t="s">
        <v>773</v>
      </c>
      <c r="C6" t="s">
        <v>774</v>
      </c>
      <c r="D6" t="s">
        <v>568</v>
      </c>
      <c r="E6" t="s">
        <v>282</v>
      </c>
      <c r="F6" t="s">
        <v>288</v>
      </c>
      <c r="G6" t="s">
        <v>537</v>
      </c>
      <c r="H6">
        <v>6</v>
      </c>
      <c r="I6">
        <v>3</v>
      </c>
      <c r="J6" t="s">
        <v>771</v>
      </c>
      <c r="K6">
        <v>20</v>
      </c>
      <c r="L6" t="s">
        <v>306</v>
      </c>
      <c r="M6" t="s">
        <v>581</v>
      </c>
      <c r="P6" t="s">
        <v>571</v>
      </c>
      <c r="U6" s="55"/>
      <c r="V6" t="s">
        <v>582</v>
      </c>
      <c r="W6" s="55">
        <v>44875</v>
      </c>
      <c r="X6" s="55"/>
      <c r="Y6" t="s">
        <v>457</v>
      </c>
      <c r="Z6" t="s">
        <v>775</v>
      </c>
      <c r="AA6" t="s">
        <v>570</v>
      </c>
      <c r="AB6" s="55">
        <v>44875</v>
      </c>
      <c r="AC6">
        <v>1</v>
      </c>
      <c r="AD6" s="69">
        <v>44884.854479166999</v>
      </c>
      <c r="AE6" s="69">
        <v>44884.854479166999</v>
      </c>
      <c r="AF6" s="22"/>
    </row>
    <row r="7" spans="1:32" x14ac:dyDescent="0.25">
      <c r="A7">
        <v>6</v>
      </c>
      <c r="B7" s="68" t="s">
        <v>776</v>
      </c>
      <c r="C7" t="s">
        <v>777</v>
      </c>
      <c r="D7" t="s">
        <v>568</v>
      </c>
      <c r="E7" t="s">
        <v>282</v>
      </c>
      <c r="F7" t="s">
        <v>288</v>
      </c>
      <c r="G7" t="s">
        <v>537</v>
      </c>
      <c r="H7">
        <v>6</v>
      </c>
      <c r="I7">
        <v>3</v>
      </c>
      <c r="J7" t="s">
        <v>771</v>
      </c>
      <c r="K7">
        <v>12</v>
      </c>
      <c r="L7" t="s">
        <v>306</v>
      </c>
      <c r="M7" t="s">
        <v>581</v>
      </c>
      <c r="P7" t="s">
        <v>571</v>
      </c>
      <c r="U7" s="55"/>
      <c r="V7" t="s">
        <v>582</v>
      </c>
      <c r="W7" s="55">
        <v>44875</v>
      </c>
      <c r="X7" s="55"/>
      <c r="Y7" t="s">
        <v>457</v>
      </c>
      <c r="Z7" t="s">
        <v>778</v>
      </c>
      <c r="AA7" t="s">
        <v>570</v>
      </c>
      <c r="AB7" s="55">
        <v>44875</v>
      </c>
      <c r="AC7">
        <v>1</v>
      </c>
      <c r="AD7" s="69">
        <v>44884.860081018996</v>
      </c>
      <c r="AE7" s="69">
        <v>44884.860081018996</v>
      </c>
      <c r="AF7" s="22"/>
    </row>
    <row r="8" spans="1:32" x14ac:dyDescent="0.25">
      <c r="A8">
        <v>7</v>
      </c>
      <c r="B8" s="68" t="s">
        <v>779</v>
      </c>
      <c r="C8" t="s">
        <v>780</v>
      </c>
      <c r="D8" t="s">
        <v>568</v>
      </c>
      <c r="E8" t="s">
        <v>282</v>
      </c>
      <c r="F8" t="s">
        <v>288</v>
      </c>
      <c r="G8" t="s">
        <v>537</v>
      </c>
      <c r="H8">
        <v>6</v>
      </c>
      <c r="I8">
        <v>3</v>
      </c>
      <c r="J8" t="s">
        <v>771</v>
      </c>
      <c r="K8">
        <v>5</v>
      </c>
      <c r="L8" t="s">
        <v>306</v>
      </c>
      <c r="M8" t="s">
        <v>581</v>
      </c>
      <c r="P8" t="s">
        <v>571</v>
      </c>
      <c r="U8" s="55"/>
      <c r="V8" t="s">
        <v>582</v>
      </c>
      <c r="W8" s="55">
        <v>44875</v>
      </c>
      <c r="X8" s="55"/>
      <c r="Y8" t="s">
        <v>457</v>
      </c>
      <c r="Z8" t="s">
        <v>781</v>
      </c>
      <c r="AA8" t="s">
        <v>570</v>
      </c>
      <c r="AB8" s="55">
        <v>44875</v>
      </c>
      <c r="AC8">
        <v>1</v>
      </c>
      <c r="AD8" s="69">
        <v>44884.865046295999</v>
      </c>
      <c r="AE8" s="69">
        <v>44884.865046295999</v>
      </c>
      <c r="AF8" s="22"/>
    </row>
    <row r="9" spans="1:32" x14ac:dyDescent="0.25">
      <c r="A9">
        <v>8</v>
      </c>
      <c r="B9" s="68" t="s">
        <v>782</v>
      </c>
      <c r="C9" t="s">
        <v>783</v>
      </c>
      <c r="D9" t="s">
        <v>568</v>
      </c>
      <c r="E9" t="s">
        <v>282</v>
      </c>
      <c r="F9" t="s">
        <v>288</v>
      </c>
      <c r="G9" t="s">
        <v>537</v>
      </c>
      <c r="H9">
        <v>6</v>
      </c>
      <c r="I9">
        <v>3</v>
      </c>
      <c r="J9" t="s">
        <v>771</v>
      </c>
      <c r="K9">
        <v>37</v>
      </c>
      <c r="L9" t="s">
        <v>304</v>
      </c>
      <c r="M9" t="s">
        <v>581</v>
      </c>
      <c r="P9" t="s">
        <v>571</v>
      </c>
      <c r="U9" s="55"/>
      <c r="V9" t="s">
        <v>582</v>
      </c>
      <c r="W9" s="55">
        <v>44875</v>
      </c>
      <c r="X9" s="55"/>
      <c r="Y9" t="s">
        <v>457</v>
      </c>
      <c r="Z9" t="s">
        <v>784</v>
      </c>
      <c r="AA9" t="s">
        <v>570</v>
      </c>
      <c r="AB9" s="55">
        <v>44875</v>
      </c>
      <c r="AC9">
        <v>1</v>
      </c>
      <c r="AD9" s="69">
        <v>44884.866655092999</v>
      </c>
      <c r="AE9" s="69">
        <v>44884.866655092999</v>
      </c>
      <c r="AF9" s="22"/>
    </row>
    <row r="10" spans="1:32" x14ac:dyDescent="0.25">
      <c r="A10">
        <v>9</v>
      </c>
      <c r="B10" s="68" t="s">
        <v>785</v>
      </c>
      <c r="C10" t="s">
        <v>786</v>
      </c>
      <c r="D10" t="s">
        <v>568</v>
      </c>
      <c r="E10" t="s">
        <v>282</v>
      </c>
      <c r="F10" t="s">
        <v>288</v>
      </c>
      <c r="G10" t="s">
        <v>537</v>
      </c>
      <c r="H10">
        <v>6</v>
      </c>
      <c r="I10">
        <v>3</v>
      </c>
      <c r="J10" t="s">
        <v>771</v>
      </c>
      <c r="K10">
        <v>9</v>
      </c>
      <c r="L10" t="s">
        <v>304</v>
      </c>
      <c r="M10" t="s">
        <v>581</v>
      </c>
      <c r="P10" t="s">
        <v>571</v>
      </c>
      <c r="U10" s="55"/>
      <c r="V10" t="s">
        <v>582</v>
      </c>
      <c r="W10" s="55">
        <v>44875</v>
      </c>
      <c r="X10" s="55"/>
      <c r="Y10" t="s">
        <v>457</v>
      </c>
      <c r="Z10" t="s">
        <v>787</v>
      </c>
      <c r="AA10" t="s">
        <v>570</v>
      </c>
      <c r="AB10" s="55">
        <v>44875</v>
      </c>
      <c r="AC10">
        <v>1</v>
      </c>
      <c r="AD10" s="69">
        <v>44884.868414352</v>
      </c>
      <c r="AE10" s="69">
        <v>44884.868414352</v>
      </c>
      <c r="AF10" s="22"/>
    </row>
    <row r="11" spans="1:32" x14ac:dyDescent="0.25">
      <c r="A11">
        <v>10</v>
      </c>
      <c r="B11" s="68" t="s">
        <v>788</v>
      </c>
      <c r="C11" t="s">
        <v>789</v>
      </c>
      <c r="D11" t="s">
        <v>568</v>
      </c>
      <c r="E11" t="s">
        <v>282</v>
      </c>
      <c r="F11" t="s">
        <v>288</v>
      </c>
      <c r="G11" t="s">
        <v>537</v>
      </c>
      <c r="H11">
        <v>6</v>
      </c>
      <c r="I11">
        <v>3</v>
      </c>
      <c r="J11" t="s">
        <v>771</v>
      </c>
      <c r="K11">
        <v>6</v>
      </c>
      <c r="L11" t="s">
        <v>304</v>
      </c>
      <c r="M11" t="s">
        <v>581</v>
      </c>
      <c r="P11" t="s">
        <v>571</v>
      </c>
      <c r="U11" s="55"/>
      <c r="V11" t="s">
        <v>582</v>
      </c>
      <c r="W11" s="55">
        <v>44875</v>
      </c>
      <c r="X11" s="55"/>
      <c r="Y11" t="s">
        <v>457</v>
      </c>
      <c r="Z11" t="s">
        <v>790</v>
      </c>
      <c r="AA11" t="s">
        <v>570</v>
      </c>
      <c r="AB11" s="55">
        <v>44875</v>
      </c>
      <c r="AC11">
        <v>1</v>
      </c>
      <c r="AD11" s="69">
        <v>44884.872129629999</v>
      </c>
      <c r="AE11" s="69">
        <v>44884.872129629999</v>
      </c>
      <c r="AF11" s="22"/>
    </row>
    <row r="12" spans="1:32" x14ac:dyDescent="0.25">
      <c r="A12">
        <v>11</v>
      </c>
      <c r="B12" s="68" t="s">
        <v>791</v>
      </c>
      <c r="C12" t="s">
        <v>792</v>
      </c>
      <c r="D12" t="s">
        <v>568</v>
      </c>
      <c r="E12" t="s">
        <v>282</v>
      </c>
      <c r="F12" t="s">
        <v>288</v>
      </c>
      <c r="G12" t="s">
        <v>537</v>
      </c>
      <c r="H12">
        <v>6</v>
      </c>
      <c r="I12">
        <v>3</v>
      </c>
      <c r="J12" t="s">
        <v>771</v>
      </c>
      <c r="K12">
        <v>56</v>
      </c>
      <c r="L12" t="s">
        <v>304</v>
      </c>
      <c r="M12" t="s">
        <v>581</v>
      </c>
      <c r="P12" t="s">
        <v>571</v>
      </c>
      <c r="U12" s="55"/>
      <c r="V12" t="s">
        <v>582</v>
      </c>
      <c r="W12" s="55">
        <v>44875</v>
      </c>
      <c r="X12" s="55"/>
      <c r="Y12" t="s">
        <v>457</v>
      </c>
      <c r="Z12" t="s">
        <v>793</v>
      </c>
      <c r="AA12" t="s">
        <v>570</v>
      </c>
      <c r="AB12" s="55">
        <v>44875</v>
      </c>
      <c r="AC12">
        <v>1</v>
      </c>
      <c r="AD12" s="69">
        <v>44884.882905093</v>
      </c>
      <c r="AE12" s="69">
        <v>44884.882905093</v>
      </c>
      <c r="AF12" s="22"/>
    </row>
    <row r="13" spans="1:32" x14ac:dyDescent="0.25">
      <c r="A13">
        <v>12</v>
      </c>
      <c r="B13" s="68" t="s">
        <v>794</v>
      </c>
      <c r="C13" t="s">
        <v>795</v>
      </c>
      <c r="D13" t="s">
        <v>568</v>
      </c>
      <c r="E13" t="s">
        <v>282</v>
      </c>
      <c r="F13" t="s">
        <v>288</v>
      </c>
      <c r="G13" t="s">
        <v>537</v>
      </c>
      <c r="H13">
        <v>6</v>
      </c>
      <c r="I13">
        <v>3</v>
      </c>
      <c r="J13" t="s">
        <v>771</v>
      </c>
      <c r="K13">
        <v>49</v>
      </c>
      <c r="L13" t="s">
        <v>306</v>
      </c>
      <c r="M13" t="s">
        <v>581</v>
      </c>
      <c r="P13" t="s">
        <v>571</v>
      </c>
      <c r="U13" s="55"/>
      <c r="V13" t="s">
        <v>582</v>
      </c>
      <c r="W13" s="55">
        <v>44875</v>
      </c>
      <c r="X13" s="55"/>
      <c r="Y13" t="s">
        <v>457</v>
      </c>
      <c r="Z13" t="s">
        <v>796</v>
      </c>
      <c r="AA13" t="s">
        <v>570</v>
      </c>
      <c r="AB13" s="55">
        <v>44875</v>
      </c>
      <c r="AC13">
        <v>1</v>
      </c>
      <c r="AD13" s="69">
        <v>44884.884305555999</v>
      </c>
      <c r="AE13" s="69">
        <v>44884.884305555999</v>
      </c>
      <c r="AF13" s="22"/>
    </row>
    <row r="14" spans="1:32" x14ac:dyDescent="0.25">
      <c r="A14">
        <v>13</v>
      </c>
      <c r="B14" s="68" t="s">
        <v>797</v>
      </c>
      <c r="C14" t="s">
        <v>798</v>
      </c>
      <c r="D14" t="s">
        <v>568</v>
      </c>
      <c r="E14" t="s">
        <v>282</v>
      </c>
      <c r="F14" t="s">
        <v>288</v>
      </c>
      <c r="G14" t="s">
        <v>537</v>
      </c>
      <c r="H14">
        <v>6</v>
      </c>
      <c r="I14">
        <v>3</v>
      </c>
      <c r="J14" t="s">
        <v>771</v>
      </c>
      <c r="K14">
        <v>20</v>
      </c>
      <c r="L14" t="s">
        <v>306</v>
      </c>
      <c r="M14" t="s">
        <v>581</v>
      </c>
      <c r="P14" t="s">
        <v>571</v>
      </c>
      <c r="U14" s="55"/>
      <c r="V14" t="s">
        <v>582</v>
      </c>
      <c r="W14" s="55">
        <v>44875</v>
      </c>
      <c r="X14" s="55"/>
      <c r="Y14" t="s">
        <v>457</v>
      </c>
      <c r="Z14" t="s">
        <v>799</v>
      </c>
      <c r="AA14" t="s">
        <v>570</v>
      </c>
      <c r="AB14" s="55">
        <v>44875</v>
      </c>
      <c r="AC14">
        <v>1</v>
      </c>
      <c r="AD14" s="69">
        <v>44884.885613425999</v>
      </c>
      <c r="AE14" s="69">
        <v>44884.885613425999</v>
      </c>
      <c r="AF14" s="22"/>
    </row>
    <row r="15" spans="1:32" x14ac:dyDescent="0.25">
      <c r="A15">
        <v>14</v>
      </c>
      <c r="B15" s="68" t="s">
        <v>800</v>
      </c>
      <c r="C15" t="s">
        <v>801</v>
      </c>
      <c r="D15" t="s">
        <v>568</v>
      </c>
      <c r="E15" t="s">
        <v>282</v>
      </c>
      <c r="F15" t="s">
        <v>288</v>
      </c>
      <c r="G15" t="s">
        <v>537</v>
      </c>
      <c r="H15">
        <v>6</v>
      </c>
      <c r="I15">
        <v>3</v>
      </c>
      <c r="J15" t="s">
        <v>771</v>
      </c>
      <c r="K15">
        <v>10</v>
      </c>
      <c r="L15" t="s">
        <v>304</v>
      </c>
      <c r="M15" t="s">
        <v>581</v>
      </c>
      <c r="P15" t="s">
        <v>571</v>
      </c>
      <c r="U15" s="55"/>
      <c r="V15" t="s">
        <v>582</v>
      </c>
      <c r="W15" s="55">
        <v>44875</v>
      </c>
      <c r="X15" s="55"/>
      <c r="Y15" t="s">
        <v>457</v>
      </c>
      <c r="Z15" t="s">
        <v>802</v>
      </c>
      <c r="AA15" t="s">
        <v>570</v>
      </c>
      <c r="AB15" s="55">
        <v>44875</v>
      </c>
      <c r="AC15">
        <v>1</v>
      </c>
      <c r="AD15" s="69">
        <v>44884.889386574003</v>
      </c>
      <c r="AE15" s="69">
        <v>44884.889386574003</v>
      </c>
      <c r="AF15" s="22"/>
    </row>
    <row r="16" spans="1:32" x14ac:dyDescent="0.25">
      <c r="A16">
        <v>15</v>
      </c>
      <c r="B16" s="68" t="s">
        <v>803</v>
      </c>
      <c r="C16" t="s">
        <v>804</v>
      </c>
      <c r="D16" t="s">
        <v>568</v>
      </c>
      <c r="E16" t="s">
        <v>282</v>
      </c>
      <c r="F16" t="s">
        <v>288</v>
      </c>
      <c r="G16" t="s">
        <v>805</v>
      </c>
      <c r="H16">
        <v>10</v>
      </c>
      <c r="I16">
        <v>3</v>
      </c>
      <c r="J16" t="s">
        <v>806</v>
      </c>
      <c r="K16">
        <v>40</v>
      </c>
      <c r="L16" t="s">
        <v>306</v>
      </c>
      <c r="M16" t="s">
        <v>807</v>
      </c>
      <c r="P16" t="s">
        <v>569</v>
      </c>
      <c r="U16" s="55"/>
      <c r="V16" t="s">
        <v>808</v>
      </c>
      <c r="W16" s="55">
        <v>44875</v>
      </c>
      <c r="X16" s="55"/>
      <c r="Y16" t="s">
        <v>457</v>
      </c>
      <c r="AB16" s="55"/>
      <c r="AC16">
        <v>1</v>
      </c>
      <c r="AD16" s="69">
        <v>44886.181284721999</v>
      </c>
      <c r="AE16" s="69">
        <v>44886.181284721999</v>
      </c>
      <c r="AF16" s="22"/>
    </row>
    <row r="17" spans="1:32" x14ac:dyDescent="0.25">
      <c r="A17">
        <v>16</v>
      </c>
      <c r="B17" s="68" t="s">
        <v>809</v>
      </c>
      <c r="C17" t="s">
        <v>810</v>
      </c>
      <c r="D17" t="s">
        <v>568</v>
      </c>
      <c r="E17" t="s">
        <v>282</v>
      </c>
      <c r="F17" t="s">
        <v>288</v>
      </c>
      <c r="G17" t="s">
        <v>805</v>
      </c>
      <c r="H17">
        <v>10</v>
      </c>
      <c r="I17">
        <v>3</v>
      </c>
      <c r="J17" t="s">
        <v>806</v>
      </c>
      <c r="K17">
        <v>45</v>
      </c>
      <c r="L17" t="s">
        <v>304</v>
      </c>
      <c r="M17" t="s">
        <v>807</v>
      </c>
      <c r="P17" t="s">
        <v>569</v>
      </c>
      <c r="U17" s="55"/>
      <c r="V17" t="s">
        <v>808</v>
      </c>
      <c r="W17" s="55">
        <v>44875</v>
      </c>
      <c r="X17" s="55"/>
      <c r="Y17" t="s">
        <v>457</v>
      </c>
      <c r="AB17" s="55"/>
      <c r="AC17">
        <v>1</v>
      </c>
      <c r="AD17" s="69">
        <v>44886.182511573999</v>
      </c>
      <c r="AE17" s="69">
        <v>44886.182511573999</v>
      </c>
      <c r="AF17" s="22"/>
    </row>
    <row r="18" spans="1:32" x14ac:dyDescent="0.25">
      <c r="A18">
        <v>17</v>
      </c>
      <c r="B18" s="68" t="s">
        <v>811</v>
      </c>
      <c r="C18" t="s">
        <v>812</v>
      </c>
      <c r="D18" t="s">
        <v>568</v>
      </c>
      <c r="E18" t="s">
        <v>282</v>
      </c>
      <c r="F18" t="s">
        <v>288</v>
      </c>
      <c r="G18" t="s">
        <v>805</v>
      </c>
      <c r="H18">
        <v>10</v>
      </c>
      <c r="I18">
        <v>3</v>
      </c>
      <c r="J18" t="s">
        <v>806</v>
      </c>
      <c r="K18">
        <v>23</v>
      </c>
      <c r="L18" t="s">
        <v>306</v>
      </c>
      <c r="M18" t="s">
        <v>807</v>
      </c>
      <c r="P18" t="s">
        <v>569</v>
      </c>
      <c r="U18" s="55"/>
      <c r="V18" t="s">
        <v>808</v>
      </c>
      <c r="W18" s="55">
        <v>44875</v>
      </c>
      <c r="X18" s="55"/>
      <c r="Y18" t="s">
        <v>457</v>
      </c>
      <c r="AB18" s="55"/>
      <c r="AC18">
        <v>1</v>
      </c>
      <c r="AD18" s="69">
        <v>44886.184039352003</v>
      </c>
      <c r="AE18" s="69">
        <v>44886.184039352003</v>
      </c>
      <c r="AF18" s="22"/>
    </row>
    <row r="19" spans="1:32" x14ac:dyDescent="0.25">
      <c r="A19">
        <v>18</v>
      </c>
      <c r="B19" s="68" t="s">
        <v>813</v>
      </c>
      <c r="C19" t="s">
        <v>814</v>
      </c>
      <c r="D19" t="s">
        <v>568</v>
      </c>
      <c r="E19" t="s">
        <v>282</v>
      </c>
      <c r="F19" t="s">
        <v>288</v>
      </c>
      <c r="G19" t="s">
        <v>805</v>
      </c>
      <c r="H19">
        <v>10</v>
      </c>
      <c r="I19">
        <v>3</v>
      </c>
      <c r="J19" t="s">
        <v>806</v>
      </c>
      <c r="K19">
        <v>46</v>
      </c>
      <c r="L19" t="s">
        <v>306</v>
      </c>
      <c r="M19" t="s">
        <v>807</v>
      </c>
      <c r="P19" t="s">
        <v>569</v>
      </c>
      <c r="U19" s="55"/>
      <c r="V19" t="s">
        <v>808</v>
      </c>
      <c r="W19" s="55">
        <v>44875</v>
      </c>
      <c r="X19" s="55"/>
      <c r="Y19" t="s">
        <v>457</v>
      </c>
      <c r="AB19" s="55"/>
      <c r="AC19">
        <v>1</v>
      </c>
      <c r="AD19" s="69">
        <v>44886.185636574002</v>
      </c>
      <c r="AE19" s="69">
        <v>44886.185636574002</v>
      </c>
      <c r="AF19" s="22"/>
    </row>
    <row r="20" spans="1:32" x14ac:dyDescent="0.25">
      <c r="A20">
        <v>19</v>
      </c>
      <c r="B20" s="68" t="s">
        <v>815</v>
      </c>
      <c r="C20" t="s">
        <v>816</v>
      </c>
      <c r="D20" t="s">
        <v>568</v>
      </c>
      <c r="E20" t="s">
        <v>282</v>
      </c>
      <c r="F20" t="s">
        <v>288</v>
      </c>
      <c r="G20" t="s">
        <v>805</v>
      </c>
      <c r="H20">
        <v>10</v>
      </c>
      <c r="I20">
        <v>3</v>
      </c>
      <c r="J20" t="s">
        <v>806</v>
      </c>
      <c r="K20">
        <v>21</v>
      </c>
      <c r="L20" t="s">
        <v>306</v>
      </c>
      <c r="M20" t="s">
        <v>807</v>
      </c>
      <c r="P20" t="s">
        <v>569</v>
      </c>
      <c r="U20" s="55"/>
      <c r="V20" t="s">
        <v>808</v>
      </c>
      <c r="W20" s="55">
        <v>44875</v>
      </c>
      <c r="X20" s="55"/>
      <c r="Y20" t="s">
        <v>457</v>
      </c>
      <c r="AB20" s="55"/>
      <c r="AC20">
        <v>1</v>
      </c>
      <c r="AD20" s="69">
        <v>44886.186736110998</v>
      </c>
      <c r="AE20" s="69">
        <v>44886.186736110998</v>
      </c>
      <c r="AF20" s="22"/>
    </row>
  </sheetData>
  <conditionalFormatting sqref="T1">
    <cfRule type="cellIs" dxfId="8" priority="2060" operator="lessThan">
      <formula>14</formula>
    </cfRule>
    <cfRule type="cellIs" dxfId="7" priority="2061" operator="greaterThan">
      <formula>14</formula>
    </cfRule>
  </conditionalFormatting>
  <conditionalFormatting sqref="B2:B20">
    <cfRule type="duplicateValues" dxfId="6" priority="1"/>
    <cfRule type="duplicateValues" dxfId="5" priority="2"/>
  </conditionalFormatting>
  <conditionalFormatting sqref="B2:C20">
    <cfRule type="duplicateValues" dxfId="4" priority="3"/>
  </conditionalFormatting>
  <conditionalFormatting sqref="B2:B20">
    <cfRule type="duplicateValues" dxfId="3" priority="4"/>
  </conditionalFormatting>
  <conditionalFormatting sqref="B2:B20">
    <cfRule type="duplicateValues" dxfId="2" priority="5"/>
    <cfRule type="duplicateValues" dxfId="1" priority="6"/>
  </conditionalFormatting>
  <conditionalFormatting sqref="B2:C20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2021-08-12T07:14:35Z</cp:lastPrinted>
  <dcterms:created xsi:type="dcterms:W3CDTF">2020-03-25T02:32:05Z</dcterms:created>
  <dcterms:modified xsi:type="dcterms:W3CDTF">2022-11-29T04:17:58Z</dcterms:modified>
</cp:coreProperties>
</file>