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05" yWindow="-105" windowWidth="19425" windowHeight="10425" activeTab="2"/>
  </bookViews>
  <sheets>
    <sheet name="2019" sheetId="1" r:id="rId1"/>
    <sheet name="2020" sheetId="2" r:id="rId2"/>
    <sheet name="2021" sheetId="4" r:id="rId3"/>
  </sheets>
  <externalReferences>
    <externalReference r:id="rId4"/>
  </externalReferences>
  <definedNames>
    <definedName name="_xlnm.Print_Area" localSheetId="0">'2019'!$A$1:$X$282</definedName>
    <definedName name="_xlnm.Print_Area" localSheetId="2">'2021'!$A$1:$V$31</definedName>
  </definedNames>
  <calcPr calcId="144525"/>
</workbook>
</file>

<file path=xl/calcChain.xml><?xml version="1.0" encoding="utf-8"?>
<calcChain xmlns="http://schemas.openxmlformats.org/spreadsheetml/2006/main">
  <c r="K19" i="4" l="1"/>
  <c r="G19" i="4"/>
  <c r="C19" i="4"/>
  <c r="S17" i="4"/>
  <c r="O17" i="4"/>
  <c r="I17" i="4"/>
  <c r="F17" i="4"/>
  <c r="D17" i="4"/>
  <c r="V16" i="4"/>
  <c r="O16" i="4"/>
  <c r="I16" i="4"/>
  <c r="D16" i="4"/>
  <c r="V15" i="4"/>
  <c r="U15" i="4"/>
  <c r="S15" i="4"/>
  <c r="S19" i="4" s="1"/>
  <c r="R15" i="4"/>
  <c r="Q15" i="4"/>
  <c r="P15" i="4"/>
  <c r="O15" i="4"/>
  <c r="O19" i="4" s="1"/>
  <c r="N15" i="4"/>
  <c r="M15" i="4"/>
  <c r="L15" i="4"/>
  <c r="K15" i="4"/>
  <c r="J15" i="4"/>
  <c r="I15" i="4"/>
  <c r="F15" i="4"/>
  <c r="D15" i="4"/>
  <c r="C15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V7" i="4"/>
  <c r="V19" i="4" s="1"/>
  <c r="U7" i="4"/>
  <c r="U19" i="4" s="1"/>
  <c r="T7" i="4"/>
  <c r="T19" i="4" s="1"/>
  <c r="S7" i="4"/>
  <c r="R7" i="4"/>
  <c r="R19" i="4" s="1"/>
  <c r="Q7" i="4"/>
  <c r="Q19" i="4" s="1"/>
  <c r="P7" i="4"/>
  <c r="P19" i="4" s="1"/>
  <c r="O7" i="4"/>
  <c r="N7" i="4"/>
  <c r="N19" i="4" s="1"/>
  <c r="M7" i="4"/>
  <c r="M19" i="4" s="1"/>
  <c r="L7" i="4"/>
  <c r="L19" i="4" s="1"/>
  <c r="K7" i="4"/>
  <c r="J7" i="4"/>
  <c r="J19" i="4" s="1"/>
  <c r="I7" i="4"/>
  <c r="I19" i="4" s="1"/>
  <c r="H7" i="4"/>
  <c r="H19" i="4" s="1"/>
  <c r="G7" i="4"/>
  <c r="F7" i="4"/>
  <c r="F19" i="4" s="1"/>
  <c r="E7" i="4"/>
  <c r="E19" i="4" s="1"/>
  <c r="D7" i="4"/>
  <c r="D19" i="4" s="1"/>
  <c r="C7" i="4"/>
  <c r="Q83" i="2" l="1"/>
  <c r="P83" i="2"/>
  <c r="O83" i="2"/>
  <c r="N83" i="2"/>
  <c r="M83" i="2"/>
  <c r="L83" i="2"/>
  <c r="K83" i="2"/>
  <c r="J83" i="2"/>
  <c r="I83" i="2"/>
  <c r="H83" i="2"/>
  <c r="G83" i="2"/>
  <c r="F83" i="2"/>
  <c r="E83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Q70" i="2"/>
  <c r="L66" i="2"/>
  <c r="K66" i="2"/>
  <c r="J66" i="2"/>
  <c r="I66" i="2"/>
  <c r="H66" i="2"/>
  <c r="G66" i="2"/>
  <c r="F66" i="2"/>
  <c r="E66" i="2"/>
  <c r="L58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L49" i="2"/>
  <c r="I49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E84" i="2" s="1"/>
  <c r="Q31" i="2"/>
  <c r="P31" i="2"/>
  <c r="O31" i="2"/>
  <c r="N31" i="2"/>
  <c r="M31" i="2"/>
  <c r="L31" i="2"/>
  <c r="K31" i="2"/>
  <c r="J31" i="2"/>
  <c r="I31" i="2"/>
  <c r="H31" i="2"/>
  <c r="G31" i="2"/>
  <c r="N26" i="2"/>
  <c r="L26" i="2"/>
  <c r="I26" i="2"/>
  <c r="V16" i="2"/>
  <c r="V84" i="2" s="1"/>
  <c r="U16" i="2"/>
  <c r="U84" i="2" s="1"/>
  <c r="T16" i="2"/>
  <c r="T84" i="2" s="1"/>
  <c r="S16" i="2"/>
  <c r="S84" i="2" s="1"/>
  <c r="R16" i="2"/>
  <c r="R84" i="2" s="1"/>
  <c r="Q16" i="2"/>
  <c r="Q84" i="2" s="1"/>
  <c r="P16" i="2"/>
  <c r="P84" i="2" s="1"/>
  <c r="O16" i="2"/>
  <c r="O84" i="2" s="1"/>
  <c r="N16" i="2"/>
  <c r="M16" i="2"/>
  <c r="M84" i="2" s="1"/>
  <c r="L16" i="2"/>
  <c r="L84" i="2" s="1"/>
  <c r="K16" i="2"/>
  <c r="K84" i="2" s="1"/>
  <c r="J16" i="2"/>
  <c r="J84" i="2" s="1"/>
  <c r="I16" i="2"/>
  <c r="I84" i="2" s="1"/>
  <c r="H16" i="2"/>
  <c r="H84" i="2" s="1"/>
  <c r="G16" i="2"/>
  <c r="G84" i="2" s="1"/>
  <c r="F16" i="2"/>
  <c r="F84" i="2" s="1"/>
  <c r="N9" i="2"/>
  <c r="N84" i="2" s="1"/>
</calcChain>
</file>

<file path=xl/sharedStrings.xml><?xml version="1.0" encoding="utf-8"?>
<sst xmlns="http://schemas.openxmlformats.org/spreadsheetml/2006/main" count="1901" uniqueCount="484">
  <si>
    <t>REKAP BANTUAN ALSINTAN APBN/APBD TAHUN 2019</t>
  </si>
  <si>
    <t>Semester II</t>
  </si>
  <si>
    <t>KABUPATEN DEMAK</t>
  </si>
  <si>
    <t>10 September 2019</t>
  </si>
  <si>
    <t>No</t>
  </si>
  <si>
    <t>Kecamatan</t>
  </si>
  <si>
    <t>Poktan/Gapoktan/UPJA</t>
  </si>
  <si>
    <t>Alamat</t>
  </si>
  <si>
    <t>Jenis Alsintan</t>
  </si>
  <si>
    <t>Asal Bantuan</t>
  </si>
  <si>
    <t>Kondisi</t>
  </si>
  <si>
    <t>KET</t>
  </si>
  <si>
    <t>PT</t>
  </si>
  <si>
    <t>PTM</t>
  </si>
  <si>
    <t>PM</t>
  </si>
  <si>
    <t>CH B</t>
  </si>
  <si>
    <t>CH S</t>
  </si>
  <si>
    <t>CHK</t>
  </si>
  <si>
    <t>TR2</t>
  </si>
  <si>
    <t>PA 3"</t>
  </si>
  <si>
    <t>PA 4"</t>
  </si>
  <si>
    <t>PA 6"</t>
  </si>
  <si>
    <t>RT</t>
  </si>
  <si>
    <t>C</t>
  </si>
  <si>
    <t>TR 4</t>
  </si>
  <si>
    <t>VD</t>
  </si>
  <si>
    <t>CS</t>
  </si>
  <si>
    <t>HS E</t>
  </si>
  <si>
    <t>HS</t>
  </si>
  <si>
    <t>Demak</t>
  </si>
  <si>
    <t>Tani Maju</t>
  </si>
  <si>
    <t>Ds.Tempuran Kec. Demak</t>
  </si>
  <si>
    <t>APBN 2019</t>
  </si>
  <si>
    <t>Baik</t>
  </si>
  <si>
    <t>Ngudi Luhur</t>
  </si>
  <si>
    <t>Ds. Donorojo Kec. Demak</t>
  </si>
  <si>
    <t>APBN Pusat 2019</t>
  </si>
  <si>
    <t>Mukti Harjo</t>
  </si>
  <si>
    <t>Ds. Kalikondang Kec. Demak</t>
  </si>
  <si>
    <t>Subur Makmur</t>
  </si>
  <si>
    <t>Ds. Kalicilik Kec. Demak</t>
  </si>
  <si>
    <t>Ngudi Utomo</t>
  </si>
  <si>
    <t>Ds. Karangmlati Kec. Demak</t>
  </si>
  <si>
    <t>Sembojo</t>
  </si>
  <si>
    <t>Ds. Sedo Kec. Demak</t>
  </si>
  <si>
    <t>Sido tresno</t>
  </si>
  <si>
    <t>Ds. Mulyorejo Kec. Demak</t>
  </si>
  <si>
    <t>Handayani</t>
  </si>
  <si>
    <t>Ngudi Hasil</t>
  </si>
  <si>
    <t>Rogo Asih</t>
  </si>
  <si>
    <t>Kel Bintoro Kec. Demak</t>
  </si>
  <si>
    <t>P3A Tirto Raharjo</t>
  </si>
  <si>
    <t>Sari Makmur</t>
  </si>
  <si>
    <t>Kel. Mangunjiwan Kec. Demak</t>
  </si>
  <si>
    <t>Mekar Sari</t>
  </si>
  <si>
    <t>Ds. Katonsari Kec. Demak</t>
  </si>
  <si>
    <t>Ngudi Subur</t>
  </si>
  <si>
    <t>APBN Prov 2019</t>
  </si>
  <si>
    <t>Margo Mulyo</t>
  </si>
  <si>
    <t>Ds. Raji Kec. Demak</t>
  </si>
  <si>
    <t>Jumlah</t>
  </si>
  <si>
    <t>Wedung</t>
  </si>
  <si>
    <t>Karya Jati 2</t>
  </si>
  <si>
    <t>Ds.Kenduren Kec. Wedung</t>
  </si>
  <si>
    <t>APBD 2019</t>
  </si>
  <si>
    <t>Mardi Mukti</t>
  </si>
  <si>
    <t>Ds.Bungo Kec. Wedung</t>
  </si>
  <si>
    <t>Sari Mulyo</t>
  </si>
  <si>
    <t>Ds.Jungpasir Kec. Wedung</t>
  </si>
  <si>
    <t>Brigade</t>
  </si>
  <si>
    <t>Roso  Manunggal</t>
  </si>
  <si>
    <t>Ds. Ngawen Kec. Wedung</t>
  </si>
  <si>
    <t>Rahayu</t>
  </si>
  <si>
    <t>Ds. Ruwit Kec. Wedung</t>
  </si>
  <si>
    <t>APBN pusat 2019</t>
  </si>
  <si>
    <t>Sumber Makmur</t>
  </si>
  <si>
    <t>Ds. Bungo Kec. Wedung</t>
  </si>
  <si>
    <t>Makno Utomo</t>
  </si>
  <si>
    <t>Ds. Berahan Kulon Kec. Wedung</t>
  </si>
  <si>
    <t>Sumber Rejeki</t>
  </si>
  <si>
    <t>Ds. Berahan Wetan Kec. Wedung</t>
  </si>
  <si>
    <t>Tani Makmur</t>
  </si>
  <si>
    <t>Arum Sari</t>
  </si>
  <si>
    <t>Ds. Jung Pasir Kec. Wedung</t>
  </si>
  <si>
    <t>Sumber Lancar</t>
  </si>
  <si>
    <t>Ajining Tani</t>
  </si>
  <si>
    <t>Ds. Mutih Kulon Kec. Wedung</t>
  </si>
  <si>
    <t>Rowo Rukun</t>
  </si>
  <si>
    <t>Roso Sawiji</t>
  </si>
  <si>
    <t xml:space="preserve">Dewi Sri </t>
  </si>
  <si>
    <t>Margo Rahayu</t>
  </si>
  <si>
    <t>Ds. Mutih Wetan Kec. Wedung</t>
  </si>
  <si>
    <t>Buko Sari</t>
  </si>
  <si>
    <t>Ds. Buko Kec. Wedung</t>
  </si>
  <si>
    <t>Sari Tulodo</t>
  </si>
  <si>
    <t>Ds. Tedunan Kec. Wedung</t>
  </si>
  <si>
    <t>Mardi Rahayu</t>
  </si>
  <si>
    <t xml:space="preserve">Sembodo </t>
  </si>
  <si>
    <t>APBN Pusat 2018</t>
  </si>
  <si>
    <t xml:space="preserve">Mardi Mukti </t>
  </si>
  <si>
    <t>Sido Buko</t>
  </si>
  <si>
    <t>Karya Mukti</t>
  </si>
  <si>
    <t>Ds. Jetak Kec. Wedung</t>
  </si>
  <si>
    <t>Sido Makmur</t>
  </si>
  <si>
    <t>Bonang</t>
  </si>
  <si>
    <t xml:space="preserve">Sumber Tani I </t>
  </si>
  <si>
    <t>Ds.Weding Kec. Bonang</t>
  </si>
  <si>
    <t>Sri Maju</t>
  </si>
  <si>
    <t>Ds.Kembangan Kec. Bonang</t>
  </si>
  <si>
    <t>Ds. Wonosari Kec. Bonang</t>
  </si>
  <si>
    <t>Jati Makmur</t>
  </si>
  <si>
    <t>Ds. Jatimulyo Kec. Bonang</t>
  </si>
  <si>
    <t>Edi Peni</t>
  </si>
  <si>
    <t>Ds. Krajan Bogo Kec. Bonang</t>
  </si>
  <si>
    <t xml:space="preserve"> -</t>
  </si>
  <si>
    <t>Ds. Sumberejo Kec. Bonang</t>
  </si>
  <si>
    <t xml:space="preserve">Argo Mulyo </t>
  </si>
  <si>
    <t>Ds. Kembangan Kec. Bonang</t>
  </si>
  <si>
    <t>Dempet</t>
  </si>
  <si>
    <t>Ngudi Sari Bumi</t>
  </si>
  <si>
    <t>Ds.Botosengon Kec. Dempet</t>
  </si>
  <si>
    <t>Abdi Tani</t>
  </si>
  <si>
    <t>Ds.Dempet Kec. Dempet</t>
  </si>
  <si>
    <t>Karya Sari Utomo</t>
  </si>
  <si>
    <t>Ds.Kebonsari Kec. Dempet</t>
  </si>
  <si>
    <t>Tani Jaya</t>
  </si>
  <si>
    <t>Ds.Jerukgulung Kec. Dempet</t>
  </si>
  <si>
    <t>Ds.Brakas Kec. Dempet</t>
  </si>
  <si>
    <t>Ds. Jerukgulung Kec. Dempet</t>
  </si>
  <si>
    <t>Makmur Organik</t>
  </si>
  <si>
    <t>Ds. Kebonsari Kec. Dempet</t>
  </si>
  <si>
    <t xml:space="preserve"> - </t>
  </si>
  <si>
    <t>Sumber Rizki</t>
  </si>
  <si>
    <t>Ds. Brakas Kec. Dempet</t>
  </si>
  <si>
    <t>Ds. Kedungori Kec. Dempet</t>
  </si>
  <si>
    <t>Maju Terus</t>
  </si>
  <si>
    <t>Dwi Sakti</t>
  </si>
  <si>
    <t>Ds. Kunir Kec. Dempet</t>
  </si>
  <si>
    <t>Mulyo Utomo</t>
  </si>
  <si>
    <t>Ds. Sidomulyo Kec. Dempet</t>
  </si>
  <si>
    <t>Ngudi Kamulyan</t>
  </si>
  <si>
    <t>Ds. Dempet Kec. Dempet</t>
  </si>
  <si>
    <t>Makmur</t>
  </si>
  <si>
    <t>Ds. Kuwu Kec. Dempet</t>
  </si>
  <si>
    <t xml:space="preserve">Karya Bhakti </t>
  </si>
  <si>
    <t xml:space="preserve">Ds. Kramat Kec. Dempet </t>
  </si>
  <si>
    <t xml:space="preserve">Sido Dadi </t>
  </si>
  <si>
    <t>Ds. Merak Kec. Dempet</t>
  </si>
  <si>
    <t>Wonosalam</t>
  </si>
  <si>
    <t>Karya Tani</t>
  </si>
  <si>
    <t>Ds.Trengguli Kec. Wonosalam</t>
  </si>
  <si>
    <t>Arum Tani</t>
  </si>
  <si>
    <t>Ds. Mranak Kec. Wonosalam</t>
  </si>
  <si>
    <t>Makaryo Tani</t>
  </si>
  <si>
    <t>Ngudi Mulyo</t>
  </si>
  <si>
    <t>Ds. Karangrowo Kec. Mlaten</t>
  </si>
  <si>
    <t>Ds. Pilangrejo Kec. Wonosalam</t>
  </si>
  <si>
    <t>Gajah</t>
  </si>
  <si>
    <t>Mekar Sari Lestari</t>
  </si>
  <si>
    <t>Ds.Banjarsari Kec. Gajah</t>
  </si>
  <si>
    <t>Sido Asih</t>
  </si>
  <si>
    <t>Ds.Surodadi Kec. Gajah</t>
  </si>
  <si>
    <t>Tunggak Semi</t>
  </si>
  <si>
    <t>Ds.Tlogopandogan Kec. Gajah</t>
  </si>
  <si>
    <t>Kumpul Sari</t>
  </si>
  <si>
    <t>Ds. Banjar Kec. Gajah</t>
  </si>
  <si>
    <t>Mawar</t>
  </si>
  <si>
    <t>Ds. Kedondong Kec. Gajah</t>
  </si>
  <si>
    <t>Ringin Arum</t>
  </si>
  <si>
    <t>Ds. Jatisono Kec. Gajah</t>
  </si>
  <si>
    <t xml:space="preserve">P3A Sumber Tirto </t>
  </si>
  <si>
    <t xml:space="preserve">Ds. Surodadi Kec. Gajah </t>
  </si>
  <si>
    <t>Ds. Mojosimo Kec. Gajah</t>
  </si>
  <si>
    <t>Sido Mulyo</t>
  </si>
  <si>
    <t>Karanganyar</t>
  </si>
  <si>
    <t>Rukun Jaya Tani</t>
  </si>
  <si>
    <t>Ds.Ngaluran Kec.Karanganyar</t>
  </si>
  <si>
    <t>Margo Rejo</t>
  </si>
  <si>
    <t>Ds.Jatirejo Kec.Karanganyar</t>
  </si>
  <si>
    <t>Ds.Karanganyar Kec.Karanganyar</t>
  </si>
  <si>
    <t>Lestari</t>
  </si>
  <si>
    <t>Ds.Kotakan Kec.Karanganganyar</t>
  </si>
  <si>
    <t>Tani Rukun</t>
  </si>
  <si>
    <t>Ds.Kedungwaru Kec.Karanganyar</t>
  </si>
  <si>
    <t>Karya Indah</t>
  </si>
  <si>
    <t>Ds. Kedungwaru Lor Kec. Karanganyar</t>
  </si>
  <si>
    <t>Rukun Madya Budi</t>
  </si>
  <si>
    <t>Ds. Ngaluran Kec. Karanganyar</t>
  </si>
  <si>
    <t>Margo Rukun</t>
  </si>
  <si>
    <t>Ds. Jatirejo Kec. Karanganyar</t>
  </si>
  <si>
    <t>Sido Leksono III</t>
  </si>
  <si>
    <t>Ds. Wonoketingal Kec. Karanganyar</t>
  </si>
  <si>
    <t>Margo Joyo</t>
  </si>
  <si>
    <t>Sido Rukun</t>
  </si>
  <si>
    <t>Ds. Bandungrejo Kec. Karanganyar</t>
  </si>
  <si>
    <t xml:space="preserve">Ngudi Lestari </t>
  </si>
  <si>
    <t xml:space="preserve">Ds. Ketanjung Kec. Karanganyar </t>
  </si>
  <si>
    <t>Sido Muncul</t>
  </si>
  <si>
    <t>Mijen</t>
  </si>
  <si>
    <t>Ngudi Makmur</t>
  </si>
  <si>
    <t>Ds.Bantengmati Kec. Mijen</t>
  </si>
  <si>
    <t>Tut Wuri Handayani</t>
  </si>
  <si>
    <t>Ds.Ngelowetan Kec. Mijen</t>
  </si>
  <si>
    <t>Tani Barokah</t>
  </si>
  <si>
    <t>Ds. Ngelo Kulon Kec. Mijen</t>
  </si>
  <si>
    <t>Rukun Tani</t>
  </si>
  <si>
    <t>Ds. Mijen Kec. Mijen</t>
  </si>
  <si>
    <t>Marsudi Tani</t>
  </si>
  <si>
    <t>Ds. Banteng Mati Kec. Mijen</t>
  </si>
  <si>
    <t xml:space="preserve">Panca Tani </t>
  </si>
  <si>
    <t>Ds. Mlaten Kec. Mijen</t>
  </si>
  <si>
    <t>Tani Agung</t>
  </si>
  <si>
    <t>Ds. Pasir Kec. Mijen</t>
  </si>
  <si>
    <t>Rukun Makaryo</t>
  </si>
  <si>
    <t>Ds. Geneng Kec. Mijen</t>
  </si>
  <si>
    <t>Ds. Gempolsongo Kec. Mijen</t>
  </si>
  <si>
    <t>Ds. Ngelowetan Kec. Mijen</t>
  </si>
  <si>
    <t>Ds. Bermi Kec. Mijen</t>
  </si>
  <si>
    <t>Sri Widodo</t>
  </si>
  <si>
    <t>Agung Rejeki</t>
  </si>
  <si>
    <t>Tani Makaryo</t>
  </si>
  <si>
    <t>Mekar sari</t>
  </si>
  <si>
    <t>Mawar Melati</t>
  </si>
  <si>
    <t>Ds. Ngegot Kec. Mijen</t>
  </si>
  <si>
    <t>Margo Rejeki</t>
  </si>
  <si>
    <t>Guntur</t>
  </si>
  <si>
    <t>Kertosari</t>
  </si>
  <si>
    <t>Ds.Bogosari Kec. Gutur</t>
  </si>
  <si>
    <t>Sumber Kahuripan</t>
  </si>
  <si>
    <t>Sido Dadi</t>
  </si>
  <si>
    <t>Ds.Sidokumpul Kec. Guntur</t>
  </si>
  <si>
    <t>Sari Mukti</t>
  </si>
  <si>
    <t>Ds.Guntutr Kec. Guntur</t>
  </si>
  <si>
    <t>Mangudi Bugo</t>
  </si>
  <si>
    <t>Budi Luhur</t>
  </si>
  <si>
    <t>Ds.Temuroso Kec. Guntur</t>
  </si>
  <si>
    <t>Mangudi Rahayu</t>
  </si>
  <si>
    <t>Ds.Tangkis Kec. Guntur</t>
  </si>
  <si>
    <t>Ds. Krandon Kec. Guntur</t>
  </si>
  <si>
    <t>Angudi Undake Boga</t>
  </si>
  <si>
    <t>Ds. Temuroso Kec. Guntur</t>
  </si>
  <si>
    <t>Ds. Sidoharjo Kec. Guntur</t>
  </si>
  <si>
    <t>Tulodo</t>
  </si>
  <si>
    <t>SAE</t>
  </si>
  <si>
    <t>Ds. Turitempel Kec. Guntur</t>
  </si>
  <si>
    <t>Angudi Nyoto</t>
  </si>
  <si>
    <t>Ds. Blerong Kec. Guntur</t>
  </si>
  <si>
    <t>Ngupouo Upo</t>
  </si>
  <si>
    <t>Ds. Tangkis Kec. Guntur</t>
  </si>
  <si>
    <t>Tulodo Makaryo</t>
  </si>
  <si>
    <t>Ds. Trimulyo Kec. Guntur</t>
  </si>
  <si>
    <t>Sido Mukti</t>
  </si>
  <si>
    <t>Ds. Bakalrejo Kec. Guntur</t>
  </si>
  <si>
    <t>Dadi Sari</t>
  </si>
  <si>
    <t>Amrih Makmur I</t>
  </si>
  <si>
    <t>Ds. Tlogorejo Kec. Guntur</t>
  </si>
  <si>
    <t>Ds. Gaji Kec. Guntur</t>
  </si>
  <si>
    <t>Amrih Makmur 3</t>
  </si>
  <si>
    <t xml:space="preserve">SAE </t>
  </si>
  <si>
    <t xml:space="preserve">Sido Mukti </t>
  </si>
  <si>
    <t>Karangawen</t>
  </si>
  <si>
    <t>Larasati</t>
  </si>
  <si>
    <t>Ds.Bumirejo Kec. Karangawen</t>
  </si>
  <si>
    <t>Ds. Bumirejo Kec. Karangawen</t>
  </si>
  <si>
    <t>Ds. Brambang Kec. Karangawen</t>
  </si>
  <si>
    <t>Patok Urip</t>
  </si>
  <si>
    <t>Ds. Punden Arum Kec. Karangawen</t>
  </si>
  <si>
    <t>Mulyo Sari</t>
  </si>
  <si>
    <t>Ds. Teluk Kec. Karangawen</t>
  </si>
  <si>
    <t>Makaryo Bumi</t>
  </si>
  <si>
    <t>Sari Tani</t>
  </si>
  <si>
    <t>Mukti Sari</t>
  </si>
  <si>
    <t>Sekar Martani</t>
  </si>
  <si>
    <t>Ds. Wonosekar Kec. Karangawen</t>
  </si>
  <si>
    <t>Ds. Kuripan Kec. Karangawen</t>
  </si>
  <si>
    <t>Ds. Sidorejo Kec. Karangawen</t>
  </si>
  <si>
    <t>Brambang Subur</t>
  </si>
  <si>
    <t>Ds. Jragung Kec. Karangawen</t>
  </si>
  <si>
    <t xml:space="preserve">Tlogo Asri </t>
  </si>
  <si>
    <t>Ds. Tlogorejo Kec. Karangawen</t>
  </si>
  <si>
    <t xml:space="preserve">Sido Makmur </t>
  </si>
  <si>
    <t xml:space="preserve">Tresno Makaryo I </t>
  </si>
  <si>
    <t xml:space="preserve">Ds. Rejosari Kec. Karangawen </t>
  </si>
  <si>
    <t>Nastiti</t>
  </si>
  <si>
    <t>Karangtengah</t>
  </si>
  <si>
    <t>Ds. Batu Kec. Karangtengah</t>
  </si>
  <si>
    <t>Ngudi Rahayu</t>
  </si>
  <si>
    <t>Ds. Wonowoso Kec. Karangtengah</t>
  </si>
  <si>
    <t>Karyo Utomo</t>
  </si>
  <si>
    <t>Ds. Klitih Kec. Karangtengah</t>
  </si>
  <si>
    <t>Ds. Kedunguter Kec. Karangtengah</t>
  </si>
  <si>
    <t>Sido Maju</t>
  </si>
  <si>
    <t>Dadi Waluyo</t>
  </si>
  <si>
    <t>Ds. Ploso Kec. Karangtengah</t>
  </si>
  <si>
    <t>Tani Subur</t>
  </si>
  <si>
    <t>Ds. Sampang Kec. Karangtengah</t>
  </si>
  <si>
    <t>Ngudi Kasuburan</t>
  </si>
  <si>
    <t>Ds. Donorejo Kec. Karangtengah</t>
  </si>
  <si>
    <t>Bina Anugrah</t>
  </si>
  <si>
    <t>Ds. Wonoagung Kec. Karangtengah</t>
  </si>
  <si>
    <t>Gandrung Mukti</t>
  </si>
  <si>
    <t>Mranggen</t>
  </si>
  <si>
    <t>Sri Rahayu</t>
  </si>
  <si>
    <t>Ds. Karangsono Kec. Mranggen</t>
  </si>
  <si>
    <t>Pambudi Tani</t>
  </si>
  <si>
    <t>Ds. Brumbung Kec. Mranggen</t>
  </si>
  <si>
    <t>Sri Rejeki</t>
  </si>
  <si>
    <t>Ds. Menur Kec. Mranggen</t>
  </si>
  <si>
    <t>Tani Sejati</t>
  </si>
  <si>
    <t>Ds. Kalitengah Kec. Mranggen</t>
  </si>
  <si>
    <t>Rejo Mulyo</t>
  </si>
  <si>
    <t>Ds. Bandungrejo Kec. Mranggen</t>
  </si>
  <si>
    <t>Ds. Ngemplak Kec. Mranggen</t>
  </si>
  <si>
    <t>Ds. Candi Sari Kec. Mranggen</t>
  </si>
  <si>
    <t xml:space="preserve">Sido Maju </t>
  </si>
  <si>
    <t>Ds. Waru Kec. Mranggen</t>
  </si>
  <si>
    <t>Ds. Batur Sari Kec. Mranggen</t>
  </si>
  <si>
    <t>Budi Santoso</t>
  </si>
  <si>
    <t>Marganing Tani</t>
  </si>
  <si>
    <t>Ds. Sumberejo Kec. Mranggen</t>
  </si>
  <si>
    <t>Ngudi Utami 3</t>
  </si>
  <si>
    <t>Ds. Banyumeneng Kec. Mranggen</t>
  </si>
  <si>
    <t>Karyaning Tani</t>
  </si>
  <si>
    <t>Ds. Kangkung Kec. Mranggen</t>
  </si>
  <si>
    <t>Ds. Kembangarum Kec. Mranggen</t>
  </si>
  <si>
    <t>Sayung</t>
  </si>
  <si>
    <t>Ds. Tambakroto Kec. Sayung</t>
  </si>
  <si>
    <t>Saeko Bakti</t>
  </si>
  <si>
    <t>Ds. Sayung Kec. Sayung</t>
  </si>
  <si>
    <t>Ds. Prampelan Kec. Sayung</t>
  </si>
  <si>
    <t>Gemah Ripah</t>
  </si>
  <si>
    <t>Ds. Pilangsari Kec. Sayung</t>
  </si>
  <si>
    <t>Arum Sari II</t>
  </si>
  <si>
    <t>Ds. Kalisari Kec. Sayung</t>
  </si>
  <si>
    <t>Arum Sari I</t>
  </si>
  <si>
    <t>Karya Utami</t>
  </si>
  <si>
    <t>Ds. Banjarsari Kec. Sayung</t>
  </si>
  <si>
    <t>Sido Rukun 1</t>
  </si>
  <si>
    <t>Ds. Jetaksari Kec. Sayung</t>
  </si>
  <si>
    <t>Panca Usaha</t>
  </si>
  <si>
    <t>Ds. Bulusari Kec. Sayung</t>
  </si>
  <si>
    <t>Mekarsari</t>
  </si>
  <si>
    <t>APBN Pusat 2020</t>
  </si>
  <si>
    <t>Lumpang Sewu</t>
  </si>
  <si>
    <t>Kebonagung</t>
  </si>
  <si>
    <t>Sari Bumi</t>
  </si>
  <si>
    <t>Ds. Prigi Kec. Kebonagung</t>
  </si>
  <si>
    <t>Margo Utomo</t>
  </si>
  <si>
    <t>Ds. Babad Kec. Keboagung</t>
  </si>
  <si>
    <t>Karya Muda</t>
  </si>
  <si>
    <t>Ds. Solowire Kec. Kenonagung</t>
  </si>
  <si>
    <t>Margo Karyo</t>
  </si>
  <si>
    <t>Mangun UpoBugo</t>
  </si>
  <si>
    <t>Ds. Mangunrejo Kec. Kebonagung</t>
  </si>
  <si>
    <t>Mangun Karyo</t>
  </si>
  <si>
    <t>Pemuda Tani Tunas Hijau</t>
  </si>
  <si>
    <t>Ds. Babad Kec. Kebonagung</t>
  </si>
  <si>
    <t>Tirta Jaya I</t>
  </si>
  <si>
    <t>Ds. Mijen Kec. Kebonagung</t>
  </si>
  <si>
    <t>Doyo Utomo</t>
  </si>
  <si>
    <t>Ds. Werdoyo Kec. Kebonagung</t>
  </si>
  <si>
    <t>Sendang Makmur</t>
  </si>
  <si>
    <t>Ds. Mangunanlor Kec. Kebonangung</t>
  </si>
  <si>
    <t>Masudi Tomo tani</t>
  </si>
  <si>
    <t>Ds. Klampok Lor Kec. Kebonagung</t>
  </si>
  <si>
    <t>Doyo Manunggal Karyo</t>
  </si>
  <si>
    <t>Ds. Tlogosih Kec. Kebonagung</t>
  </si>
  <si>
    <t>Sendang Mulyo</t>
  </si>
  <si>
    <t>Sumber Rejeki I</t>
  </si>
  <si>
    <t>Ds. Kebonagung Kec. Kebonagung</t>
  </si>
  <si>
    <t>Dworowati</t>
  </si>
  <si>
    <t>Ds. Sarimulyo Kec. Kebonagung</t>
  </si>
  <si>
    <t>Langgeng</t>
  </si>
  <si>
    <t>Mangun Rahayu</t>
  </si>
  <si>
    <t>Sendang rejeki</t>
  </si>
  <si>
    <t>Doyo Karyo</t>
  </si>
  <si>
    <t>Doyo Upoyo</t>
  </si>
  <si>
    <t>Doyo Usoho</t>
  </si>
  <si>
    <t>Ket:</t>
  </si>
  <si>
    <t>PT : Power Thresher</t>
  </si>
  <si>
    <t>PA 3" : Pompa Air 3"</t>
  </si>
  <si>
    <t>CS : Corn Sheller</t>
  </si>
  <si>
    <t>PTM : Power Thresher Multiguna</t>
  </si>
  <si>
    <t>PA 4" : Pompa Air 4"</t>
  </si>
  <si>
    <t>HS E : Hand Sprayer Elektrik</t>
  </si>
  <si>
    <t>DINAS PERTANIAN DAN PANGAN KAB. DEMAK</t>
  </si>
  <si>
    <t>PM : Paddy Mower</t>
  </si>
  <si>
    <t>PA 6" : Pompa Air 6"</t>
  </si>
  <si>
    <t>HS : Hand Sprayer</t>
  </si>
  <si>
    <t>CH B : Combine Harvester Besar</t>
  </si>
  <si>
    <t>RT : Rice Transplanter</t>
  </si>
  <si>
    <t>CH S : Combine Harvester Sedang</t>
  </si>
  <si>
    <t>C : Cultivator</t>
  </si>
  <si>
    <t>CH K : Combine Harvester Kecil</t>
  </si>
  <si>
    <t>TR4 : Traktor Roda 4</t>
  </si>
  <si>
    <t>TR 2 : Traktor Roda 2</t>
  </si>
  <si>
    <t>VD : Vertical Dryer</t>
  </si>
  <si>
    <t>REKAP BANTUAN ALSINTAN APBN/APBD TAHUN 2020</t>
  </si>
  <si>
    <t>8 Januari 2019</t>
  </si>
  <si>
    <t>Keterangan</t>
  </si>
  <si>
    <t>T</t>
  </si>
  <si>
    <t>CH K</t>
  </si>
  <si>
    <t>TR4</t>
  </si>
  <si>
    <t>Karangmlati</t>
  </si>
  <si>
    <t>-</t>
  </si>
  <si>
    <t>Karya Abadi</t>
  </si>
  <si>
    <t>Kenduren</t>
  </si>
  <si>
    <t>Lanjam Sari</t>
  </si>
  <si>
    <t>Buko</t>
  </si>
  <si>
    <t>APBD Perub 2020</t>
  </si>
  <si>
    <t>Barokah</t>
  </si>
  <si>
    <t>Bungo</t>
  </si>
  <si>
    <t>Sembodo</t>
  </si>
  <si>
    <t>Mutih Kulon</t>
  </si>
  <si>
    <t>Mugi Langgeng</t>
  </si>
  <si>
    <t>Jungpasir</t>
  </si>
  <si>
    <t>Bonangrejo</t>
  </si>
  <si>
    <t>Karyo Utomo IV</t>
  </si>
  <si>
    <t>Poncoharjo</t>
  </si>
  <si>
    <t>APBD 2020</t>
  </si>
  <si>
    <t>BKM 01</t>
  </si>
  <si>
    <t>Sumber Jaya 02</t>
  </si>
  <si>
    <t>Makmur Poncoharjo</t>
  </si>
  <si>
    <t>Sumberejo</t>
  </si>
  <si>
    <t>Sejahtera</t>
  </si>
  <si>
    <t>Kembangan</t>
  </si>
  <si>
    <t>Grogol</t>
  </si>
  <si>
    <t>Sampang</t>
  </si>
  <si>
    <t>Sido Mulyo I</t>
  </si>
  <si>
    <t>Kedunguter</t>
  </si>
  <si>
    <t>Sumber Rejo</t>
  </si>
  <si>
    <t>Tuwang</t>
  </si>
  <si>
    <t>Jatirejo</t>
  </si>
  <si>
    <t>Usaha Lestari</t>
  </si>
  <si>
    <t>Ketanjung</t>
  </si>
  <si>
    <t>Undaan Lor</t>
  </si>
  <si>
    <t>Bangun Bugo</t>
  </si>
  <si>
    <t>Kedungwaru Kidul</t>
  </si>
  <si>
    <t>Suka Makmur</t>
  </si>
  <si>
    <t>Sukorejo</t>
  </si>
  <si>
    <t>Trimulyo</t>
  </si>
  <si>
    <t>Temuroso</t>
  </si>
  <si>
    <t>Mintorogo</t>
  </si>
  <si>
    <t>Tlogoweru</t>
  </si>
  <si>
    <t>DBHCHT 2020</t>
  </si>
  <si>
    <t>Mangudi Raharjo</t>
  </si>
  <si>
    <t>Wonorejo</t>
  </si>
  <si>
    <t>Mlatiharjo</t>
  </si>
  <si>
    <t>Rukun Santosa</t>
  </si>
  <si>
    <t>Surodadi</t>
  </si>
  <si>
    <t>Kunir</t>
  </si>
  <si>
    <t>Kedungori</t>
  </si>
  <si>
    <t>Muda Karya Tani</t>
  </si>
  <si>
    <t>Balerejo</t>
  </si>
  <si>
    <t>Tani Mulyo</t>
  </si>
  <si>
    <t>Brakas</t>
  </si>
  <si>
    <t>Sidorejo</t>
  </si>
  <si>
    <t>Sido Rahayu</t>
  </si>
  <si>
    <t>Wringinjajar</t>
  </si>
  <si>
    <t>Sido Luhur</t>
  </si>
  <si>
    <t>Kebonbatur</t>
  </si>
  <si>
    <t>Kembangarum</t>
  </si>
  <si>
    <t>APBN Prop 2020</t>
  </si>
  <si>
    <t>Karya Makmur</t>
  </si>
  <si>
    <t>Getas</t>
  </si>
  <si>
    <t>Sarimulyo</t>
  </si>
  <si>
    <t>Gemar</t>
  </si>
  <si>
    <t>Tlogosih</t>
  </si>
  <si>
    <t>Kismo Sari</t>
  </si>
  <si>
    <t>Teluk</t>
  </si>
  <si>
    <t>Utomo Makaryo</t>
  </si>
  <si>
    <t>Rejosari</t>
  </si>
  <si>
    <t>Sumber Panguripan</t>
  </si>
  <si>
    <t>Bumirejo</t>
  </si>
  <si>
    <t>T : Perajang Tembakau</t>
  </si>
  <si>
    <t>R3</t>
  </si>
  <si>
    <t>REKAP BANTUAN ALSINTAN APBN/APBD TAHUN 2011 s.d 2021</t>
  </si>
  <si>
    <t>11 September 2019</t>
  </si>
  <si>
    <t>Tahun</t>
  </si>
  <si>
    <t>PA 24"</t>
  </si>
  <si>
    <t>RMU</t>
  </si>
  <si>
    <t>PA 24" : Pompa Air 24"</t>
  </si>
  <si>
    <t>RMU : Rice Milling Unit</t>
  </si>
  <si>
    <t>R3 : Roda 3 Viar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</si>
</sst>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8">
    <xf numFmtId="0" fontId="0" fillId="0" borderId="0" xfId="0"/>
    <xf numFmtId="165" fontId="0" fillId="0" borderId="0" xfId="1" applyNumberFormat="1" applyFont="1"/>
    <xf numFmtId="15" fontId="4" fillId="0" borderId="0" xfId="0" quotePrefix="1" applyNumberFormat="1" applyFont="1"/>
    <xf numFmtId="165" fontId="0" fillId="0" borderId="2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165" fontId="0" fillId="0" borderId="4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165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165" fontId="0" fillId="0" borderId="7" xfId="1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/>
    <xf numFmtId="165" fontId="0" fillId="0" borderId="8" xfId="1" applyNumberFormat="1" applyFont="1" applyBorder="1"/>
    <xf numFmtId="0" fontId="0" fillId="0" borderId="5" xfId="0" applyBorder="1"/>
    <xf numFmtId="165" fontId="0" fillId="0" borderId="5" xfId="1" applyNumberFormat="1" applyFont="1" applyBorder="1"/>
    <xf numFmtId="165" fontId="4" fillId="0" borderId="2" xfId="1" applyNumberFormat="1" applyFont="1" applyBorder="1"/>
    <xf numFmtId="0" fontId="4" fillId="0" borderId="2" xfId="0" applyFont="1" applyBorder="1"/>
    <xf numFmtId="0" fontId="4" fillId="0" borderId="0" xfId="0" applyFont="1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165" fontId="0" fillId="0" borderId="4" xfId="1" applyNumberFormat="1" applyFont="1" applyBorder="1"/>
    <xf numFmtId="165" fontId="2" fillId="0" borderId="5" xfId="1" applyNumberFormat="1" applyFont="1" applyBorder="1"/>
    <xf numFmtId="165" fontId="0" fillId="0" borderId="9" xfId="1" applyNumberFormat="1" applyFont="1" applyBorder="1"/>
    <xf numFmtId="0" fontId="0" fillId="0" borderId="9" xfId="0" applyBorder="1"/>
    <xf numFmtId="0" fontId="4" fillId="0" borderId="7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1" fillId="0" borderId="1" xfId="1" applyNumberFormat="1" applyFont="1" applyBorder="1"/>
    <xf numFmtId="0" fontId="0" fillId="0" borderId="1" xfId="0" applyFont="1" applyBorder="1"/>
    <xf numFmtId="0" fontId="4" fillId="0" borderId="10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65" fontId="1" fillId="0" borderId="5" xfId="1" applyNumberFormat="1" applyFont="1" applyBorder="1"/>
    <xf numFmtId="0" fontId="0" fillId="0" borderId="5" xfId="0" applyFont="1" applyBorder="1"/>
    <xf numFmtId="0" fontId="4" fillId="0" borderId="9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165" fontId="1" fillId="0" borderId="4" xfId="1" applyNumberFormat="1" applyFont="1" applyBorder="1"/>
    <xf numFmtId="0" fontId="0" fillId="0" borderId="4" xfId="0" applyFont="1" applyBorder="1"/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1" applyNumberFormat="1" applyFont="1" applyBorder="1"/>
    <xf numFmtId="0" fontId="4" fillId="0" borderId="0" xfId="0" applyFont="1" applyBorder="1"/>
    <xf numFmtId="165" fontId="0" fillId="0" borderId="1" xfId="1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5" xfId="0" applyFont="1" applyBorder="1" applyAlignment="1">
      <alignment horizontal="center"/>
    </xf>
    <xf numFmtId="0" fontId="0" fillId="0" borderId="5" xfId="0" applyFont="1" applyBorder="1" applyAlignment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/>
    <xf numFmtId="165" fontId="4" fillId="0" borderId="1" xfId="1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165" fontId="1" fillId="0" borderId="1" xfId="1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165" fontId="1" fillId="0" borderId="5" xfId="1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 vertical="center"/>
    </xf>
    <xf numFmtId="165" fontId="1" fillId="0" borderId="8" xfId="1" applyNumberFormat="1" applyFont="1" applyBorder="1" applyAlignment="1">
      <alignment horizontal="left" vertical="center"/>
    </xf>
    <xf numFmtId="0" fontId="4" fillId="0" borderId="5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/>
    <xf numFmtId="0" fontId="4" fillId="0" borderId="4" xfId="0" applyFont="1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/>
    <xf numFmtId="0" fontId="0" fillId="0" borderId="10" xfId="0" applyFont="1" applyBorder="1" applyAlignment="1"/>
    <xf numFmtId="0" fontId="0" fillId="0" borderId="18" xfId="0" applyFont="1" applyBorder="1" applyAlignment="1"/>
    <xf numFmtId="165" fontId="1" fillId="0" borderId="10" xfId="1" applyNumberFormat="1" applyFont="1" applyBorder="1"/>
    <xf numFmtId="0" fontId="4" fillId="0" borderId="10" xfId="0" applyFont="1" applyBorder="1"/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/>
    </xf>
    <xf numFmtId="165" fontId="4" fillId="0" borderId="7" xfId="1" applyNumberFormat="1" applyFont="1" applyBorder="1"/>
    <xf numFmtId="0" fontId="4" fillId="0" borderId="7" xfId="0" applyFont="1" applyBorder="1"/>
    <xf numFmtId="165" fontId="1" fillId="0" borderId="5" xfId="1" applyNumberFormat="1" applyFont="1" applyBorder="1" applyAlignment="1">
      <alignment horizontal="left"/>
    </xf>
    <xf numFmtId="165" fontId="1" fillId="0" borderId="4" xfId="1" applyNumberFormat="1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1" fillId="0" borderId="3" xfId="1" applyNumberFormat="1" applyFont="1" applyBorder="1" applyAlignment="1">
      <alignment horizontal="left"/>
    </xf>
    <xf numFmtId="165" fontId="4" fillId="0" borderId="3" xfId="1" applyNumberFormat="1" applyFont="1" applyBorder="1"/>
    <xf numFmtId="0" fontId="4" fillId="0" borderId="3" xfId="0" applyFont="1" applyBorder="1"/>
    <xf numFmtId="165" fontId="3" fillId="0" borderId="2" xfId="1" applyNumberFormat="1" applyFont="1" applyBorder="1"/>
    <xf numFmtId="0" fontId="3" fillId="0" borderId="2" xfId="0" applyFont="1" applyBorder="1"/>
    <xf numFmtId="0" fontId="0" fillId="0" borderId="0" xfId="1" applyNumberFormat="1" applyFont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2" xfId="0" applyBorder="1"/>
    <xf numFmtId="165" fontId="0" fillId="0" borderId="2" xfId="1" applyNumberFormat="1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2" xfId="0" applyFont="1" applyBorder="1"/>
    <xf numFmtId="0" fontId="0" fillId="0" borderId="2" xfId="0" applyFont="1" applyBorder="1" applyAlignment="1">
      <alignment vertical="center"/>
    </xf>
    <xf numFmtId="165" fontId="6" fillId="0" borderId="0" xfId="1" quotePrefix="1" applyNumberFormat="1" applyFont="1"/>
    <xf numFmtId="165" fontId="0" fillId="0" borderId="3" xfId="1" applyNumberFormat="1" applyFont="1" applyBorder="1" applyAlignment="1">
      <alignment horizontal="center" vertical="center"/>
    </xf>
    <xf numFmtId="165" fontId="0" fillId="0" borderId="3" xfId="1" applyNumberFormat="1" applyFont="1" applyBorder="1"/>
    <xf numFmtId="0" fontId="0" fillId="0" borderId="7" xfId="0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8" xfId="1" applyNumberFormat="1" applyFont="1" applyFill="1" applyBorder="1"/>
    <xf numFmtId="165" fontId="7" fillId="0" borderId="8" xfId="1" applyNumberFormat="1" applyFont="1" applyFill="1" applyBorder="1" applyAlignment="1">
      <alignment horizontal="center"/>
    </xf>
    <xf numFmtId="165" fontId="7" fillId="0" borderId="8" xfId="1" applyNumberFormat="1" applyFont="1" applyFill="1" applyBorder="1"/>
    <xf numFmtId="165" fontId="0" fillId="0" borderId="5" xfId="1" applyNumberFormat="1" applyFont="1" applyFill="1" applyBorder="1"/>
    <xf numFmtId="165" fontId="0" fillId="0" borderId="0" xfId="1" applyNumberFormat="1" applyFont="1" applyFill="1" applyBorder="1"/>
    <xf numFmtId="0" fontId="7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8" fillId="0" borderId="2" xfId="1" applyNumberFormat="1" applyFont="1" applyBorder="1"/>
    <xf numFmtId="0" fontId="0" fillId="0" borderId="0" xfId="1" applyNumberFormat="1" applyFont="1" applyAlignment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165" fontId="0" fillId="0" borderId="14" xfId="1" applyNumberFormat="1" applyFont="1" applyBorder="1" applyAlignment="1">
      <alignment horizontal="center" vertical="center"/>
    </xf>
    <xf numFmtId="165" fontId="0" fillId="0" borderId="12" xfId="1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RPRAS\2021\update%20rekap%20bantuan%20alsin%20apbn%20apbd%20s.d%202021%20terbar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rekap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rekap kec"/>
      <sheetName val="Sheet2"/>
      <sheetName val="Sheet3"/>
    </sheetNames>
    <sheetDataSet>
      <sheetData sheetId="0"/>
      <sheetData sheetId="1"/>
      <sheetData sheetId="2"/>
      <sheetData sheetId="3">
        <row r="12">
          <cell r="E12">
            <v>10</v>
          </cell>
          <cell r="F12">
            <v>0</v>
          </cell>
          <cell r="G12">
            <v>48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</sheetData>
      <sheetData sheetId="4">
        <row r="13">
          <cell r="E13">
            <v>8</v>
          </cell>
          <cell r="F13">
            <v>0</v>
          </cell>
          <cell r="G13">
            <v>24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5">
        <row r="48">
          <cell r="E48">
            <v>18</v>
          </cell>
          <cell r="F48">
            <v>0</v>
          </cell>
          <cell r="G48">
            <v>10</v>
          </cell>
          <cell r="H48">
            <v>0</v>
          </cell>
          <cell r="I48">
            <v>0</v>
          </cell>
          <cell r="J48">
            <v>0</v>
          </cell>
          <cell r="K48">
            <v>16</v>
          </cell>
          <cell r="L48">
            <v>0</v>
          </cell>
          <cell r="M48">
            <v>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</sheetData>
      <sheetData sheetId="6">
        <row r="192">
          <cell r="E192">
            <v>22</v>
          </cell>
          <cell r="F192">
            <v>0</v>
          </cell>
          <cell r="G192">
            <v>20</v>
          </cell>
          <cell r="H192">
            <v>0</v>
          </cell>
          <cell r="I192">
            <v>0</v>
          </cell>
          <cell r="J192">
            <v>0</v>
          </cell>
          <cell r="K192">
            <v>94</v>
          </cell>
          <cell r="L192">
            <v>0</v>
          </cell>
          <cell r="M192">
            <v>53</v>
          </cell>
          <cell r="N192">
            <v>0</v>
          </cell>
          <cell r="O192">
            <v>2</v>
          </cell>
          <cell r="P192">
            <v>1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</row>
      </sheetData>
      <sheetData sheetId="7">
        <row r="341">
          <cell r="E341">
            <v>6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12</v>
          </cell>
          <cell r="K341">
            <v>84</v>
          </cell>
          <cell r="L341">
            <v>0</v>
          </cell>
          <cell r="M341">
            <v>140</v>
          </cell>
          <cell r="N341">
            <v>0</v>
          </cell>
          <cell r="O341">
            <v>42</v>
          </cell>
          <cell r="P341">
            <v>8</v>
          </cell>
          <cell r="Q341">
            <v>5</v>
          </cell>
          <cell r="R341">
            <v>1</v>
          </cell>
          <cell r="S341">
            <v>5</v>
          </cell>
          <cell r="T341">
            <v>0</v>
          </cell>
          <cell r="U341">
            <v>0</v>
          </cell>
        </row>
      </sheetData>
      <sheetData sheetId="8">
        <row r="289">
          <cell r="E289">
            <v>3</v>
          </cell>
          <cell r="F289">
            <v>0</v>
          </cell>
          <cell r="G289">
            <v>0</v>
          </cell>
          <cell r="H289">
            <v>0</v>
          </cell>
          <cell r="I289">
            <v>10</v>
          </cell>
          <cell r="J289">
            <v>25</v>
          </cell>
          <cell r="K289">
            <v>64</v>
          </cell>
          <cell r="L289">
            <v>0</v>
          </cell>
          <cell r="M289">
            <v>22</v>
          </cell>
          <cell r="N289">
            <v>0</v>
          </cell>
          <cell r="O289">
            <v>50</v>
          </cell>
          <cell r="P289">
            <v>0</v>
          </cell>
          <cell r="Q289">
            <v>0</v>
          </cell>
          <cell r="R289">
            <v>0</v>
          </cell>
          <cell r="S289">
            <v>6</v>
          </cell>
          <cell r="T289">
            <v>0</v>
          </cell>
          <cell r="U289">
            <v>299</v>
          </cell>
        </row>
      </sheetData>
      <sheetData sheetId="9">
        <row r="300">
          <cell r="E300">
            <v>0</v>
          </cell>
          <cell r="F300">
            <v>0</v>
          </cell>
          <cell r="G300">
            <v>0</v>
          </cell>
          <cell r="H300">
            <v>7</v>
          </cell>
          <cell r="I300">
            <v>0</v>
          </cell>
          <cell r="J300">
            <v>0</v>
          </cell>
          <cell r="K300">
            <v>124</v>
          </cell>
          <cell r="L300">
            <v>13</v>
          </cell>
          <cell r="M300">
            <v>57</v>
          </cell>
          <cell r="N300">
            <v>12</v>
          </cell>
          <cell r="O300">
            <v>6</v>
          </cell>
          <cell r="P300">
            <v>18</v>
          </cell>
          <cell r="Q300">
            <v>5</v>
          </cell>
          <cell r="R300">
            <v>0</v>
          </cell>
          <cell r="S300">
            <v>0</v>
          </cell>
          <cell r="T300">
            <v>3</v>
          </cell>
          <cell r="U300">
            <v>141</v>
          </cell>
        </row>
      </sheetData>
      <sheetData sheetId="10">
        <row r="322">
          <cell r="E322">
            <v>9</v>
          </cell>
          <cell r="F322">
            <v>5</v>
          </cell>
          <cell r="G322">
            <v>0</v>
          </cell>
          <cell r="H322">
            <v>26</v>
          </cell>
          <cell r="I322">
            <v>0</v>
          </cell>
          <cell r="J322">
            <v>0</v>
          </cell>
          <cell r="K322">
            <v>97</v>
          </cell>
          <cell r="L322">
            <v>27</v>
          </cell>
          <cell r="M322">
            <v>48</v>
          </cell>
          <cell r="N322">
            <v>20</v>
          </cell>
          <cell r="O322">
            <v>6</v>
          </cell>
          <cell r="P322">
            <v>78</v>
          </cell>
          <cell r="Q322">
            <v>8</v>
          </cell>
          <cell r="R322">
            <v>5</v>
          </cell>
          <cell r="S322">
            <v>3</v>
          </cell>
          <cell r="T322">
            <v>0</v>
          </cell>
          <cell r="U322">
            <v>40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0000"/>
  </sheetPr>
  <dimension ref="A1:Z282"/>
  <sheetViews>
    <sheetView topLeftCell="A252" zoomScale="80" zoomScaleNormal="80" workbookViewId="0">
      <selection activeCell="Z12" sqref="Z12"/>
    </sheetView>
  </sheetViews>
  <sheetFormatPr defaultRowHeight="15" x14ac:dyDescent="0.25"/>
  <cols>
    <col min="1" max="1" width="4" customWidth="1"/>
    <col min="2" max="2" width="14.42578125" customWidth="1"/>
    <col min="3" max="3" width="25.85546875" customWidth="1"/>
    <col min="4" max="4" width="36.28515625" customWidth="1"/>
    <col min="5" max="14" width="5.7109375" style="1" customWidth="1"/>
    <col min="15" max="15" width="6.140625" style="1" customWidth="1"/>
    <col min="16" max="16" width="5.85546875" style="1" customWidth="1"/>
    <col min="17" max="20" width="5.7109375" style="1" customWidth="1"/>
    <col min="21" max="21" width="5.5703125" style="1" customWidth="1"/>
    <col min="22" max="22" width="17.7109375" customWidth="1"/>
    <col min="23" max="23" width="8.140625" customWidth="1"/>
    <col min="24" max="24" width="9.42578125" customWidth="1"/>
  </cols>
  <sheetData>
    <row r="1" spans="1:24" ht="14.45" x14ac:dyDescent="0.35">
      <c r="A1" s="116" t="s">
        <v>0</v>
      </c>
      <c r="B1" s="116"/>
      <c r="C1" s="116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14.45" x14ac:dyDescent="0.35">
      <c r="A2" s="148" t="s">
        <v>1</v>
      </c>
      <c r="B2" s="148"/>
      <c r="C2" s="148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14.45" x14ac:dyDescent="0.35">
      <c r="A3" s="148" t="s">
        <v>2</v>
      </c>
      <c r="B3" s="148"/>
      <c r="C3" s="148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14.45" x14ac:dyDescent="0.35">
      <c r="V4" s="2" t="s">
        <v>3</v>
      </c>
    </row>
    <row r="5" spans="1:24" ht="15" customHeight="1" x14ac:dyDescent="0.35">
      <c r="A5" s="103" t="s">
        <v>4</v>
      </c>
      <c r="B5" s="103" t="s">
        <v>5</v>
      </c>
      <c r="C5" s="104" t="s">
        <v>6</v>
      </c>
      <c r="D5" s="103" t="s">
        <v>7</v>
      </c>
      <c r="E5" s="17" t="s">
        <v>8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04" t="s">
        <v>9</v>
      </c>
      <c r="W5" s="103" t="s">
        <v>10</v>
      </c>
      <c r="X5" s="104" t="s">
        <v>11</v>
      </c>
    </row>
    <row r="6" spans="1:24" ht="14.45" x14ac:dyDescent="0.35">
      <c r="A6" s="15"/>
      <c r="B6" s="15"/>
      <c r="C6" s="105"/>
      <c r="D6" s="15"/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  <c r="S6" s="3" t="s">
        <v>26</v>
      </c>
      <c r="T6" s="3" t="s">
        <v>27</v>
      </c>
      <c r="U6" s="3" t="s">
        <v>28</v>
      </c>
      <c r="V6" s="105"/>
      <c r="W6" s="15"/>
      <c r="X6" s="105"/>
    </row>
    <row r="7" spans="1:24" ht="14.45" x14ac:dyDescent="0.35">
      <c r="A7" s="4">
        <v>1</v>
      </c>
      <c r="B7" s="103" t="s">
        <v>29</v>
      </c>
      <c r="C7" s="5" t="s">
        <v>30</v>
      </c>
      <c r="D7" s="6" t="s">
        <v>31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8" t="s">
        <v>32</v>
      </c>
      <c r="W7" s="4" t="s">
        <v>33</v>
      </c>
      <c r="X7" s="8"/>
    </row>
    <row r="8" spans="1:24" ht="14.45" x14ac:dyDescent="0.35">
      <c r="A8" s="9"/>
      <c r="B8" s="4"/>
      <c r="C8" s="10" t="s">
        <v>34</v>
      </c>
      <c r="D8" s="11" t="s">
        <v>35</v>
      </c>
      <c r="E8" s="12"/>
      <c r="F8" s="12"/>
      <c r="G8" s="12"/>
      <c r="H8" s="12"/>
      <c r="I8" s="12"/>
      <c r="J8" s="12"/>
      <c r="K8" s="12">
        <v>1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3" t="s">
        <v>36</v>
      </c>
      <c r="W8" s="9" t="s">
        <v>33</v>
      </c>
      <c r="X8" s="13"/>
    </row>
    <row r="9" spans="1:24" ht="14.45" x14ac:dyDescent="0.35">
      <c r="A9" s="9"/>
      <c r="B9" s="4"/>
      <c r="C9" s="10" t="s">
        <v>37</v>
      </c>
      <c r="D9" s="11" t="s">
        <v>38</v>
      </c>
      <c r="E9" s="12"/>
      <c r="F9" s="12"/>
      <c r="G9" s="12"/>
      <c r="H9" s="12"/>
      <c r="I9" s="12"/>
      <c r="J9" s="12"/>
      <c r="K9" s="12">
        <v>1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3" t="s">
        <v>36</v>
      </c>
      <c r="W9" s="9" t="s">
        <v>33</v>
      </c>
      <c r="X9" s="13"/>
    </row>
    <row r="10" spans="1:24" ht="14.45" x14ac:dyDescent="0.35">
      <c r="A10" s="9"/>
      <c r="B10" s="4"/>
      <c r="C10" s="10" t="s">
        <v>39</v>
      </c>
      <c r="D10" s="11" t="s">
        <v>40</v>
      </c>
      <c r="E10" s="12"/>
      <c r="F10" s="12"/>
      <c r="G10" s="12"/>
      <c r="H10" s="12"/>
      <c r="I10" s="12"/>
      <c r="J10" s="12"/>
      <c r="K10" s="12">
        <v>1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 t="s">
        <v>36</v>
      </c>
      <c r="W10" s="9" t="s">
        <v>33</v>
      </c>
      <c r="X10" s="13"/>
    </row>
    <row r="11" spans="1:24" ht="14.45" x14ac:dyDescent="0.35">
      <c r="A11" s="9"/>
      <c r="B11" s="4"/>
      <c r="C11" s="10" t="s">
        <v>41</v>
      </c>
      <c r="D11" s="11" t="s">
        <v>42</v>
      </c>
      <c r="E11" s="12"/>
      <c r="F11" s="12"/>
      <c r="G11" s="12"/>
      <c r="H11" s="12"/>
      <c r="I11" s="12"/>
      <c r="J11" s="12"/>
      <c r="K11" s="12">
        <v>1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 t="s">
        <v>36</v>
      </c>
      <c r="W11" s="9" t="s">
        <v>33</v>
      </c>
      <c r="X11" s="13"/>
    </row>
    <row r="12" spans="1:24" ht="14.45" x14ac:dyDescent="0.35">
      <c r="A12" s="9"/>
      <c r="B12" s="4"/>
      <c r="C12" s="10" t="s">
        <v>43</v>
      </c>
      <c r="D12" s="11" t="s">
        <v>44</v>
      </c>
      <c r="E12" s="12"/>
      <c r="F12" s="12"/>
      <c r="G12" s="12"/>
      <c r="H12" s="12"/>
      <c r="I12" s="12"/>
      <c r="J12" s="12"/>
      <c r="K12" s="12">
        <v>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 t="s">
        <v>36</v>
      </c>
      <c r="W12" s="9" t="s">
        <v>33</v>
      </c>
      <c r="X12" s="13"/>
    </row>
    <row r="13" spans="1:24" ht="14.45" x14ac:dyDescent="0.35">
      <c r="A13" s="9"/>
      <c r="B13" s="4"/>
      <c r="C13" s="10" t="s">
        <v>45</v>
      </c>
      <c r="D13" s="11" t="s">
        <v>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1</v>
      </c>
      <c r="Q13" s="12"/>
      <c r="R13" s="12"/>
      <c r="S13" s="12"/>
      <c r="T13" s="12"/>
      <c r="U13" s="12"/>
      <c r="V13" s="13" t="s">
        <v>36</v>
      </c>
      <c r="W13" s="9" t="s">
        <v>33</v>
      </c>
      <c r="X13" s="13"/>
    </row>
    <row r="14" spans="1:24" ht="14.45" x14ac:dyDescent="0.35">
      <c r="A14" s="9"/>
      <c r="B14" s="4"/>
      <c r="C14" s="10" t="s">
        <v>47</v>
      </c>
      <c r="D14" s="11" t="s">
        <v>40</v>
      </c>
      <c r="E14" s="12"/>
      <c r="F14" s="12"/>
      <c r="G14" s="12"/>
      <c r="H14" s="12"/>
      <c r="I14" s="12"/>
      <c r="J14" s="12"/>
      <c r="K14" s="12"/>
      <c r="L14" s="12">
        <v>1</v>
      </c>
      <c r="M14" s="12"/>
      <c r="N14" s="12"/>
      <c r="O14" s="12"/>
      <c r="P14" s="12"/>
      <c r="Q14" s="12"/>
      <c r="R14" s="12"/>
      <c r="S14" s="12"/>
      <c r="T14" s="12"/>
      <c r="U14" s="12"/>
      <c r="V14" s="13" t="s">
        <v>36</v>
      </c>
      <c r="W14" s="9" t="s">
        <v>33</v>
      </c>
      <c r="X14" s="13"/>
    </row>
    <row r="15" spans="1:24" ht="14.45" x14ac:dyDescent="0.35">
      <c r="A15" s="9"/>
      <c r="B15" s="4"/>
      <c r="C15" s="10" t="s">
        <v>48</v>
      </c>
      <c r="D15" s="11" t="s">
        <v>42</v>
      </c>
      <c r="E15" s="12"/>
      <c r="F15" s="12"/>
      <c r="G15" s="12"/>
      <c r="H15" s="12"/>
      <c r="I15" s="12"/>
      <c r="J15" s="12"/>
      <c r="K15" s="12"/>
      <c r="L15" s="12">
        <v>1</v>
      </c>
      <c r="M15" s="12"/>
      <c r="N15" s="12"/>
      <c r="O15" s="12"/>
      <c r="P15" s="12"/>
      <c r="Q15" s="12"/>
      <c r="R15" s="12"/>
      <c r="S15" s="12"/>
      <c r="T15" s="12"/>
      <c r="U15" s="12"/>
      <c r="V15" s="13" t="s">
        <v>36</v>
      </c>
      <c r="W15" s="9" t="s">
        <v>33</v>
      </c>
      <c r="X15" s="13"/>
    </row>
    <row r="16" spans="1:24" ht="14.45" x14ac:dyDescent="0.35">
      <c r="A16" s="4"/>
      <c r="B16" s="4"/>
      <c r="C16" s="10" t="s">
        <v>49</v>
      </c>
      <c r="D16" s="11" t="s">
        <v>50</v>
      </c>
      <c r="E16" s="12"/>
      <c r="F16" s="12"/>
      <c r="G16" s="12"/>
      <c r="H16" s="12"/>
      <c r="I16" s="12"/>
      <c r="J16" s="12"/>
      <c r="K16" s="12"/>
      <c r="L16" s="12">
        <v>1</v>
      </c>
      <c r="M16" s="12"/>
      <c r="N16" s="12"/>
      <c r="O16" s="12"/>
      <c r="P16" s="12"/>
      <c r="Q16" s="12"/>
      <c r="R16" s="12"/>
      <c r="S16" s="12"/>
      <c r="T16" s="12"/>
      <c r="U16" s="12"/>
      <c r="V16" s="13" t="s">
        <v>36</v>
      </c>
      <c r="W16" s="9" t="s">
        <v>33</v>
      </c>
      <c r="X16" s="13"/>
    </row>
    <row r="17" spans="1:24" ht="14.45" x14ac:dyDescent="0.35">
      <c r="A17" s="9"/>
      <c r="B17" s="4"/>
      <c r="C17" s="10" t="s">
        <v>30</v>
      </c>
      <c r="D17" s="11" t="s">
        <v>35</v>
      </c>
      <c r="E17" s="12"/>
      <c r="F17" s="12"/>
      <c r="G17" s="12"/>
      <c r="H17" s="12"/>
      <c r="I17" s="12"/>
      <c r="J17" s="12"/>
      <c r="K17" s="12"/>
      <c r="L17" s="12">
        <v>1</v>
      </c>
      <c r="M17" s="12"/>
      <c r="N17" s="12"/>
      <c r="O17" s="12"/>
      <c r="P17" s="12"/>
      <c r="Q17" s="12"/>
      <c r="R17" s="12"/>
      <c r="S17" s="12"/>
      <c r="T17" s="12"/>
      <c r="U17" s="12"/>
      <c r="V17" s="13" t="s">
        <v>36</v>
      </c>
      <c r="W17" s="9" t="s">
        <v>33</v>
      </c>
      <c r="X17" s="13"/>
    </row>
    <row r="18" spans="1:24" ht="14.45" x14ac:dyDescent="0.35">
      <c r="A18" s="9"/>
      <c r="B18" s="4"/>
      <c r="C18" s="10" t="s">
        <v>51</v>
      </c>
      <c r="D18" s="11" t="s">
        <v>35</v>
      </c>
      <c r="E18" s="12"/>
      <c r="F18" s="12"/>
      <c r="G18" s="12"/>
      <c r="H18" s="12"/>
      <c r="I18" s="12"/>
      <c r="J18" s="12"/>
      <c r="K18" s="12"/>
      <c r="L18" s="12"/>
      <c r="M18" s="12"/>
      <c r="N18" s="12">
        <v>1</v>
      </c>
      <c r="O18" s="12"/>
      <c r="P18" s="12"/>
      <c r="Q18" s="12"/>
      <c r="R18" s="12"/>
      <c r="S18" s="12"/>
      <c r="T18" s="12"/>
      <c r="U18" s="12"/>
      <c r="V18" s="13" t="s">
        <v>36</v>
      </c>
      <c r="W18" s="9" t="s">
        <v>33</v>
      </c>
      <c r="X18" s="13"/>
    </row>
    <row r="19" spans="1:24" ht="14.45" x14ac:dyDescent="0.35">
      <c r="A19" s="9"/>
      <c r="B19" s="4"/>
      <c r="C19" s="10" t="s">
        <v>52</v>
      </c>
      <c r="D19" s="11" t="s">
        <v>53</v>
      </c>
      <c r="E19" s="12"/>
      <c r="F19" s="12"/>
      <c r="G19" s="12"/>
      <c r="H19" s="12"/>
      <c r="I19" s="12"/>
      <c r="J19" s="12"/>
      <c r="K19" s="12">
        <v>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 t="s">
        <v>36</v>
      </c>
      <c r="W19" s="9" t="s">
        <v>33</v>
      </c>
      <c r="X19" s="13"/>
    </row>
    <row r="20" spans="1:24" ht="14.45" x14ac:dyDescent="0.35">
      <c r="A20" s="9"/>
      <c r="B20" s="4"/>
      <c r="C20" s="10" t="s">
        <v>54</v>
      </c>
      <c r="D20" s="11" t="s">
        <v>55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>
        <v>1</v>
      </c>
      <c r="R20" s="12"/>
      <c r="S20" s="12"/>
      <c r="T20" s="12"/>
      <c r="U20" s="12"/>
      <c r="V20" s="13" t="s">
        <v>36</v>
      </c>
      <c r="W20" s="4" t="s">
        <v>33</v>
      </c>
      <c r="X20" s="13"/>
    </row>
    <row r="21" spans="1:24" ht="14.45" x14ac:dyDescent="0.35">
      <c r="A21" s="9"/>
      <c r="B21" s="4"/>
      <c r="C21" s="10" t="s">
        <v>56</v>
      </c>
      <c r="D21" s="11" t="s">
        <v>42</v>
      </c>
      <c r="E21" s="12"/>
      <c r="F21" s="12"/>
      <c r="G21" s="12"/>
      <c r="H21" s="12"/>
      <c r="I21" s="12"/>
      <c r="J21" s="12"/>
      <c r="K21" s="12">
        <v>1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 t="s">
        <v>57</v>
      </c>
      <c r="W21" s="4" t="s">
        <v>33</v>
      </c>
      <c r="X21" s="13"/>
    </row>
    <row r="22" spans="1:24" s="14" customFormat="1" ht="14.45" x14ac:dyDescent="0.35">
      <c r="A22" s="9"/>
      <c r="B22" s="4"/>
      <c r="C22" s="10" t="s">
        <v>58</v>
      </c>
      <c r="D22" s="11" t="s">
        <v>59</v>
      </c>
      <c r="E22" s="12"/>
      <c r="F22" s="12"/>
      <c r="G22" s="12"/>
      <c r="H22" s="12"/>
      <c r="I22" s="12"/>
      <c r="J22" s="12"/>
      <c r="K22" s="12">
        <v>1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 t="s">
        <v>57</v>
      </c>
      <c r="W22" s="4" t="s">
        <v>33</v>
      </c>
      <c r="X22" s="13"/>
    </row>
    <row r="23" spans="1:24" ht="14.45" x14ac:dyDescent="0.35">
      <c r="A23" s="15"/>
      <c r="B23" s="15"/>
      <c r="C23" s="5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4"/>
      <c r="X23" s="8"/>
    </row>
    <row r="24" spans="1:24" ht="14.45" x14ac:dyDescent="0.35">
      <c r="A24" s="106" t="s">
        <v>60</v>
      </c>
      <c r="B24" s="106"/>
      <c r="C24" s="106"/>
      <c r="D24" s="106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8</v>
      </c>
      <c r="L24" s="3">
        <v>4</v>
      </c>
      <c r="M24" s="3">
        <v>0</v>
      </c>
      <c r="N24" s="3">
        <v>2</v>
      </c>
      <c r="O24" s="3">
        <v>0</v>
      </c>
      <c r="P24" s="3">
        <v>1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16"/>
      <c r="W24" s="17"/>
      <c r="X24" s="16"/>
    </row>
    <row r="25" spans="1:24" ht="14.45" x14ac:dyDescent="0.35">
      <c r="A25" s="18">
        <v>1</v>
      </c>
      <c r="B25" s="103" t="s">
        <v>61</v>
      </c>
      <c r="C25" s="19" t="s">
        <v>62</v>
      </c>
      <c r="D25" s="19" t="s">
        <v>63</v>
      </c>
      <c r="E25" s="20">
        <v>0</v>
      </c>
      <c r="F25" s="20">
        <v>0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19" t="s">
        <v>64</v>
      </c>
      <c r="W25" s="19" t="s">
        <v>33</v>
      </c>
      <c r="X25" s="19"/>
    </row>
    <row r="26" spans="1:24" ht="14.45" x14ac:dyDescent="0.35">
      <c r="A26" s="21">
        <v>2</v>
      </c>
      <c r="B26" s="4"/>
      <c r="C26" s="22" t="s">
        <v>65</v>
      </c>
      <c r="D26" s="22" t="s">
        <v>66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0</v>
      </c>
      <c r="S26" s="23">
        <v>0</v>
      </c>
      <c r="T26" s="23">
        <v>0</v>
      </c>
      <c r="U26" s="23">
        <v>0</v>
      </c>
      <c r="V26" s="22" t="s">
        <v>64</v>
      </c>
      <c r="W26" s="22" t="s">
        <v>33</v>
      </c>
      <c r="X26" s="22"/>
    </row>
    <row r="27" spans="1:24" ht="14.45" x14ac:dyDescent="0.35">
      <c r="A27" s="21">
        <v>3</v>
      </c>
      <c r="B27" s="4"/>
      <c r="C27" s="22" t="s">
        <v>67</v>
      </c>
      <c r="D27" s="22" t="s">
        <v>68</v>
      </c>
      <c r="E27" s="23">
        <v>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2" t="s">
        <v>57</v>
      </c>
      <c r="W27" s="22" t="s">
        <v>33</v>
      </c>
      <c r="X27" s="22" t="s">
        <v>69</v>
      </c>
    </row>
    <row r="28" spans="1:24" ht="14.45" x14ac:dyDescent="0.35">
      <c r="A28" s="21"/>
      <c r="B28" s="4"/>
      <c r="C28" s="22" t="s">
        <v>70</v>
      </c>
      <c r="D28" s="22" t="s">
        <v>71</v>
      </c>
      <c r="E28" s="23"/>
      <c r="F28" s="23"/>
      <c r="G28" s="23"/>
      <c r="H28" s="23"/>
      <c r="I28" s="23"/>
      <c r="J28" s="23"/>
      <c r="K28" s="23">
        <v>1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2" t="s">
        <v>36</v>
      </c>
      <c r="W28" s="22" t="s">
        <v>33</v>
      </c>
      <c r="X28" s="22"/>
    </row>
    <row r="29" spans="1:24" ht="14.45" x14ac:dyDescent="0.35">
      <c r="A29" s="21"/>
      <c r="B29" s="4"/>
      <c r="C29" s="22" t="s">
        <v>72</v>
      </c>
      <c r="D29" s="22" t="s">
        <v>73</v>
      </c>
      <c r="E29" s="23"/>
      <c r="F29" s="23"/>
      <c r="G29" s="23"/>
      <c r="H29" s="23"/>
      <c r="I29" s="23"/>
      <c r="J29" s="23"/>
      <c r="K29" s="23">
        <v>1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2" t="s">
        <v>74</v>
      </c>
      <c r="W29" s="22" t="s">
        <v>33</v>
      </c>
      <c r="X29" s="22"/>
    </row>
    <row r="30" spans="1:24" ht="14.45" x14ac:dyDescent="0.35">
      <c r="A30" s="21"/>
      <c r="B30" s="4"/>
      <c r="C30" s="22" t="s">
        <v>75</v>
      </c>
      <c r="D30" s="22" t="s">
        <v>76</v>
      </c>
      <c r="E30" s="23"/>
      <c r="F30" s="23"/>
      <c r="G30" s="23"/>
      <c r="H30" s="23"/>
      <c r="I30" s="23"/>
      <c r="J30" s="23"/>
      <c r="K30" s="23">
        <v>1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2" t="s">
        <v>36</v>
      </c>
      <c r="W30" s="22" t="s">
        <v>33</v>
      </c>
      <c r="X30" s="22"/>
    </row>
    <row r="31" spans="1:24" ht="14.45" x14ac:dyDescent="0.35">
      <c r="A31" s="21"/>
      <c r="B31" s="4"/>
      <c r="C31" s="22" t="s">
        <v>77</v>
      </c>
      <c r="D31" s="22" t="s">
        <v>78</v>
      </c>
      <c r="E31" s="23"/>
      <c r="F31" s="23"/>
      <c r="G31" s="23"/>
      <c r="H31" s="23"/>
      <c r="I31" s="23"/>
      <c r="J31" s="23"/>
      <c r="K31" s="23">
        <v>1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2" t="s">
        <v>36</v>
      </c>
      <c r="W31" s="22" t="s">
        <v>33</v>
      </c>
      <c r="X31" s="22"/>
    </row>
    <row r="32" spans="1:24" ht="14.45" x14ac:dyDescent="0.35">
      <c r="A32" s="21"/>
      <c r="B32" s="4"/>
      <c r="C32" s="22" t="s">
        <v>79</v>
      </c>
      <c r="D32" s="22" t="s">
        <v>80</v>
      </c>
      <c r="E32" s="23"/>
      <c r="F32" s="23"/>
      <c r="G32" s="23"/>
      <c r="H32" s="23"/>
      <c r="I32" s="23"/>
      <c r="J32" s="23"/>
      <c r="K32" s="23">
        <v>1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2" t="s">
        <v>36</v>
      </c>
      <c r="W32" s="22" t="s">
        <v>33</v>
      </c>
      <c r="X32" s="22"/>
    </row>
    <row r="33" spans="1:24" ht="14.45" x14ac:dyDescent="0.35">
      <c r="A33" s="21"/>
      <c r="B33" s="4"/>
      <c r="C33" s="22" t="s">
        <v>81</v>
      </c>
      <c r="D33" s="22" t="s">
        <v>80</v>
      </c>
      <c r="E33" s="23"/>
      <c r="F33" s="23"/>
      <c r="G33" s="23"/>
      <c r="H33" s="23"/>
      <c r="I33" s="23"/>
      <c r="J33" s="23"/>
      <c r="K33" s="23">
        <v>1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2" t="s">
        <v>36</v>
      </c>
      <c r="W33" s="22" t="s">
        <v>33</v>
      </c>
      <c r="X33" s="22"/>
    </row>
    <row r="34" spans="1:24" ht="14.45" x14ac:dyDescent="0.35">
      <c r="A34" s="21"/>
      <c r="B34" s="4"/>
      <c r="C34" s="22" t="s">
        <v>82</v>
      </c>
      <c r="D34" s="22" t="s">
        <v>83</v>
      </c>
      <c r="E34" s="23"/>
      <c r="F34" s="23"/>
      <c r="G34" s="23"/>
      <c r="H34" s="23"/>
      <c r="I34" s="23"/>
      <c r="J34" s="23"/>
      <c r="K34" s="23">
        <v>1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2" t="s">
        <v>36</v>
      </c>
      <c r="W34" s="22" t="s">
        <v>33</v>
      </c>
      <c r="X34" s="22"/>
    </row>
    <row r="35" spans="1:24" x14ac:dyDescent="0.25">
      <c r="A35" s="21"/>
      <c r="B35" s="4"/>
      <c r="C35" s="22" t="s">
        <v>79</v>
      </c>
      <c r="D35" s="22" t="s">
        <v>76</v>
      </c>
      <c r="E35" s="23"/>
      <c r="F35" s="23"/>
      <c r="G35" s="23"/>
      <c r="H35" s="23"/>
      <c r="I35" s="23"/>
      <c r="J35" s="23"/>
      <c r="K35" s="23">
        <v>1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2" t="s">
        <v>36</v>
      </c>
      <c r="W35" s="22" t="s">
        <v>33</v>
      </c>
      <c r="X35" s="22"/>
    </row>
    <row r="36" spans="1:24" x14ac:dyDescent="0.25">
      <c r="A36" s="21"/>
      <c r="B36" s="4"/>
      <c r="C36" s="22" t="s">
        <v>84</v>
      </c>
      <c r="D36" s="22" t="s">
        <v>76</v>
      </c>
      <c r="E36" s="23"/>
      <c r="F36" s="23"/>
      <c r="G36" s="23"/>
      <c r="H36" s="23"/>
      <c r="I36" s="23"/>
      <c r="J36" s="23"/>
      <c r="K36" s="23">
        <v>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2" t="s">
        <v>36</v>
      </c>
      <c r="W36" s="22" t="s">
        <v>33</v>
      </c>
      <c r="X36" s="22"/>
    </row>
    <row r="37" spans="1:24" x14ac:dyDescent="0.25">
      <c r="A37" s="21"/>
      <c r="B37" s="4"/>
      <c r="C37" s="22" t="s">
        <v>85</v>
      </c>
      <c r="D37" s="22" t="s">
        <v>86</v>
      </c>
      <c r="E37" s="23"/>
      <c r="F37" s="23"/>
      <c r="G37" s="23"/>
      <c r="H37" s="23"/>
      <c r="I37" s="23"/>
      <c r="J37" s="23"/>
      <c r="K37" s="23">
        <v>1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2" t="s">
        <v>36</v>
      </c>
      <c r="W37" s="22" t="s">
        <v>33</v>
      </c>
      <c r="X37" s="22"/>
    </row>
    <row r="38" spans="1:24" x14ac:dyDescent="0.25">
      <c r="A38" s="21"/>
      <c r="B38" s="4"/>
      <c r="C38" s="22" t="s">
        <v>87</v>
      </c>
      <c r="D38" s="22" t="s">
        <v>86</v>
      </c>
      <c r="E38" s="23"/>
      <c r="F38" s="23"/>
      <c r="G38" s="23"/>
      <c r="H38" s="23"/>
      <c r="I38" s="23"/>
      <c r="J38" s="23"/>
      <c r="K38" s="23">
        <v>1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2" t="s">
        <v>36</v>
      </c>
      <c r="W38" s="22" t="s">
        <v>33</v>
      </c>
      <c r="X38" s="22"/>
    </row>
    <row r="39" spans="1:24" x14ac:dyDescent="0.25">
      <c r="A39" s="21"/>
      <c r="B39" s="4"/>
      <c r="C39" s="22" t="s">
        <v>88</v>
      </c>
      <c r="D39" s="22" t="s">
        <v>71</v>
      </c>
      <c r="E39" s="23"/>
      <c r="F39" s="23"/>
      <c r="G39" s="23"/>
      <c r="H39" s="23"/>
      <c r="I39" s="23"/>
      <c r="J39" s="23"/>
      <c r="K39" s="23">
        <v>1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2" t="s">
        <v>36</v>
      </c>
      <c r="W39" s="22" t="s">
        <v>33</v>
      </c>
      <c r="X39" s="22"/>
    </row>
    <row r="40" spans="1:24" x14ac:dyDescent="0.25">
      <c r="A40" s="21"/>
      <c r="B40" s="4"/>
      <c r="C40" s="22" t="s">
        <v>89</v>
      </c>
      <c r="D40" s="22" t="s">
        <v>76</v>
      </c>
      <c r="E40" s="23"/>
      <c r="F40" s="23"/>
      <c r="G40" s="23"/>
      <c r="H40" s="23"/>
      <c r="I40" s="23"/>
      <c r="J40" s="23"/>
      <c r="K40" s="23">
        <v>1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2" t="s">
        <v>36</v>
      </c>
      <c r="W40" s="22" t="s">
        <v>33</v>
      </c>
      <c r="X40" s="22"/>
    </row>
    <row r="41" spans="1:24" x14ac:dyDescent="0.25">
      <c r="A41" s="21"/>
      <c r="B41" s="4"/>
      <c r="C41" s="22" t="s">
        <v>90</v>
      </c>
      <c r="D41" s="22" t="s">
        <v>91</v>
      </c>
      <c r="E41" s="23"/>
      <c r="F41" s="23"/>
      <c r="G41" s="23"/>
      <c r="H41" s="23"/>
      <c r="I41" s="23"/>
      <c r="J41" s="23"/>
      <c r="K41" s="23">
        <v>1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2" t="s">
        <v>36</v>
      </c>
      <c r="W41" s="22" t="s">
        <v>33</v>
      </c>
      <c r="X41" s="22"/>
    </row>
    <row r="42" spans="1:24" x14ac:dyDescent="0.25">
      <c r="A42" s="21"/>
      <c r="B42" s="4"/>
      <c r="C42" s="22" t="s">
        <v>92</v>
      </c>
      <c r="D42" s="22" t="s">
        <v>93</v>
      </c>
      <c r="E42" s="23"/>
      <c r="F42" s="23"/>
      <c r="G42" s="23"/>
      <c r="H42" s="23"/>
      <c r="I42" s="23"/>
      <c r="J42" s="23"/>
      <c r="K42" s="23">
        <v>1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2" t="s">
        <v>36</v>
      </c>
      <c r="W42" s="22" t="s">
        <v>33</v>
      </c>
      <c r="X42" s="22"/>
    </row>
    <row r="43" spans="1:24" x14ac:dyDescent="0.25">
      <c r="A43" s="21"/>
      <c r="B43" s="4"/>
      <c r="C43" s="22" t="s">
        <v>94</v>
      </c>
      <c r="D43" s="22" t="s">
        <v>95</v>
      </c>
      <c r="E43" s="23"/>
      <c r="F43" s="23"/>
      <c r="G43" s="23"/>
      <c r="H43" s="23"/>
      <c r="I43" s="23"/>
      <c r="J43" s="23"/>
      <c r="K43" s="23"/>
      <c r="L43" s="23">
        <v>1</v>
      </c>
      <c r="M43" s="23"/>
      <c r="N43" s="23"/>
      <c r="O43" s="23"/>
      <c r="P43" s="23"/>
      <c r="Q43" s="23"/>
      <c r="R43" s="23"/>
      <c r="S43" s="23"/>
      <c r="T43" s="23"/>
      <c r="U43" s="23"/>
      <c r="V43" s="22" t="s">
        <v>36</v>
      </c>
      <c r="W43" s="22" t="s">
        <v>33</v>
      </c>
      <c r="X43" s="22"/>
    </row>
    <row r="44" spans="1:24" x14ac:dyDescent="0.25">
      <c r="A44" s="21"/>
      <c r="B44" s="4"/>
      <c r="C44" s="22" t="s">
        <v>96</v>
      </c>
      <c r="D44" s="22" t="s">
        <v>86</v>
      </c>
      <c r="E44" s="23"/>
      <c r="F44" s="23"/>
      <c r="G44" s="23"/>
      <c r="H44" s="23"/>
      <c r="I44" s="23"/>
      <c r="J44" s="23"/>
      <c r="K44" s="23"/>
      <c r="L44" s="23"/>
      <c r="M44" s="23"/>
      <c r="N44" s="23">
        <v>1</v>
      </c>
      <c r="O44" s="23"/>
      <c r="P44" s="23"/>
      <c r="Q44" s="23"/>
      <c r="R44" s="23"/>
      <c r="S44" s="23"/>
      <c r="T44" s="23"/>
      <c r="U44" s="23"/>
      <c r="V44" s="22" t="s">
        <v>36</v>
      </c>
      <c r="W44" s="22" t="s">
        <v>33</v>
      </c>
      <c r="X44" s="22"/>
    </row>
    <row r="45" spans="1:24" x14ac:dyDescent="0.25">
      <c r="A45" s="21"/>
      <c r="B45" s="4"/>
      <c r="C45" s="22" t="s">
        <v>97</v>
      </c>
      <c r="D45" s="22" t="s">
        <v>86</v>
      </c>
      <c r="E45" s="23"/>
      <c r="F45" s="23"/>
      <c r="G45" s="23"/>
      <c r="H45" s="23"/>
      <c r="I45" s="23"/>
      <c r="J45" s="23"/>
      <c r="K45" s="23"/>
      <c r="L45" s="23"/>
      <c r="M45" s="23">
        <v>1</v>
      </c>
      <c r="N45" s="23"/>
      <c r="O45" s="23"/>
      <c r="P45" s="23"/>
      <c r="Q45" s="23"/>
      <c r="R45" s="23"/>
      <c r="S45" s="23"/>
      <c r="T45" s="23"/>
      <c r="U45" s="23"/>
      <c r="V45" s="22" t="s">
        <v>98</v>
      </c>
      <c r="W45" s="22" t="s">
        <v>33</v>
      </c>
      <c r="X45" s="22"/>
    </row>
    <row r="46" spans="1:24" x14ac:dyDescent="0.25">
      <c r="A46" s="21"/>
      <c r="B46" s="4"/>
      <c r="C46" s="22" t="s">
        <v>99</v>
      </c>
      <c r="D46" s="22" t="s">
        <v>76</v>
      </c>
      <c r="E46" s="23"/>
      <c r="F46" s="23"/>
      <c r="G46" s="23"/>
      <c r="H46" s="23"/>
      <c r="I46" s="23"/>
      <c r="J46" s="23"/>
      <c r="K46" s="23"/>
      <c r="L46" s="23"/>
      <c r="M46" s="23">
        <v>1</v>
      </c>
      <c r="N46" s="23"/>
      <c r="O46" s="23"/>
      <c r="P46" s="23"/>
      <c r="Q46" s="23"/>
      <c r="R46" s="23"/>
      <c r="S46" s="23"/>
      <c r="T46" s="23"/>
      <c r="U46" s="23"/>
      <c r="V46" s="22" t="s">
        <v>98</v>
      </c>
      <c r="W46" s="22" t="s">
        <v>33</v>
      </c>
      <c r="X46" s="22"/>
    </row>
    <row r="47" spans="1:24" x14ac:dyDescent="0.25">
      <c r="A47" s="21"/>
      <c r="B47" s="4"/>
      <c r="C47" s="22" t="s">
        <v>100</v>
      </c>
      <c r="D47" s="22" t="s">
        <v>93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>
        <v>1</v>
      </c>
      <c r="R47" s="23"/>
      <c r="S47" s="23"/>
      <c r="T47" s="23"/>
      <c r="U47" s="23"/>
      <c r="V47" s="22" t="s">
        <v>36</v>
      </c>
      <c r="W47" s="22" t="s">
        <v>33</v>
      </c>
      <c r="X47" s="22"/>
    </row>
    <row r="48" spans="1:24" x14ac:dyDescent="0.25">
      <c r="A48" s="21"/>
      <c r="B48" s="4"/>
      <c r="C48" s="22" t="s">
        <v>101</v>
      </c>
      <c r="D48" s="22" t="s">
        <v>102</v>
      </c>
      <c r="E48" s="23"/>
      <c r="F48" s="23"/>
      <c r="G48" s="23"/>
      <c r="H48" s="23"/>
      <c r="I48" s="23"/>
      <c r="J48" s="23"/>
      <c r="K48" s="23">
        <v>1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2" t="s">
        <v>57</v>
      </c>
      <c r="W48" s="22" t="s">
        <v>33</v>
      </c>
      <c r="X48" s="22"/>
    </row>
    <row r="49" spans="1:24" x14ac:dyDescent="0.25">
      <c r="A49" s="21"/>
      <c r="B49" s="4"/>
      <c r="C49" s="22" t="s">
        <v>103</v>
      </c>
      <c r="D49" s="22" t="s">
        <v>80</v>
      </c>
      <c r="E49" s="23"/>
      <c r="F49" s="23"/>
      <c r="G49" s="23"/>
      <c r="H49" s="23"/>
      <c r="I49" s="23"/>
      <c r="J49" s="23"/>
      <c r="K49" s="23">
        <v>1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2" t="s">
        <v>57</v>
      </c>
      <c r="W49" s="22" t="s">
        <v>33</v>
      </c>
      <c r="X49" s="22"/>
    </row>
    <row r="50" spans="1:24" x14ac:dyDescent="0.25">
      <c r="A50" s="21"/>
      <c r="B50" s="4"/>
      <c r="C50" s="22" t="s">
        <v>67</v>
      </c>
      <c r="D50" s="22" t="s">
        <v>73</v>
      </c>
      <c r="E50" s="23"/>
      <c r="F50" s="23"/>
      <c r="G50" s="23"/>
      <c r="H50" s="23">
        <v>1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2" t="s">
        <v>36</v>
      </c>
      <c r="W50" s="22" t="s">
        <v>33</v>
      </c>
      <c r="X50" s="22"/>
    </row>
    <row r="51" spans="1:24" x14ac:dyDescent="0.25">
      <c r="A51" s="21"/>
      <c r="B51" s="15"/>
      <c r="C51" s="24"/>
      <c r="D51" s="24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5"/>
      <c r="Q51" s="25"/>
      <c r="R51" s="25"/>
      <c r="S51" s="25"/>
      <c r="T51" s="25"/>
      <c r="U51" s="25"/>
      <c r="V51" s="24"/>
      <c r="W51" s="24"/>
      <c r="X51" s="22"/>
    </row>
    <row r="52" spans="1:24" s="28" customFormat="1" x14ac:dyDescent="0.25">
      <c r="A52" s="107" t="s">
        <v>60</v>
      </c>
      <c r="B52" s="107"/>
      <c r="C52" s="107"/>
      <c r="D52" s="107"/>
      <c r="E52" s="26">
        <v>1</v>
      </c>
      <c r="F52" s="26">
        <v>0</v>
      </c>
      <c r="G52" s="26">
        <v>0</v>
      </c>
      <c r="H52" s="26">
        <v>2</v>
      </c>
      <c r="I52" s="26">
        <v>0</v>
      </c>
      <c r="J52" s="26">
        <v>0</v>
      </c>
      <c r="K52" s="26">
        <v>17</v>
      </c>
      <c r="L52" s="26">
        <v>1</v>
      </c>
      <c r="M52" s="26">
        <v>2</v>
      </c>
      <c r="N52" s="26">
        <v>1</v>
      </c>
      <c r="O52" s="26">
        <v>0</v>
      </c>
      <c r="P52" s="26">
        <v>0</v>
      </c>
      <c r="Q52" s="26">
        <v>2</v>
      </c>
      <c r="R52" s="26">
        <v>0</v>
      </c>
      <c r="S52" s="26">
        <v>0</v>
      </c>
      <c r="T52" s="26">
        <v>0</v>
      </c>
      <c r="U52" s="26">
        <v>0</v>
      </c>
      <c r="V52" s="27"/>
      <c r="W52" s="27"/>
      <c r="X52" s="27"/>
    </row>
    <row r="53" spans="1:24" x14ac:dyDescent="0.25">
      <c r="A53" s="18">
        <v>1</v>
      </c>
      <c r="B53" s="103" t="s">
        <v>104</v>
      </c>
      <c r="C53" s="29" t="s">
        <v>105</v>
      </c>
      <c r="D53" s="29" t="s">
        <v>106</v>
      </c>
      <c r="E53" s="23">
        <v>0</v>
      </c>
      <c r="F53" s="23">
        <v>0</v>
      </c>
      <c r="G53" s="23">
        <v>0</v>
      </c>
      <c r="H53" s="23">
        <v>1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2" t="s">
        <v>64</v>
      </c>
      <c r="W53" s="22" t="s">
        <v>33</v>
      </c>
      <c r="X53" s="22"/>
    </row>
    <row r="54" spans="1:24" x14ac:dyDescent="0.25">
      <c r="A54" s="21">
        <v>2</v>
      </c>
      <c r="B54" s="4"/>
      <c r="C54" s="24" t="s">
        <v>107</v>
      </c>
      <c r="D54" s="24" t="s">
        <v>108</v>
      </c>
      <c r="E54" s="23">
        <v>0</v>
      </c>
      <c r="F54" s="23">
        <v>0</v>
      </c>
      <c r="G54" s="23">
        <v>0</v>
      </c>
      <c r="H54" s="25">
        <v>1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4" t="s">
        <v>57</v>
      </c>
      <c r="W54" s="24" t="s">
        <v>33</v>
      </c>
      <c r="X54" s="24"/>
    </row>
    <row r="55" spans="1:24" x14ac:dyDescent="0.25">
      <c r="A55" s="21"/>
      <c r="B55" s="4"/>
      <c r="C55" s="24" t="s">
        <v>54</v>
      </c>
      <c r="D55" s="24" t="s">
        <v>109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5">
        <v>1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4" t="s">
        <v>36</v>
      </c>
      <c r="W55" s="24" t="s">
        <v>33</v>
      </c>
      <c r="X55" s="24"/>
    </row>
    <row r="56" spans="1:24" x14ac:dyDescent="0.25">
      <c r="A56" s="21"/>
      <c r="B56" s="4"/>
      <c r="C56" s="24" t="s">
        <v>110</v>
      </c>
      <c r="D56" s="24" t="s">
        <v>111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5">
        <v>1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4" t="s">
        <v>36</v>
      </c>
      <c r="W56" s="24" t="s">
        <v>33</v>
      </c>
      <c r="X56" s="24"/>
    </row>
    <row r="57" spans="1:24" x14ac:dyDescent="0.25">
      <c r="A57" s="21"/>
      <c r="B57" s="4"/>
      <c r="C57" s="24" t="s">
        <v>112</v>
      </c>
      <c r="D57" s="24" t="s">
        <v>113</v>
      </c>
      <c r="E57" s="25" t="s">
        <v>114</v>
      </c>
      <c r="F57" s="25" t="s">
        <v>114</v>
      </c>
      <c r="G57" s="25" t="s">
        <v>114</v>
      </c>
      <c r="H57" s="25" t="s">
        <v>114</v>
      </c>
      <c r="I57" s="25" t="s">
        <v>114</v>
      </c>
      <c r="J57" s="25" t="s">
        <v>114</v>
      </c>
      <c r="K57" s="25" t="s">
        <v>114</v>
      </c>
      <c r="L57" s="25">
        <v>1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4" t="s">
        <v>36</v>
      </c>
      <c r="W57" s="24" t="s">
        <v>33</v>
      </c>
      <c r="X57" s="24"/>
    </row>
    <row r="58" spans="1:24" x14ac:dyDescent="0.25">
      <c r="A58" s="21"/>
      <c r="B58" s="4"/>
      <c r="C58" s="24" t="s">
        <v>81</v>
      </c>
      <c r="D58" s="24" t="s">
        <v>115</v>
      </c>
      <c r="E58" s="25"/>
      <c r="F58" s="25"/>
      <c r="G58" s="25"/>
      <c r="H58" s="25"/>
      <c r="I58" s="25"/>
      <c r="J58" s="25"/>
      <c r="K58" s="25">
        <v>1</v>
      </c>
      <c r="L58" s="25"/>
      <c r="M58" s="23"/>
      <c r="N58" s="23"/>
      <c r="O58" s="23"/>
      <c r="P58" s="23"/>
      <c r="Q58" s="23"/>
      <c r="R58" s="23"/>
      <c r="S58" s="23"/>
      <c r="T58" s="23"/>
      <c r="U58" s="23"/>
      <c r="V58" s="24" t="s">
        <v>36</v>
      </c>
      <c r="W58" s="24" t="s">
        <v>33</v>
      </c>
      <c r="X58" s="24"/>
    </row>
    <row r="59" spans="1:24" x14ac:dyDescent="0.25">
      <c r="A59" s="21"/>
      <c r="B59" s="4"/>
      <c r="C59" s="24" t="s">
        <v>116</v>
      </c>
      <c r="D59" s="24" t="s">
        <v>111</v>
      </c>
      <c r="E59" s="25"/>
      <c r="F59" s="25"/>
      <c r="G59" s="25"/>
      <c r="H59" s="25"/>
      <c r="I59" s="25"/>
      <c r="J59" s="25"/>
      <c r="K59" s="25"/>
      <c r="L59" s="25"/>
      <c r="M59" s="23"/>
      <c r="N59" s="23"/>
      <c r="O59" s="23"/>
      <c r="P59" s="23"/>
      <c r="Q59" s="23">
        <v>1</v>
      </c>
      <c r="R59" s="23"/>
      <c r="S59" s="23"/>
      <c r="T59" s="23"/>
      <c r="U59" s="23"/>
      <c r="V59" s="24" t="s">
        <v>36</v>
      </c>
      <c r="W59" s="24" t="s">
        <v>33</v>
      </c>
      <c r="X59" s="24"/>
    </row>
    <row r="60" spans="1:24" x14ac:dyDescent="0.25">
      <c r="A60" s="21"/>
      <c r="B60" s="4"/>
      <c r="C60" s="24" t="s">
        <v>107</v>
      </c>
      <c r="D60" s="24" t="s">
        <v>117</v>
      </c>
      <c r="E60" s="25"/>
      <c r="F60" s="25"/>
      <c r="G60" s="25"/>
      <c r="H60" s="25">
        <v>1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4" t="s">
        <v>36</v>
      </c>
      <c r="W60" s="24" t="s">
        <v>33</v>
      </c>
      <c r="X60" s="24" t="s">
        <v>69</v>
      </c>
    </row>
    <row r="61" spans="1:24" x14ac:dyDescent="0.25">
      <c r="A61" s="30"/>
      <c r="B61" s="15"/>
      <c r="C61" s="31"/>
      <c r="D61" s="31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1"/>
      <c r="W61" s="31"/>
      <c r="X61" s="31"/>
    </row>
    <row r="62" spans="1:24" s="28" customFormat="1" x14ac:dyDescent="0.25">
      <c r="A62" s="107" t="s">
        <v>60</v>
      </c>
      <c r="B62" s="107"/>
      <c r="C62" s="107"/>
      <c r="D62" s="107"/>
      <c r="E62" s="26">
        <v>0</v>
      </c>
      <c r="F62" s="26">
        <v>0</v>
      </c>
      <c r="G62" s="26">
        <v>0</v>
      </c>
      <c r="H62" s="26">
        <v>3</v>
      </c>
      <c r="I62" s="26">
        <v>0</v>
      </c>
      <c r="J62" s="26">
        <v>0</v>
      </c>
      <c r="K62" s="26">
        <v>1</v>
      </c>
      <c r="L62" s="26">
        <v>3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7"/>
      <c r="W62" s="27"/>
      <c r="X62" s="27"/>
    </row>
    <row r="63" spans="1:24" x14ac:dyDescent="0.25">
      <c r="A63" s="21">
        <v>1</v>
      </c>
      <c r="B63" s="103" t="s">
        <v>118</v>
      </c>
      <c r="C63" s="24" t="s">
        <v>119</v>
      </c>
      <c r="D63" s="24" t="s">
        <v>120</v>
      </c>
      <c r="E63" s="25">
        <v>0</v>
      </c>
      <c r="F63" s="25">
        <v>0</v>
      </c>
      <c r="G63" s="25">
        <v>0</v>
      </c>
      <c r="H63" s="25">
        <v>1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33">
        <v>0</v>
      </c>
      <c r="S63" s="25">
        <v>0</v>
      </c>
      <c r="T63" s="25">
        <v>0</v>
      </c>
      <c r="U63" s="25">
        <v>0</v>
      </c>
      <c r="V63" s="24" t="s">
        <v>64</v>
      </c>
      <c r="W63" s="24" t="s">
        <v>33</v>
      </c>
      <c r="X63" s="24"/>
    </row>
    <row r="64" spans="1:24" x14ac:dyDescent="0.25">
      <c r="A64" s="21">
        <v>2</v>
      </c>
      <c r="B64" s="4"/>
      <c r="C64" s="24" t="s">
        <v>121</v>
      </c>
      <c r="D64" s="24" t="s">
        <v>122</v>
      </c>
      <c r="E64" s="25">
        <v>0</v>
      </c>
      <c r="F64" s="25">
        <v>0</v>
      </c>
      <c r="G64" s="25">
        <v>0</v>
      </c>
      <c r="H64" s="25">
        <v>1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4" t="s">
        <v>64</v>
      </c>
      <c r="W64" s="24" t="s">
        <v>33</v>
      </c>
      <c r="X64" s="24"/>
    </row>
    <row r="65" spans="1:24" x14ac:dyDescent="0.25">
      <c r="A65" s="30">
        <v>3</v>
      </c>
      <c r="B65" s="4"/>
      <c r="C65" s="24" t="s">
        <v>123</v>
      </c>
      <c r="D65" s="24" t="s">
        <v>124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1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4" t="s">
        <v>57</v>
      </c>
      <c r="W65" s="24" t="s">
        <v>33</v>
      </c>
      <c r="X65" s="24"/>
    </row>
    <row r="66" spans="1:24" x14ac:dyDescent="0.25">
      <c r="A66" s="21">
        <v>4</v>
      </c>
      <c r="B66" s="4"/>
      <c r="C66" s="24" t="s">
        <v>125</v>
      </c>
      <c r="D66" s="24" t="s">
        <v>126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1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4" t="s">
        <v>57</v>
      </c>
      <c r="W66" s="24" t="s">
        <v>33</v>
      </c>
      <c r="X66" s="24"/>
    </row>
    <row r="67" spans="1:24" x14ac:dyDescent="0.25">
      <c r="A67" s="21">
        <v>5</v>
      </c>
      <c r="B67" s="4"/>
      <c r="C67" s="31" t="s">
        <v>121</v>
      </c>
      <c r="D67" s="31" t="s">
        <v>126</v>
      </c>
      <c r="E67" s="32">
        <v>1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1" t="s">
        <v>36</v>
      </c>
      <c r="W67" s="31" t="s">
        <v>33</v>
      </c>
      <c r="X67" s="31"/>
    </row>
    <row r="68" spans="1:24" x14ac:dyDescent="0.25">
      <c r="A68" s="21">
        <v>6</v>
      </c>
      <c r="B68" s="4"/>
      <c r="C68" s="24" t="s">
        <v>58</v>
      </c>
      <c r="D68" s="24" t="s">
        <v>122</v>
      </c>
      <c r="E68" s="25">
        <v>1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4" t="s">
        <v>57</v>
      </c>
      <c r="W68" s="24" t="s">
        <v>33</v>
      </c>
      <c r="X68" s="24" t="s">
        <v>69</v>
      </c>
    </row>
    <row r="69" spans="1:24" x14ac:dyDescent="0.25">
      <c r="A69" s="21">
        <v>7</v>
      </c>
      <c r="B69" s="4"/>
      <c r="C69" s="31" t="s">
        <v>79</v>
      </c>
      <c r="D69" s="31" t="s">
        <v>127</v>
      </c>
      <c r="E69" s="32">
        <v>1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25">
        <v>0</v>
      </c>
      <c r="O69" s="32">
        <v>0</v>
      </c>
      <c r="P69" s="25">
        <v>0</v>
      </c>
      <c r="Q69" s="32">
        <v>0</v>
      </c>
      <c r="R69" s="25">
        <v>0</v>
      </c>
      <c r="S69" s="32">
        <v>0</v>
      </c>
      <c r="T69" s="32">
        <v>0</v>
      </c>
      <c r="U69" s="32">
        <v>0</v>
      </c>
      <c r="V69" s="31" t="s">
        <v>57</v>
      </c>
      <c r="W69" s="24" t="s">
        <v>33</v>
      </c>
      <c r="X69" s="31" t="s">
        <v>69</v>
      </c>
    </row>
    <row r="70" spans="1:24" x14ac:dyDescent="0.25">
      <c r="A70" s="21"/>
      <c r="B70" s="4"/>
      <c r="C70" s="24" t="s">
        <v>125</v>
      </c>
      <c r="D70" s="24" t="s">
        <v>128</v>
      </c>
      <c r="E70" s="25" t="s">
        <v>114</v>
      </c>
      <c r="F70" s="25" t="s">
        <v>114</v>
      </c>
      <c r="G70" s="25" t="s">
        <v>114</v>
      </c>
      <c r="H70" s="25" t="s">
        <v>114</v>
      </c>
      <c r="I70" s="25" t="s">
        <v>114</v>
      </c>
      <c r="J70" s="25" t="s">
        <v>114</v>
      </c>
      <c r="K70" s="25">
        <v>1</v>
      </c>
      <c r="L70" s="25" t="s">
        <v>114</v>
      </c>
      <c r="M70" s="25">
        <v>0</v>
      </c>
      <c r="N70" s="32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32">
        <v>0</v>
      </c>
      <c r="U70" s="25">
        <v>0</v>
      </c>
      <c r="V70" s="24" t="s">
        <v>36</v>
      </c>
      <c r="W70" s="24" t="s">
        <v>33</v>
      </c>
      <c r="X70" s="24"/>
    </row>
    <row r="71" spans="1:24" x14ac:dyDescent="0.25">
      <c r="A71" s="21"/>
      <c r="B71" s="4"/>
      <c r="C71" s="31" t="s">
        <v>129</v>
      </c>
      <c r="D71" s="31" t="s">
        <v>130</v>
      </c>
      <c r="E71" s="32" t="s">
        <v>114</v>
      </c>
      <c r="F71" s="32" t="s">
        <v>114</v>
      </c>
      <c r="G71" s="32" t="s">
        <v>114</v>
      </c>
      <c r="H71" s="32" t="s">
        <v>131</v>
      </c>
      <c r="I71" s="32" t="s">
        <v>114</v>
      </c>
      <c r="J71" s="32" t="s">
        <v>114</v>
      </c>
      <c r="K71" s="32">
        <v>1</v>
      </c>
      <c r="L71" s="32" t="s">
        <v>114</v>
      </c>
      <c r="M71" s="32">
        <v>0</v>
      </c>
      <c r="N71" s="25">
        <v>0</v>
      </c>
      <c r="O71" s="32"/>
      <c r="P71" s="32"/>
      <c r="Q71" s="32"/>
      <c r="R71" s="32"/>
      <c r="S71" s="32"/>
      <c r="T71" s="32"/>
      <c r="U71" s="32"/>
      <c r="V71" s="31" t="s">
        <v>36</v>
      </c>
      <c r="W71" s="24" t="s">
        <v>33</v>
      </c>
      <c r="X71" s="31"/>
    </row>
    <row r="72" spans="1:24" x14ac:dyDescent="0.25">
      <c r="A72" s="21"/>
      <c r="B72" s="4"/>
      <c r="C72" s="24" t="s">
        <v>132</v>
      </c>
      <c r="D72" s="24" t="s">
        <v>133</v>
      </c>
      <c r="E72" s="25" t="s">
        <v>114</v>
      </c>
      <c r="F72" s="25" t="s">
        <v>114</v>
      </c>
      <c r="G72" s="25" t="s">
        <v>114</v>
      </c>
      <c r="H72" s="25" t="s">
        <v>131</v>
      </c>
      <c r="I72" s="25" t="s">
        <v>114</v>
      </c>
      <c r="J72" s="25" t="s">
        <v>114</v>
      </c>
      <c r="K72" s="25">
        <v>1</v>
      </c>
      <c r="L72" s="25" t="s">
        <v>114</v>
      </c>
      <c r="M72" s="25">
        <v>0</v>
      </c>
      <c r="N72" s="32">
        <v>0</v>
      </c>
      <c r="O72" s="25"/>
      <c r="P72" s="25"/>
      <c r="Q72" s="25"/>
      <c r="R72" s="25"/>
      <c r="S72" s="25"/>
      <c r="T72" s="25"/>
      <c r="U72" s="25"/>
      <c r="V72" s="24" t="s">
        <v>36</v>
      </c>
      <c r="W72" s="24" t="s">
        <v>33</v>
      </c>
      <c r="X72" s="24"/>
    </row>
    <row r="73" spans="1:24" x14ac:dyDescent="0.25">
      <c r="A73" s="21"/>
      <c r="B73" s="4"/>
      <c r="C73" s="24" t="s">
        <v>125</v>
      </c>
      <c r="D73" s="24" t="s">
        <v>134</v>
      </c>
      <c r="E73" s="25" t="s">
        <v>114</v>
      </c>
      <c r="F73" s="25" t="s">
        <v>114</v>
      </c>
      <c r="G73" s="25" t="s">
        <v>114</v>
      </c>
      <c r="H73" s="25" t="s">
        <v>131</v>
      </c>
      <c r="I73" s="25" t="s">
        <v>114</v>
      </c>
      <c r="J73" s="25" t="s">
        <v>114</v>
      </c>
      <c r="K73" s="25">
        <v>1</v>
      </c>
      <c r="L73" s="25" t="s">
        <v>114</v>
      </c>
      <c r="M73" s="25">
        <v>0</v>
      </c>
      <c r="N73" s="25">
        <v>0</v>
      </c>
      <c r="O73" s="25"/>
      <c r="P73" s="25"/>
      <c r="Q73" s="25"/>
      <c r="R73" s="25"/>
      <c r="S73" s="25"/>
      <c r="T73" s="25"/>
      <c r="U73" s="25"/>
      <c r="V73" s="31" t="s">
        <v>36</v>
      </c>
      <c r="W73" s="24" t="s">
        <v>33</v>
      </c>
      <c r="X73" s="24"/>
    </row>
    <row r="74" spans="1:24" x14ac:dyDescent="0.25">
      <c r="A74" s="21"/>
      <c r="B74" s="4"/>
      <c r="C74" s="24" t="s">
        <v>135</v>
      </c>
      <c r="D74" s="24" t="s">
        <v>134</v>
      </c>
      <c r="E74" s="25"/>
      <c r="F74" s="25"/>
      <c r="G74" s="25"/>
      <c r="H74" s="25"/>
      <c r="I74" s="25"/>
      <c r="J74" s="25"/>
      <c r="K74" s="25">
        <v>1</v>
      </c>
      <c r="L74" s="25"/>
      <c r="M74" s="25">
        <v>0</v>
      </c>
      <c r="N74" s="25"/>
      <c r="O74" s="25"/>
      <c r="P74" s="25"/>
      <c r="Q74" s="25"/>
      <c r="R74" s="25"/>
      <c r="S74" s="25"/>
      <c r="T74" s="25"/>
      <c r="U74" s="25"/>
      <c r="V74" s="24" t="s">
        <v>98</v>
      </c>
      <c r="W74" s="24" t="s">
        <v>33</v>
      </c>
      <c r="X74" s="24"/>
    </row>
    <row r="75" spans="1:24" x14ac:dyDescent="0.25">
      <c r="A75" s="21"/>
      <c r="B75" s="4"/>
      <c r="C75" s="24" t="s">
        <v>136</v>
      </c>
      <c r="D75" s="24" t="s">
        <v>137</v>
      </c>
      <c r="E75" s="25" t="s">
        <v>114</v>
      </c>
      <c r="F75" s="25" t="s">
        <v>114</v>
      </c>
      <c r="G75" s="25" t="s">
        <v>114</v>
      </c>
      <c r="H75" s="25" t="s">
        <v>131</v>
      </c>
      <c r="I75" s="25" t="s">
        <v>114</v>
      </c>
      <c r="J75" s="25" t="s">
        <v>114</v>
      </c>
      <c r="K75" s="25" t="s">
        <v>114</v>
      </c>
      <c r="L75" s="25">
        <v>1</v>
      </c>
      <c r="M75" s="25">
        <v>0</v>
      </c>
      <c r="N75" s="25">
        <v>0</v>
      </c>
      <c r="O75" s="25"/>
      <c r="P75" s="25"/>
      <c r="Q75" s="25"/>
      <c r="R75" s="25"/>
      <c r="S75" s="25"/>
      <c r="T75" s="25"/>
      <c r="U75" s="25"/>
      <c r="V75" s="24" t="s">
        <v>36</v>
      </c>
      <c r="W75" s="24" t="s">
        <v>33</v>
      </c>
      <c r="X75" s="24"/>
    </row>
    <row r="76" spans="1:24" x14ac:dyDescent="0.25">
      <c r="A76" s="21"/>
      <c r="B76" s="4"/>
      <c r="C76" s="24" t="s">
        <v>138</v>
      </c>
      <c r="D76" s="24" t="s">
        <v>139</v>
      </c>
      <c r="E76" s="25"/>
      <c r="F76" s="25"/>
      <c r="G76" s="25"/>
      <c r="H76" s="25"/>
      <c r="I76" s="25"/>
      <c r="J76" s="25"/>
      <c r="K76" s="25"/>
      <c r="L76" s="25"/>
      <c r="M76" s="25">
        <v>0</v>
      </c>
      <c r="N76" s="25"/>
      <c r="O76" s="25"/>
      <c r="P76" s="25"/>
      <c r="Q76" s="25">
        <v>1</v>
      </c>
      <c r="R76" s="25"/>
      <c r="S76" s="25"/>
      <c r="T76" s="25"/>
      <c r="U76" s="25"/>
      <c r="V76" s="24" t="s">
        <v>36</v>
      </c>
      <c r="W76" s="24" t="s">
        <v>33</v>
      </c>
      <c r="X76" s="24"/>
    </row>
    <row r="77" spans="1:24" x14ac:dyDescent="0.25">
      <c r="A77" s="21"/>
      <c r="B77" s="4"/>
      <c r="C77" s="24" t="s">
        <v>140</v>
      </c>
      <c r="D77" s="24" t="s">
        <v>141</v>
      </c>
      <c r="E77" s="25"/>
      <c r="F77" s="25"/>
      <c r="G77" s="25"/>
      <c r="H77" s="25"/>
      <c r="I77" s="25"/>
      <c r="J77" s="25"/>
      <c r="K77" s="25"/>
      <c r="L77" s="25"/>
      <c r="M77" s="25">
        <v>0</v>
      </c>
      <c r="N77" s="25"/>
      <c r="O77" s="25"/>
      <c r="P77" s="25"/>
      <c r="Q77" s="25">
        <v>1</v>
      </c>
      <c r="R77" s="25"/>
      <c r="S77" s="25"/>
      <c r="T77" s="25"/>
      <c r="U77" s="25"/>
      <c r="V77" s="24" t="s">
        <v>36</v>
      </c>
      <c r="W77" s="24" t="s">
        <v>33</v>
      </c>
      <c r="X77" s="24"/>
    </row>
    <row r="78" spans="1:24" x14ac:dyDescent="0.25">
      <c r="A78" s="21"/>
      <c r="B78" s="4"/>
      <c r="C78" s="24" t="s">
        <v>142</v>
      </c>
      <c r="D78" s="24" t="s">
        <v>143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>
        <v>1</v>
      </c>
      <c r="Q78" s="25"/>
      <c r="R78" s="25"/>
      <c r="S78" s="25"/>
      <c r="T78" s="25"/>
      <c r="U78" s="25"/>
      <c r="V78" s="24" t="s">
        <v>36</v>
      </c>
      <c r="W78" s="24" t="s">
        <v>33</v>
      </c>
      <c r="X78" s="24"/>
    </row>
    <row r="79" spans="1:24" x14ac:dyDescent="0.25">
      <c r="A79" s="21"/>
      <c r="B79" s="4"/>
      <c r="C79" s="24" t="s">
        <v>144</v>
      </c>
      <c r="D79" s="24" t="s">
        <v>145</v>
      </c>
      <c r="E79" s="25"/>
      <c r="F79" s="25"/>
      <c r="G79" s="25"/>
      <c r="H79" s="25"/>
      <c r="I79" s="25"/>
      <c r="J79" s="25"/>
      <c r="K79" s="25"/>
      <c r="L79" s="25"/>
      <c r="M79" s="25">
        <v>1</v>
      </c>
      <c r="N79" s="25"/>
      <c r="O79" s="25"/>
      <c r="P79" s="25"/>
      <c r="Q79" s="25"/>
      <c r="R79" s="25"/>
      <c r="S79" s="25"/>
      <c r="T79" s="25"/>
      <c r="U79" s="25"/>
      <c r="V79" s="24" t="s">
        <v>98</v>
      </c>
      <c r="W79" s="24" t="s">
        <v>33</v>
      </c>
      <c r="X79" s="24"/>
    </row>
    <row r="80" spans="1:24" x14ac:dyDescent="0.25">
      <c r="A80" s="21"/>
      <c r="B80" s="4"/>
      <c r="C80" s="24" t="s">
        <v>58</v>
      </c>
      <c r="D80" s="24" t="s">
        <v>141</v>
      </c>
      <c r="E80" s="25" t="s">
        <v>114</v>
      </c>
      <c r="F80" s="25" t="s">
        <v>114</v>
      </c>
      <c r="G80" s="25" t="s">
        <v>114</v>
      </c>
      <c r="H80" s="25" t="s">
        <v>114</v>
      </c>
      <c r="I80" s="25" t="s">
        <v>114</v>
      </c>
      <c r="J80" s="25" t="s">
        <v>114</v>
      </c>
      <c r="K80" s="25" t="s">
        <v>114</v>
      </c>
      <c r="L80" s="25" t="s">
        <v>114</v>
      </c>
      <c r="M80" s="25">
        <v>0</v>
      </c>
      <c r="N80" s="25">
        <v>1</v>
      </c>
      <c r="O80" s="25"/>
      <c r="P80" s="25"/>
      <c r="Q80" s="25"/>
      <c r="R80" s="25"/>
      <c r="S80" s="25"/>
      <c r="T80" s="25"/>
      <c r="U80" s="25"/>
      <c r="V80" s="24" t="s">
        <v>36</v>
      </c>
      <c r="W80" s="24" t="s">
        <v>33</v>
      </c>
      <c r="X80" s="24"/>
    </row>
    <row r="81" spans="1:24" x14ac:dyDescent="0.25">
      <c r="A81" s="30"/>
      <c r="B81" s="4"/>
      <c r="C81" s="31" t="s">
        <v>146</v>
      </c>
      <c r="D81" s="31" t="s">
        <v>147</v>
      </c>
      <c r="E81" s="25" t="s">
        <v>114</v>
      </c>
      <c r="F81" s="32"/>
      <c r="G81" s="32"/>
      <c r="H81" s="32"/>
      <c r="I81" s="32"/>
      <c r="J81" s="32"/>
      <c r="K81" s="32">
        <v>1</v>
      </c>
      <c r="L81" s="32"/>
      <c r="M81" s="23"/>
      <c r="N81" s="32"/>
      <c r="O81" s="32"/>
      <c r="P81" s="32"/>
      <c r="Q81" s="32"/>
      <c r="R81" s="32"/>
      <c r="S81" s="32"/>
      <c r="T81" s="32"/>
      <c r="U81" s="32"/>
      <c r="V81" s="22" t="s">
        <v>57</v>
      </c>
      <c r="W81" s="24" t="s">
        <v>33</v>
      </c>
      <c r="X81" s="31"/>
    </row>
    <row r="82" spans="1:24" x14ac:dyDescent="0.25">
      <c r="A82" s="30"/>
      <c r="B82" s="4"/>
      <c r="C82" s="31" t="s">
        <v>96</v>
      </c>
      <c r="D82" s="31" t="s">
        <v>133</v>
      </c>
      <c r="E82" s="25" t="s">
        <v>114</v>
      </c>
      <c r="F82" s="32"/>
      <c r="G82" s="32"/>
      <c r="H82" s="32"/>
      <c r="I82" s="32"/>
      <c r="J82" s="32"/>
      <c r="K82" s="32">
        <v>1</v>
      </c>
      <c r="L82" s="32"/>
      <c r="M82" s="23"/>
      <c r="N82" s="32"/>
      <c r="O82" s="32"/>
      <c r="P82" s="32"/>
      <c r="Q82" s="32"/>
      <c r="R82" s="32"/>
      <c r="S82" s="32"/>
      <c r="T82" s="32"/>
      <c r="U82" s="32"/>
      <c r="V82" s="22" t="s">
        <v>57</v>
      </c>
      <c r="W82" s="24" t="s">
        <v>33</v>
      </c>
      <c r="X82" s="31"/>
    </row>
    <row r="83" spans="1:24" x14ac:dyDescent="0.25">
      <c r="A83" s="30"/>
      <c r="B83" s="15"/>
      <c r="C83" s="31"/>
      <c r="D83" s="31"/>
      <c r="E83" s="32"/>
      <c r="F83" s="32"/>
      <c r="G83" s="32"/>
      <c r="H83" s="32"/>
      <c r="I83" s="32"/>
      <c r="J83" s="32"/>
      <c r="K83" s="32"/>
      <c r="L83" s="32"/>
      <c r="M83" s="34"/>
      <c r="N83" s="32"/>
      <c r="O83" s="32"/>
      <c r="P83" s="32"/>
      <c r="Q83" s="32"/>
      <c r="R83" s="32"/>
      <c r="S83" s="32"/>
      <c r="T83" s="32"/>
      <c r="U83" s="32"/>
      <c r="V83" s="35"/>
      <c r="W83" s="31"/>
      <c r="X83" s="31"/>
    </row>
    <row r="84" spans="1:24" s="28" customFormat="1" x14ac:dyDescent="0.25">
      <c r="A84" s="61" t="s">
        <v>60</v>
      </c>
      <c r="B84" s="107"/>
      <c r="C84" s="107"/>
      <c r="D84" s="107"/>
      <c r="E84" s="26">
        <v>3</v>
      </c>
      <c r="F84" s="26">
        <v>0</v>
      </c>
      <c r="G84" s="26">
        <v>0</v>
      </c>
      <c r="H84" s="26">
        <v>2</v>
      </c>
      <c r="I84" s="26">
        <v>0</v>
      </c>
      <c r="J84" s="26">
        <v>0</v>
      </c>
      <c r="K84" s="26">
        <v>7</v>
      </c>
      <c r="L84" s="26">
        <v>1</v>
      </c>
      <c r="M84" s="26">
        <v>1</v>
      </c>
      <c r="N84" s="26">
        <v>2</v>
      </c>
      <c r="O84" s="26">
        <v>0</v>
      </c>
      <c r="P84" s="26">
        <v>2</v>
      </c>
      <c r="Q84" s="26">
        <v>2</v>
      </c>
      <c r="R84" s="26">
        <v>0</v>
      </c>
      <c r="S84" s="26">
        <v>0</v>
      </c>
      <c r="T84" s="26">
        <v>0</v>
      </c>
      <c r="U84" s="26">
        <v>0</v>
      </c>
      <c r="V84" s="27"/>
      <c r="W84" s="27"/>
      <c r="X84" s="27"/>
    </row>
    <row r="85" spans="1:24" s="28" customFormat="1" x14ac:dyDescent="0.25">
      <c r="A85" s="36">
        <v>1</v>
      </c>
      <c r="B85" s="108" t="s">
        <v>148</v>
      </c>
      <c r="C85" s="37" t="s">
        <v>149</v>
      </c>
      <c r="D85" s="37" t="s">
        <v>150</v>
      </c>
      <c r="E85" s="38">
        <v>0</v>
      </c>
      <c r="F85" s="38">
        <v>1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9" t="s">
        <v>57</v>
      </c>
      <c r="W85" s="39" t="s">
        <v>33</v>
      </c>
      <c r="X85" s="39" t="s">
        <v>69</v>
      </c>
    </row>
    <row r="86" spans="1:24" s="28" customFormat="1" x14ac:dyDescent="0.25">
      <c r="A86" s="40"/>
      <c r="B86" s="109"/>
      <c r="C86" s="41" t="s">
        <v>151</v>
      </c>
      <c r="D86" s="41" t="s">
        <v>152</v>
      </c>
      <c r="E86" s="42"/>
      <c r="F86" s="42"/>
      <c r="G86" s="42"/>
      <c r="H86" s="42"/>
      <c r="I86" s="42"/>
      <c r="J86" s="42"/>
      <c r="K86" s="42">
        <v>1</v>
      </c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3" t="s">
        <v>36</v>
      </c>
      <c r="W86" s="43" t="s">
        <v>33</v>
      </c>
      <c r="X86" s="43"/>
    </row>
    <row r="87" spans="1:24" s="28" customFormat="1" x14ac:dyDescent="0.25">
      <c r="A87" s="40"/>
      <c r="B87" s="109"/>
      <c r="C87" s="41" t="s">
        <v>153</v>
      </c>
      <c r="D87" s="41" t="s">
        <v>152</v>
      </c>
      <c r="E87" s="42"/>
      <c r="F87" s="42"/>
      <c r="G87" s="42"/>
      <c r="H87" s="42"/>
      <c r="I87" s="42"/>
      <c r="J87" s="42"/>
      <c r="K87" s="42">
        <v>1</v>
      </c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3" t="s">
        <v>36</v>
      </c>
      <c r="W87" s="43" t="s">
        <v>33</v>
      </c>
      <c r="X87" s="43"/>
    </row>
    <row r="88" spans="1:24" s="28" customFormat="1" x14ac:dyDescent="0.25">
      <c r="A88" s="40"/>
      <c r="B88" s="109"/>
      <c r="C88" s="41" t="s">
        <v>154</v>
      </c>
      <c r="D88" s="41" t="s">
        <v>155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>
        <v>5</v>
      </c>
      <c r="U88" s="42"/>
      <c r="V88" s="43" t="s">
        <v>36</v>
      </c>
      <c r="W88" s="43" t="s">
        <v>33</v>
      </c>
      <c r="X88" s="43"/>
    </row>
    <row r="89" spans="1:24" s="28" customFormat="1" x14ac:dyDescent="0.25">
      <c r="A89" s="40"/>
      <c r="B89" s="109"/>
      <c r="C89" s="41" t="s">
        <v>81</v>
      </c>
      <c r="D89" s="41" t="s">
        <v>156</v>
      </c>
      <c r="E89" s="42"/>
      <c r="F89" s="42"/>
      <c r="G89" s="42"/>
      <c r="H89" s="42">
        <v>1</v>
      </c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3" t="s">
        <v>36</v>
      </c>
      <c r="W89" s="43" t="s">
        <v>33</v>
      </c>
      <c r="X89" s="43" t="s">
        <v>69</v>
      </c>
    </row>
    <row r="90" spans="1:24" s="28" customFormat="1" x14ac:dyDescent="0.25">
      <c r="A90" s="44"/>
      <c r="B90" s="110"/>
      <c r="C90" s="45"/>
      <c r="D90" s="45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/>
      <c r="W90" s="47"/>
      <c r="X90" s="47"/>
    </row>
    <row r="91" spans="1:24" s="28" customFormat="1" x14ac:dyDescent="0.25">
      <c r="A91" s="111" t="s">
        <v>60</v>
      </c>
      <c r="B91" s="112"/>
      <c r="C91" s="112"/>
      <c r="D91" s="113"/>
      <c r="E91" s="38">
        <v>0</v>
      </c>
      <c r="F91" s="38">
        <v>1</v>
      </c>
      <c r="G91" s="38">
        <v>0</v>
      </c>
      <c r="H91" s="38">
        <v>1</v>
      </c>
      <c r="I91" s="38">
        <v>0</v>
      </c>
      <c r="J91" s="38">
        <v>0</v>
      </c>
      <c r="K91" s="38">
        <v>2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5</v>
      </c>
      <c r="U91" s="38">
        <v>0</v>
      </c>
      <c r="V91" s="39"/>
      <c r="W91" s="39"/>
      <c r="X91" s="39"/>
    </row>
    <row r="92" spans="1:24" x14ac:dyDescent="0.25">
      <c r="A92" s="18">
        <v>1</v>
      </c>
      <c r="B92" s="103" t="s">
        <v>157</v>
      </c>
      <c r="C92" s="19" t="s">
        <v>158</v>
      </c>
      <c r="D92" s="19" t="s">
        <v>159</v>
      </c>
      <c r="E92" s="20">
        <v>0</v>
      </c>
      <c r="F92" s="20">
        <v>0</v>
      </c>
      <c r="G92" s="20">
        <v>0</v>
      </c>
      <c r="H92" s="20">
        <v>1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19" t="s">
        <v>64</v>
      </c>
      <c r="W92" s="19" t="s">
        <v>33</v>
      </c>
      <c r="X92" s="19"/>
    </row>
    <row r="93" spans="1:24" x14ac:dyDescent="0.25">
      <c r="A93" s="48">
        <v>2</v>
      </c>
      <c r="B93" s="4"/>
      <c r="C93" s="31" t="s">
        <v>160</v>
      </c>
      <c r="D93" s="31" t="s">
        <v>161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1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1" t="s">
        <v>57</v>
      </c>
      <c r="W93" s="31" t="s">
        <v>33</v>
      </c>
      <c r="X93" s="31"/>
    </row>
    <row r="94" spans="1:24" x14ac:dyDescent="0.25">
      <c r="A94" s="48">
        <v>3</v>
      </c>
      <c r="B94" s="4"/>
      <c r="C94" s="24" t="s">
        <v>162</v>
      </c>
      <c r="D94" s="24" t="s">
        <v>163</v>
      </c>
      <c r="E94" s="25">
        <v>1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4" t="s">
        <v>57</v>
      </c>
      <c r="W94" s="24" t="s">
        <v>33</v>
      </c>
      <c r="X94" s="24" t="s">
        <v>69</v>
      </c>
    </row>
    <row r="95" spans="1:24" x14ac:dyDescent="0.25">
      <c r="A95" s="48"/>
      <c r="B95" s="4"/>
      <c r="C95" s="31" t="s">
        <v>164</v>
      </c>
      <c r="D95" s="31" t="s">
        <v>165</v>
      </c>
      <c r="E95" s="32"/>
      <c r="F95" s="32"/>
      <c r="G95" s="32"/>
      <c r="H95" s="32"/>
      <c r="I95" s="32"/>
      <c r="J95" s="32"/>
      <c r="K95" s="32">
        <v>1</v>
      </c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1" t="s">
        <v>36</v>
      </c>
      <c r="W95" s="24" t="s">
        <v>33</v>
      </c>
      <c r="X95" s="31"/>
    </row>
    <row r="96" spans="1:24" x14ac:dyDescent="0.25">
      <c r="A96" s="48"/>
      <c r="B96" s="4"/>
      <c r="C96" s="24" t="s">
        <v>166</v>
      </c>
      <c r="D96" s="24" t="s">
        <v>167</v>
      </c>
      <c r="E96" s="25"/>
      <c r="F96" s="25"/>
      <c r="G96" s="25"/>
      <c r="H96" s="25"/>
      <c r="I96" s="25"/>
      <c r="J96" s="25"/>
      <c r="K96" s="25">
        <v>1</v>
      </c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4" t="s">
        <v>36</v>
      </c>
      <c r="W96" s="24" t="s">
        <v>33</v>
      </c>
      <c r="X96" s="24"/>
    </row>
    <row r="97" spans="1:25" x14ac:dyDescent="0.25">
      <c r="A97" s="48"/>
      <c r="B97" s="4"/>
      <c r="C97" s="24" t="s">
        <v>168</v>
      </c>
      <c r="D97" s="24" t="s">
        <v>169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>
        <v>1</v>
      </c>
      <c r="R97" s="25"/>
      <c r="S97" s="25"/>
      <c r="T97" s="25"/>
      <c r="U97" s="25"/>
      <c r="V97" s="24" t="s">
        <v>36</v>
      </c>
      <c r="W97" s="24" t="s">
        <v>33</v>
      </c>
      <c r="X97" s="24"/>
    </row>
    <row r="98" spans="1:25" x14ac:dyDescent="0.25">
      <c r="A98" s="48"/>
      <c r="B98" s="4"/>
      <c r="C98" s="24" t="s">
        <v>170</v>
      </c>
      <c r="D98" s="24" t="s">
        <v>171</v>
      </c>
      <c r="E98" s="25"/>
      <c r="F98" s="25"/>
      <c r="G98" s="25"/>
      <c r="H98" s="25"/>
      <c r="I98" s="25"/>
      <c r="J98" s="25"/>
      <c r="K98" s="25"/>
      <c r="L98" s="25"/>
      <c r="M98" s="25">
        <v>1</v>
      </c>
      <c r="N98" s="25"/>
      <c r="O98" s="25"/>
      <c r="P98" s="25"/>
      <c r="Q98" s="25"/>
      <c r="R98" s="25"/>
      <c r="S98" s="25"/>
      <c r="T98" s="25"/>
      <c r="U98" s="25"/>
      <c r="V98" s="24" t="s">
        <v>98</v>
      </c>
      <c r="W98" s="24"/>
      <c r="X98" s="24"/>
    </row>
    <row r="99" spans="1:25" x14ac:dyDescent="0.25">
      <c r="A99" s="48"/>
      <c r="B99" s="4"/>
      <c r="C99" s="24" t="s">
        <v>41</v>
      </c>
      <c r="D99" s="24" t="s">
        <v>172</v>
      </c>
      <c r="E99" s="25"/>
      <c r="F99" s="25"/>
      <c r="G99" s="25"/>
      <c r="H99" s="25"/>
      <c r="I99" s="25"/>
      <c r="J99" s="25"/>
      <c r="K99" s="25"/>
      <c r="L99" s="25"/>
      <c r="M99" s="25"/>
      <c r="N99" s="25">
        <v>1</v>
      </c>
      <c r="O99" s="25"/>
      <c r="P99" s="25"/>
      <c r="Q99" s="25"/>
      <c r="R99" s="25"/>
      <c r="S99" s="25"/>
      <c r="T99" s="25"/>
      <c r="U99" s="25"/>
      <c r="V99" s="24" t="s">
        <v>36</v>
      </c>
      <c r="W99" s="24" t="s">
        <v>33</v>
      </c>
      <c r="X99" s="24"/>
    </row>
    <row r="100" spans="1:25" x14ac:dyDescent="0.25">
      <c r="A100" s="48"/>
      <c r="B100" s="4"/>
      <c r="C100" s="24" t="s">
        <v>173</v>
      </c>
      <c r="D100" s="24" t="s">
        <v>172</v>
      </c>
      <c r="E100" s="25"/>
      <c r="F100" s="25"/>
      <c r="G100" s="25"/>
      <c r="H100" s="25"/>
      <c r="I100" s="25"/>
      <c r="J100" s="25"/>
      <c r="K100" s="25">
        <v>1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4" t="s">
        <v>57</v>
      </c>
      <c r="W100" s="24"/>
      <c r="X100" s="24"/>
    </row>
    <row r="101" spans="1:25" x14ac:dyDescent="0.25">
      <c r="A101" s="21"/>
      <c r="B101" s="4"/>
      <c r="C101" s="24"/>
      <c r="D101" s="24"/>
      <c r="E101" s="25"/>
      <c r="F101" s="25"/>
      <c r="G101" s="25"/>
      <c r="H101" s="25"/>
      <c r="I101" s="25"/>
      <c r="J101" s="25"/>
      <c r="K101" s="25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4"/>
      <c r="W101" s="24"/>
      <c r="X101" s="24"/>
    </row>
    <row r="102" spans="1:25" s="28" customFormat="1" x14ac:dyDescent="0.25">
      <c r="A102" s="107" t="s">
        <v>60</v>
      </c>
      <c r="B102" s="107"/>
      <c r="C102" s="107"/>
      <c r="D102" s="107"/>
      <c r="E102" s="26">
        <v>1</v>
      </c>
      <c r="F102" s="26">
        <v>0</v>
      </c>
      <c r="G102" s="26">
        <v>0</v>
      </c>
      <c r="H102" s="26">
        <v>1</v>
      </c>
      <c r="I102" s="26">
        <v>0</v>
      </c>
      <c r="J102" s="26">
        <v>0</v>
      </c>
      <c r="K102" s="26">
        <v>3</v>
      </c>
      <c r="L102" s="26">
        <v>0</v>
      </c>
      <c r="M102" s="26">
        <v>1</v>
      </c>
      <c r="N102" s="26">
        <v>1</v>
      </c>
      <c r="O102" s="26">
        <v>0</v>
      </c>
      <c r="P102" s="26">
        <v>1</v>
      </c>
      <c r="Q102" s="26">
        <v>1</v>
      </c>
      <c r="R102" s="26">
        <v>0</v>
      </c>
      <c r="S102" s="26">
        <v>0</v>
      </c>
      <c r="T102" s="26">
        <v>0</v>
      </c>
      <c r="U102" s="26">
        <v>0</v>
      </c>
      <c r="V102" s="27"/>
      <c r="W102" s="27"/>
      <c r="X102" s="27"/>
    </row>
    <row r="103" spans="1:25" x14ac:dyDescent="0.25">
      <c r="A103" s="21">
        <v>1</v>
      </c>
      <c r="B103" s="103" t="s">
        <v>174</v>
      </c>
      <c r="C103" s="24" t="s">
        <v>175</v>
      </c>
      <c r="D103" s="24" t="s">
        <v>176</v>
      </c>
      <c r="E103" s="25">
        <v>0</v>
      </c>
      <c r="F103" s="25">
        <v>0</v>
      </c>
      <c r="G103" s="25">
        <v>0</v>
      </c>
      <c r="H103" s="25">
        <v>1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4" t="s">
        <v>64</v>
      </c>
      <c r="W103" s="24" t="s">
        <v>33</v>
      </c>
      <c r="X103" s="24"/>
      <c r="Y103" t="e">
        <v>#REF!</v>
      </c>
    </row>
    <row r="104" spans="1:25" x14ac:dyDescent="0.25">
      <c r="A104" s="21">
        <v>2</v>
      </c>
      <c r="B104" s="4"/>
      <c r="C104" s="22" t="s">
        <v>177</v>
      </c>
      <c r="D104" s="22" t="s">
        <v>178</v>
      </c>
      <c r="E104" s="23">
        <v>0</v>
      </c>
      <c r="F104" s="23">
        <v>0</v>
      </c>
      <c r="G104" s="23">
        <v>0</v>
      </c>
      <c r="H104" s="23">
        <v>1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2" t="s">
        <v>64</v>
      </c>
      <c r="W104" s="22" t="s">
        <v>33</v>
      </c>
      <c r="X104" s="22"/>
    </row>
    <row r="105" spans="1:25" x14ac:dyDescent="0.25">
      <c r="A105" s="21">
        <v>3</v>
      </c>
      <c r="B105" s="4"/>
      <c r="C105" s="22" t="s">
        <v>34</v>
      </c>
      <c r="D105" s="22" t="s">
        <v>179</v>
      </c>
      <c r="E105" s="23">
        <v>0</v>
      </c>
      <c r="F105" s="23">
        <v>0</v>
      </c>
      <c r="G105" s="23">
        <v>0</v>
      </c>
      <c r="H105" s="23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1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2" t="s">
        <v>64</v>
      </c>
      <c r="W105" s="22" t="s">
        <v>33</v>
      </c>
      <c r="X105" s="22"/>
    </row>
    <row r="106" spans="1:25" x14ac:dyDescent="0.25">
      <c r="A106" s="21">
        <v>4</v>
      </c>
      <c r="B106" s="4"/>
      <c r="C106" s="22" t="s">
        <v>180</v>
      </c>
      <c r="D106" s="22" t="s">
        <v>181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6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2" t="s">
        <v>64</v>
      </c>
      <c r="W106" s="22" t="s">
        <v>33</v>
      </c>
      <c r="X106" s="22"/>
    </row>
    <row r="107" spans="1:25" x14ac:dyDescent="0.25">
      <c r="A107" s="21">
        <v>5</v>
      </c>
      <c r="B107" s="4"/>
      <c r="C107" s="22" t="s">
        <v>182</v>
      </c>
      <c r="D107" s="22" t="s">
        <v>183</v>
      </c>
      <c r="E107" s="23">
        <v>1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2" t="s">
        <v>36</v>
      </c>
      <c r="W107" s="22" t="s">
        <v>33</v>
      </c>
      <c r="X107" s="22"/>
    </row>
    <row r="108" spans="1:25" x14ac:dyDescent="0.25">
      <c r="A108" s="21"/>
      <c r="B108" s="4"/>
      <c r="C108" s="22" t="s">
        <v>184</v>
      </c>
      <c r="D108" s="22" t="s">
        <v>185</v>
      </c>
      <c r="E108" s="23"/>
      <c r="F108" s="23"/>
      <c r="G108" s="23"/>
      <c r="H108" s="23"/>
      <c r="I108" s="23"/>
      <c r="J108" s="23"/>
      <c r="K108" s="23"/>
      <c r="L108" s="25"/>
      <c r="M108" s="25"/>
      <c r="N108" s="25"/>
      <c r="O108" s="25"/>
      <c r="P108" s="25">
        <v>1</v>
      </c>
      <c r="Q108" s="25"/>
      <c r="R108" s="25"/>
      <c r="S108" s="25"/>
      <c r="T108" s="25"/>
      <c r="U108" s="25"/>
      <c r="V108" s="22" t="s">
        <v>36</v>
      </c>
      <c r="W108" s="22" t="s">
        <v>33</v>
      </c>
      <c r="X108" s="22"/>
    </row>
    <row r="109" spans="1:25" x14ac:dyDescent="0.25">
      <c r="A109" s="21"/>
      <c r="B109" s="4"/>
      <c r="C109" s="22" t="s">
        <v>186</v>
      </c>
      <c r="D109" s="22" t="s">
        <v>187</v>
      </c>
      <c r="E109" s="23"/>
      <c r="F109" s="23"/>
      <c r="G109" s="23"/>
      <c r="H109" s="23"/>
      <c r="I109" s="23"/>
      <c r="J109" s="23"/>
      <c r="K109" s="23"/>
      <c r="L109" s="25"/>
      <c r="M109" s="25"/>
      <c r="N109" s="25">
        <v>1</v>
      </c>
      <c r="O109" s="25"/>
      <c r="P109" s="25"/>
      <c r="Q109" s="25"/>
      <c r="R109" s="25"/>
      <c r="S109" s="25"/>
      <c r="T109" s="25"/>
      <c r="U109" s="25"/>
      <c r="V109" s="22" t="s">
        <v>36</v>
      </c>
      <c r="W109" s="22" t="s">
        <v>33</v>
      </c>
      <c r="X109" s="22"/>
    </row>
    <row r="110" spans="1:25" x14ac:dyDescent="0.25">
      <c r="A110" s="21"/>
      <c r="B110" s="4"/>
      <c r="C110" s="22" t="s">
        <v>188</v>
      </c>
      <c r="D110" s="22" t="s">
        <v>189</v>
      </c>
      <c r="E110" s="23"/>
      <c r="F110" s="23"/>
      <c r="G110" s="23"/>
      <c r="H110" s="23"/>
      <c r="I110" s="23"/>
      <c r="J110" s="23"/>
      <c r="K110" s="23"/>
      <c r="L110" s="25"/>
      <c r="M110" s="25"/>
      <c r="N110" s="25"/>
      <c r="O110" s="25"/>
      <c r="P110" s="25"/>
      <c r="Q110" s="25">
        <v>1</v>
      </c>
      <c r="R110" s="25"/>
      <c r="S110" s="25"/>
      <c r="T110" s="25"/>
      <c r="U110" s="25"/>
      <c r="V110" s="22" t="s">
        <v>36</v>
      </c>
      <c r="W110" s="22" t="s">
        <v>33</v>
      </c>
      <c r="X110" s="22"/>
    </row>
    <row r="111" spans="1:25" x14ac:dyDescent="0.25">
      <c r="A111" s="21"/>
      <c r="B111" s="4"/>
      <c r="C111" s="22" t="s">
        <v>190</v>
      </c>
      <c r="D111" s="22" t="s">
        <v>191</v>
      </c>
      <c r="E111" s="23"/>
      <c r="F111" s="23"/>
      <c r="G111" s="23"/>
      <c r="H111" s="23"/>
      <c r="I111" s="23"/>
      <c r="J111" s="23"/>
      <c r="K111" s="23"/>
      <c r="L111" s="25"/>
      <c r="M111" s="25"/>
      <c r="N111" s="25"/>
      <c r="O111" s="25"/>
      <c r="P111" s="25"/>
      <c r="Q111" s="25">
        <v>1</v>
      </c>
      <c r="R111" s="25"/>
      <c r="S111" s="25"/>
      <c r="T111" s="25"/>
      <c r="U111" s="25"/>
      <c r="V111" s="22" t="s">
        <v>36</v>
      </c>
      <c r="W111" s="22" t="s">
        <v>33</v>
      </c>
      <c r="X111" s="22"/>
    </row>
    <row r="112" spans="1:25" x14ac:dyDescent="0.25">
      <c r="A112" s="21"/>
      <c r="B112" s="4"/>
      <c r="C112" s="22" t="s">
        <v>192</v>
      </c>
      <c r="D112" s="22" t="s">
        <v>189</v>
      </c>
      <c r="E112" s="23"/>
      <c r="F112" s="23"/>
      <c r="G112" s="23"/>
      <c r="H112" s="23"/>
      <c r="I112" s="23"/>
      <c r="J112" s="23"/>
      <c r="K112" s="23"/>
      <c r="L112" s="25"/>
      <c r="M112" s="25"/>
      <c r="N112" s="25"/>
      <c r="O112" s="25"/>
      <c r="P112" s="25">
        <v>1</v>
      </c>
      <c r="Q112" s="25"/>
      <c r="R112" s="25"/>
      <c r="S112" s="25"/>
      <c r="T112" s="25"/>
      <c r="U112" s="25"/>
      <c r="V112" s="22" t="s">
        <v>36</v>
      </c>
      <c r="W112" s="22" t="s">
        <v>33</v>
      </c>
      <c r="X112" s="22"/>
    </row>
    <row r="113" spans="1:24" x14ac:dyDescent="0.25">
      <c r="A113" s="21"/>
      <c r="B113" s="4"/>
      <c r="C113" s="22" t="s">
        <v>193</v>
      </c>
      <c r="D113" s="22" t="s">
        <v>194</v>
      </c>
      <c r="E113" s="23"/>
      <c r="F113" s="23"/>
      <c r="G113" s="23"/>
      <c r="H113" s="23"/>
      <c r="I113" s="23"/>
      <c r="J113" s="23"/>
      <c r="K113" s="23"/>
      <c r="L113" s="25"/>
      <c r="M113" s="25"/>
      <c r="N113" s="25"/>
      <c r="O113" s="25"/>
      <c r="P113" s="25"/>
      <c r="Q113" s="25"/>
      <c r="R113" s="25"/>
      <c r="S113" s="25"/>
      <c r="T113" s="25">
        <v>5</v>
      </c>
      <c r="U113" s="25"/>
      <c r="V113" s="22" t="s">
        <v>36</v>
      </c>
      <c r="W113" s="22" t="s">
        <v>33</v>
      </c>
      <c r="X113" s="22"/>
    </row>
    <row r="114" spans="1:24" x14ac:dyDescent="0.25">
      <c r="A114" s="21"/>
      <c r="B114" s="4"/>
      <c r="C114" s="22" t="s">
        <v>195</v>
      </c>
      <c r="D114" s="22" t="s">
        <v>196</v>
      </c>
      <c r="E114" s="23"/>
      <c r="F114" s="23"/>
      <c r="G114" s="23"/>
      <c r="H114" s="23"/>
      <c r="I114" s="23"/>
      <c r="J114" s="23"/>
      <c r="K114" s="23"/>
      <c r="L114" s="25"/>
      <c r="M114" s="25">
        <v>1</v>
      </c>
      <c r="N114" s="25"/>
      <c r="O114" s="25"/>
      <c r="P114" s="25"/>
      <c r="Q114" s="25"/>
      <c r="R114" s="25"/>
      <c r="S114" s="25"/>
      <c r="T114" s="25"/>
      <c r="U114" s="25"/>
      <c r="V114" s="22" t="s">
        <v>98</v>
      </c>
      <c r="W114" s="22" t="s">
        <v>33</v>
      </c>
      <c r="X114" s="22"/>
    </row>
    <row r="115" spans="1:24" x14ac:dyDescent="0.25">
      <c r="A115" s="21"/>
      <c r="B115" s="4"/>
      <c r="C115" s="22" t="s">
        <v>30</v>
      </c>
      <c r="D115" s="22" t="s">
        <v>185</v>
      </c>
      <c r="E115" s="23"/>
      <c r="F115" s="23"/>
      <c r="G115" s="23"/>
      <c r="H115" s="23"/>
      <c r="I115" s="23"/>
      <c r="J115" s="23"/>
      <c r="K115" s="23">
        <v>1</v>
      </c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2" t="s">
        <v>36</v>
      </c>
      <c r="W115" s="22" t="s">
        <v>33</v>
      </c>
      <c r="X115" s="22"/>
    </row>
    <row r="116" spans="1:24" x14ac:dyDescent="0.25">
      <c r="A116" s="21"/>
      <c r="B116" s="4"/>
      <c r="C116" s="22" t="s">
        <v>197</v>
      </c>
      <c r="D116" s="22" t="s">
        <v>194</v>
      </c>
      <c r="E116" s="23"/>
      <c r="F116" s="23"/>
      <c r="G116" s="23"/>
      <c r="H116" s="23">
        <v>1</v>
      </c>
      <c r="I116" s="23"/>
      <c r="J116" s="23"/>
      <c r="K116" s="23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2" t="s">
        <v>36</v>
      </c>
      <c r="W116" s="22" t="s">
        <v>33</v>
      </c>
      <c r="X116" s="22" t="s">
        <v>69</v>
      </c>
    </row>
    <row r="117" spans="1:24" x14ac:dyDescent="0.25">
      <c r="A117" s="21"/>
      <c r="B117" s="15"/>
      <c r="C117" s="22"/>
      <c r="D117" s="22"/>
      <c r="E117" s="23"/>
      <c r="F117" s="23"/>
      <c r="G117" s="23"/>
      <c r="H117" s="23"/>
      <c r="I117" s="23"/>
      <c r="J117" s="23"/>
      <c r="K117" s="23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2"/>
      <c r="W117" s="22"/>
      <c r="X117" s="22"/>
    </row>
    <row r="118" spans="1:24" s="28" customFormat="1" x14ac:dyDescent="0.25">
      <c r="A118" s="107" t="s">
        <v>60</v>
      </c>
      <c r="B118" s="107"/>
      <c r="C118" s="107"/>
      <c r="D118" s="107"/>
      <c r="E118" s="26">
        <v>1</v>
      </c>
      <c r="F118" s="26">
        <v>0</v>
      </c>
      <c r="G118" s="26">
        <v>0</v>
      </c>
      <c r="H118" s="26">
        <v>3</v>
      </c>
      <c r="I118" s="26">
        <v>0</v>
      </c>
      <c r="J118" s="26">
        <v>0</v>
      </c>
      <c r="K118" s="26">
        <v>1</v>
      </c>
      <c r="L118" s="26">
        <v>0</v>
      </c>
      <c r="M118" s="26">
        <v>1</v>
      </c>
      <c r="N118" s="26">
        <v>1</v>
      </c>
      <c r="O118" s="26">
        <v>1</v>
      </c>
      <c r="P118" s="26">
        <v>8</v>
      </c>
      <c r="Q118" s="26">
        <v>2</v>
      </c>
      <c r="R118" s="26">
        <v>0</v>
      </c>
      <c r="S118" s="26">
        <v>0</v>
      </c>
      <c r="T118" s="26">
        <v>5</v>
      </c>
      <c r="U118" s="26">
        <v>0</v>
      </c>
      <c r="V118" s="27"/>
      <c r="W118" s="27"/>
      <c r="X118" s="27"/>
    </row>
    <row r="119" spans="1:24" s="28" customFormat="1" x14ac:dyDescent="0.25">
      <c r="A119" s="49"/>
      <c r="B119" s="49"/>
      <c r="C119" s="49"/>
      <c r="D119" s="49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1"/>
      <c r="W119" s="51"/>
      <c r="X119" s="51"/>
    </row>
    <row r="120" spans="1:24" s="51" customFormat="1" x14ac:dyDescent="0.25">
      <c r="A120" s="49"/>
      <c r="B120" s="49"/>
      <c r="C120" s="49"/>
      <c r="D120" s="49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</row>
    <row r="121" spans="1:24" x14ac:dyDescent="0.25">
      <c r="A121" s="103" t="s">
        <v>4</v>
      </c>
      <c r="B121" s="103" t="s">
        <v>5</v>
      </c>
      <c r="C121" s="104" t="s">
        <v>6</v>
      </c>
      <c r="D121" s="103" t="s">
        <v>7</v>
      </c>
      <c r="E121" s="17" t="s">
        <v>8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04" t="s">
        <v>9</v>
      </c>
      <c r="W121" s="103" t="s">
        <v>10</v>
      </c>
      <c r="X121" s="104" t="s">
        <v>11</v>
      </c>
    </row>
    <row r="122" spans="1:24" x14ac:dyDescent="0.25">
      <c r="A122" s="15"/>
      <c r="B122" s="15"/>
      <c r="C122" s="105"/>
      <c r="D122" s="15"/>
      <c r="E122" s="3" t="s">
        <v>12</v>
      </c>
      <c r="F122" s="3" t="s">
        <v>13</v>
      </c>
      <c r="G122" s="3" t="s">
        <v>14</v>
      </c>
      <c r="H122" s="3" t="s">
        <v>15</v>
      </c>
      <c r="I122" s="3" t="s">
        <v>16</v>
      </c>
      <c r="J122" s="3" t="s">
        <v>17</v>
      </c>
      <c r="K122" s="3" t="s">
        <v>18</v>
      </c>
      <c r="L122" s="3" t="s">
        <v>19</v>
      </c>
      <c r="M122" s="3" t="s">
        <v>20</v>
      </c>
      <c r="N122" s="3" t="s">
        <v>21</v>
      </c>
      <c r="O122" s="3" t="s">
        <v>22</v>
      </c>
      <c r="P122" s="3" t="s">
        <v>23</v>
      </c>
      <c r="Q122" s="3" t="s">
        <v>24</v>
      </c>
      <c r="R122" s="3" t="s">
        <v>25</v>
      </c>
      <c r="S122" s="3" t="s">
        <v>26</v>
      </c>
      <c r="T122" s="3" t="s">
        <v>27</v>
      </c>
      <c r="U122" s="3" t="s">
        <v>28</v>
      </c>
      <c r="V122" s="105"/>
      <c r="W122" s="15"/>
      <c r="X122" s="105"/>
    </row>
    <row r="123" spans="1:24" x14ac:dyDescent="0.25">
      <c r="A123" s="18">
        <v>1</v>
      </c>
      <c r="B123" s="103" t="s">
        <v>198</v>
      </c>
      <c r="C123" s="29" t="s">
        <v>199</v>
      </c>
      <c r="D123" s="29" t="s">
        <v>200</v>
      </c>
      <c r="E123" s="52">
        <v>0</v>
      </c>
      <c r="F123" s="52">
        <v>0</v>
      </c>
      <c r="G123" s="52">
        <v>0</v>
      </c>
      <c r="H123" s="52">
        <v>1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29" t="s">
        <v>64</v>
      </c>
      <c r="W123" s="29" t="s">
        <v>33</v>
      </c>
      <c r="X123" s="29"/>
    </row>
    <row r="124" spans="1:24" x14ac:dyDescent="0.25">
      <c r="A124" s="48">
        <v>2</v>
      </c>
      <c r="B124" s="4"/>
      <c r="C124" s="43" t="s">
        <v>201</v>
      </c>
      <c r="D124" s="24" t="s">
        <v>202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1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4" t="s">
        <v>57</v>
      </c>
      <c r="W124" s="24" t="s">
        <v>33</v>
      </c>
      <c r="X124" s="24"/>
    </row>
    <row r="125" spans="1:24" x14ac:dyDescent="0.25">
      <c r="A125" s="48"/>
      <c r="B125" s="4"/>
      <c r="C125" s="43" t="s">
        <v>203</v>
      </c>
      <c r="D125" s="24" t="s">
        <v>204</v>
      </c>
      <c r="E125" s="25"/>
      <c r="F125" s="25"/>
      <c r="G125" s="25"/>
      <c r="H125" s="25"/>
      <c r="I125" s="25"/>
      <c r="J125" s="25"/>
      <c r="K125" s="25">
        <v>1</v>
      </c>
      <c r="L125" s="25"/>
      <c r="M125" s="23"/>
      <c r="N125" s="23"/>
      <c r="O125" s="23"/>
      <c r="P125" s="23"/>
      <c r="Q125" s="23"/>
      <c r="R125" s="23"/>
      <c r="S125" s="23"/>
      <c r="T125" s="23"/>
      <c r="U125" s="23"/>
      <c r="V125" s="24" t="s">
        <v>36</v>
      </c>
      <c r="W125" s="24" t="s">
        <v>33</v>
      </c>
      <c r="X125" s="24"/>
    </row>
    <row r="126" spans="1:24" x14ac:dyDescent="0.25">
      <c r="A126" s="48"/>
      <c r="B126" s="4"/>
      <c r="C126" s="43" t="s">
        <v>205</v>
      </c>
      <c r="D126" s="24" t="s">
        <v>206</v>
      </c>
      <c r="E126" s="25"/>
      <c r="F126" s="25"/>
      <c r="G126" s="25"/>
      <c r="H126" s="25"/>
      <c r="I126" s="25"/>
      <c r="J126" s="25"/>
      <c r="K126" s="25">
        <v>1</v>
      </c>
      <c r="L126" s="25"/>
      <c r="M126" s="23"/>
      <c r="N126" s="23"/>
      <c r="O126" s="23"/>
      <c r="P126" s="23"/>
      <c r="Q126" s="23"/>
      <c r="R126" s="23"/>
      <c r="S126" s="23"/>
      <c r="T126" s="23"/>
      <c r="U126" s="23"/>
      <c r="V126" s="24" t="s">
        <v>36</v>
      </c>
      <c r="W126" s="24" t="s">
        <v>33</v>
      </c>
      <c r="X126" s="24"/>
    </row>
    <row r="127" spans="1:24" x14ac:dyDescent="0.25">
      <c r="A127" s="48"/>
      <c r="B127" s="4"/>
      <c r="C127" s="43" t="s">
        <v>207</v>
      </c>
      <c r="D127" s="24" t="s">
        <v>208</v>
      </c>
      <c r="E127" s="25"/>
      <c r="F127" s="25"/>
      <c r="G127" s="25"/>
      <c r="H127" s="25"/>
      <c r="I127" s="25"/>
      <c r="J127" s="25"/>
      <c r="K127" s="25">
        <v>1</v>
      </c>
      <c r="L127" s="25"/>
      <c r="M127" s="23"/>
      <c r="N127" s="23"/>
      <c r="O127" s="23"/>
      <c r="P127" s="23"/>
      <c r="Q127" s="23"/>
      <c r="R127" s="23"/>
      <c r="S127" s="23"/>
      <c r="T127" s="23"/>
      <c r="U127" s="23"/>
      <c r="V127" s="24" t="s">
        <v>36</v>
      </c>
      <c r="W127" s="24" t="s">
        <v>33</v>
      </c>
      <c r="X127" s="24"/>
    </row>
    <row r="128" spans="1:24" x14ac:dyDescent="0.25">
      <c r="A128" s="48"/>
      <c r="B128" s="4"/>
      <c r="C128" s="43" t="s">
        <v>209</v>
      </c>
      <c r="D128" s="24" t="s">
        <v>210</v>
      </c>
      <c r="E128" s="25"/>
      <c r="F128" s="25"/>
      <c r="G128" s="25"/>
      <c r="H128" s="25"/>
      <c r="I128" s="25"/>
      <c r="J128" s="25"/>
      <c r="K128" s="25">
        <v>1</v>
      </c>
      <c r="L128" s="25"/>
      <c r="M128" s="23"/>
      <c r="N128" s="23"/>
      <c r="O128" s="23"/>
      <c r="P128" s="23"/>
      <c r="Q128" s="23"/>
      <c r="R128" s="23"/>
      <c r="S128" s="23"/>
      <c r="T128" s="23"/>
      <c r="U128" s="23"/>
      <c r="V128" s="24" t="s">
        <v>36</v>
      </c>
      <c r="W128" s="24" t="s">
        <v>33</v>
      </c>
      <c r="X128" s="24"/>
    </row>
    <row r="129" spans="1:24" x14ac:dyDescent="0.25">
      <c r="A129" s="48"/>
      <c r="B129" s="4"/>
      <c r="C129" s="43" t="s">
        <v>211</v>
      </c>
      <c r="D129" s="24" t="s">
        <v>212</v>
      </c>
      <c r="E129" s="25"/>
      <c r="F129" s="25"/>
      <c r="G129" s="25"/>
      <c r="H129" s="25"/>
      <c r="I129" s="25"/>
      <c r="J129" s="25"/>
      <c r="K129" s="25">
        <v>1</v>
      </c>
      <c r="L129" s="25"/>
      <c r="M129" s="23"/>
      <c r="N129" s="23"/>
      <c r="O129" s="23"/>
      <c r="P129" s="23"/>
      <c r="Q129" s="23"/>
      <c r="R129" s="23"/>
      <c r="S129" s="23"/>
      <c r="T129" s="23"/>
      <c r="U129" s="23"/>
      <c r="V129" s="24" t="s">
        <v>36</v>
      </c>
      <c r="W129" s="24" t="s">
        <v>33</v>
      </c>
      <c r="X129" s="24"/>
    </row>
    <row r="130" spans="1:24" x14ac:dyDescent="0.25">
      <c r="A130" s="48"/>
      <c r="B130" s="4"/>
      <c r="C130" s="43" t="s">
        <v>213</v>
      </c>
      <c r="D130" s="24" t="s">
        <v>214</v>
      </c>
      <c r="E130" s="25"/>
      <c r="F130" s="25"/>
      <c r="G130" s="25"/>
      <c r="H130" s="25"/>
      <c r="I130" s="25"/>
      <c r="J130" s="25"/>
      <c r="K130" s="25">
        <v>1</v>
      </c>
      <c r="L130" s="25"/>
      <c r="M130" s="23"/>
      <c r="N130" s="23"/>
      <c r="O130" s="23"/>
      <c r="P130" s="23"/>
      <c r="Q130" s="23"/>
      <c r="R130" s="23"/>
      <c r="S130" s="23"/>
      <c r="T130" s="23"/>
      <c r="U130" s="23"/>
      <c r="V130" s="24" t="s">
        <v>36</v>
      </c>
      <c r="W130" s="24" t="s">
        <v>33</v>
      </c>
      <c r="X130" s="24"/>
    </row>
    <row r="131" spans="1:24" x14ac:dyDescent="0.25">
      <c r="A131" s="48"/>
      <c r="B131" s="4"/>
      <c r="C131" s="43" t="s">
        <v>58</v>
      </c>
      <c r="D131" s="24" t="s">
        <v>215</v>
      </c>
      <c r="E131" s="25"/>
      <c r="F131" s="25"/>
      <c r="G131" s="25"/>
      <c r="H131" s="25"/>
      <c r="I131" s="25"/>
      <c r="J131" s="25"/>
      <c r="K131" s="25">
        <v>1</v>
      </c>
      <c r="L131" s="25"/>
      <c r="M131" s="23"/>
      <c r="N131" s="23"/>
      <c r="O131" s="23"/>
      <c r="P131" s="23"/>
      <c r="Q131" s="23"/>
      <c r="R131" s="23"/>
      <c r="S131" s="23"/>
      <c r="T131" s="23"/>
      <c r="U131" s="23"/>
      <c r="V131" s="24" t="s">
        <v>36</v>
      </c>
      <c r="W131" s="24" t="s">
        <v>33</v>
      </c>
      <c r="X131" s="24"/>
    </row>
    <row r="132" spans="1:24" x14ac:dyDescent="0.25">
      <c r="A132" s="48"/>
      <c r="B132" s="4"/>
      <c r="C132" s="43" t="s">
        <v>199</v>
      </c>
      <c r="D132" s="24" t="s">
        <v>216</v>
      </c>
      <c r="E132" s="25"/>
      <c r="F132" s="25"/>
      <c r="G132" s="25"/>
      <c r="H132" s="25"/>
      <c r="I132" s="25"/>
      <c r="J132" s="25"/>
      <c r="K132" s="25">
        <v>1</v>
      </c>
      <c r="L132" s="25"/>
      <c r="M132" s="23"/>
      <c r="N132" s="23"/>
      <c r="O132" s="23"/>
      <c r="P132" s="23"/>
      <c r="Q132" s="23"/>
      <c r="R132" s="23"/>
      <c r="S132" s="23"/>
      <c r="T132" s="23"/>
      <c r="U132" s="23"/>
      <c r="V132" s="24" t="s">
        <v>36</v>
      </c>
      <c r="W132" s="24" t="s">
        <v>33</v>
      </c>
      <c r="X132" s="24"/>
    </row>
    <row r="133" spans="1:24" x14ac:dyDescent="0.25">
      <c r="A133" s="48"/>
      <c r="B133" s="4"/>
      <c r="C133" s="43" t="s">
        <v>103</v>
      </c>
      <c r="D133" s="24" t="s">
        <v>217</v>
      </c>
      <c r="E133" s="25"/>
      <c r="F133" s="25"/>
      <c r="G133" s="25"/>
      <c r="H133" s="25"/>
      <c r="I133" s="25"/>
      <c r="J133" s="25"/>
      <c r="K133" s="25">
        <v>1</v>
      </c>
      <c r="L133" s="25"/>
      <c r="M133" s="23"/>
      <c r="N133" s="23"/>
      <c r="O133" s="23"/>
      <c r="P133" s="23"/>
      <c r="Q133" s="23"/>
      <c r="R133" s="23"/>
      <c r="S133" s="23"/>
      <c r="T133" s="23"/>
      <c r="U133" s="23"/>
      <c r="V133" s="24" t="s">
        <v>36</v>
      </c>
      <c r="W133" s="24" t="s">
        <v>33</v>
      </c>
      <c r="X133" s="24"/>
    </row>
    <row r="134" spans="1:24" x14ac:dyDescent="0.25">
      <c r="A134" s="48"/>
      <c r="B134" s="4"/>
      <c r="C134" s="43" t="s">
        <v>218</v>
      </c>
      <c r="D134" s="24" t="s">
        <v>210</v>
      </c>
      <c r="E134" s="25"/>
      <c r="F134" s="25"/>
      <c r="G134" s="25"/>
      <c r="H134" s="25"/>
      <c r="I134" s="25"/>
      <c r="J134" s="25"/>
      <c r="K134" s="25">
        <v>1</v>
      </c>
      <c r="L134" s="25"/>
      <c r="M134" s="23"/>
      <c r="N134" s="23"/>
      <c r="O134" s="23"/>
      <c r="P134" s="23"/>
      <c r="Q134" s="23"/>
      <c r="R134" s="23"/>
      <c r="S134" s="23"/>
      <c r="T134" s="23"/>
      <c r="U134" s="23"/>
      <c r="V134" s="24" t="s">
        <v>36</v>
      </c>
      <c r="W134" s="24" t="s">
        <v>33</v>
      </c>
      <c r="X134" s="24"/>
    </row>
    <row r="135" spans="1:24" x14ac:dyDescent="0.25">
      <c r="A135" s="48"/>
      <c r="B135" s="4"/>
      <c r="C135" s="43" t="s">
        <v>219</v>
      </c>
      <c r="D135" s="24" t="s">
        <v>210</v>
      </c>
      <c r="E135" s="25"/>
      <c r="F135" s="25"/>
      <c r="G135" s="25"/>
      <c r="H135" s="25"/>
      <c r="I135" s="25"/>
      <c r="J135" s="25"/>
      <c r="K135" s="25">
        <v>1</v>
      </c>
      <c r="L135" s="25"/>
      <c r="M135" s="23"/>
      <c r="N135" s="23"/>
      <c r="O135" s="23"/>
      <c r="P135" s="23"/>
      <c r="Q135" s="23"/>
      <c r="R135" s="23"/>
      <c r="S135" s="23"/>
      <c r="T135" s="23"/>
      <c r="U135" s="23"/>
      <c r="V135" s="24" t="s">
        <v>36</v>
      </c>
      <c r="W135" s="24" t="s">
        <v>33</v>
      </c>
      <c r="X135" s="24"/>
    </row>
    <row r="136" spans="1:24" x14ac:dyDescent="0.25">
      <c r="A136" s="48"/>
      <c r="B136" s="4"/>
      <c r="C136" s="43" t="s">
        <v>220</v>
      </c>
      <c r="D136" s="24" t="s">
        <v>208</v>
      </c>
      <c r="E136" s="25"/>
      <c r="F136" s="25"/>
      <c r="G136" s="25"/>
      <c r="H136" s="25"/>
      <c r="I136" s="25"/>
      <c r="J136" s="25"/>
      <c r="K136" s="25"/>
      <c r="L136" s="25"/>
      <c r="M136" s="23"/>
      <c r="N136" s="23"/>
      <c r="O136" s="23"/>
      <c r="P136" s="23">
        <v>1</v>
      </c>
      <c r="Q136" s="23"/>
      <c r="R136" s="23"/>
      <c r="S136" s="23"/>
      <c r="T136" s="23"/>
      <c r="U136" s="23"/>
      <c r="V136" s="24" t="s">
        <v>36</v>
      </c>
      <c r="W136" s="24" t="s">
        <v>33</v>
      </c>
      <c r="X136" s="24"/>
    </row>
    <row r="137" spans="1:24" x14ac:dyDescent="0.25">
      <c r="A137" s="48"/>
      <c r="B137" s="4"/>
      <c r="C137" s="43" t="s">
        <v>221</v>
      </c>
      <c r="D137" s="24" t="s">
        <v>210</v>
      </c>
      <c r="E137" s="25"/>
      <c r="F137" s="25"/>
      <c r="G137" s="25"/>
      <c r="H137" s="25"/>
      <c r="I137" s="25"/>
      <c r="J137" s="25"/>
      <c r="K137" s="25"/>
      <c r="L137" s="25"/>
      <c r="M137" s="23"/>
      <c r="N137" s="23"/>
      <c r="O137" s="23"/>
      <c r="P137" s="23">
        <v>1</v>
      </c>
      <c r="Q137" s="23"/>
      <c r="R137" s="23"/>
      <c r="S137" s="23"/>
      <c r="T137" s="23"/>
      <c r="U137" s="23"/>
      <c r="V137" s="24" t="s">
        <v>36</v>
      </c>
      <c r="W137" s="24" t="s">
        <v>33</v>
      </c>
      <c r="X137" s="24"/>
    </row>
    <row r="138" spans="1:24" x14ac:dyDescent="0.25">
      <c r="A138" s="48"/>
      <c r="B138" s="4"/>
      <c r="C138" s="43" t="s">
        <v>222</v>
      </c>
      <c r="D138" s="24" t="s">
        <v>223</v>
      </c>
      <c r="E138" s="25"/>
      <c r="F138" s="25"/>
      <c r="G138" s="25"/>
      <c r="H138" s="25"/>
      <c r="I138" s="25"/>
      <c r="J138" s="25"/>
      <c r="K138" s="25"/>
      <c r="L138" s="25"/>
      <c r="M138" s="23"/>
      <c r="N138" s="23"/>
      <c r="O138" s="23"/>
      <c r="P138" s="23">
        <v>1</v>
      </c>
      <c r="Q138" s="23"/>
      <c r="R138" s="23"/>
      <c r="S138" s="23"/>
      <c r="T138" s="23"/>
      <c r="U138" s="23"/>
      <c r="V138" s="24" t="s">
        <v>36</v>
      </c>
      <c r="W138" s="24" t="s">
        <v>33</v>
      </c>
      <c r="X138" s="24"/>
    </row>
    <row r="139" spans="1:24" x14ac:dyDescent="0.25">
      <c r="A139" s="48"/>
      <c r="B139" s="4"/>
      <c r="C139" s="43" t="s">
        <v>221</v>
      </c>
      <c r="D139" s="24" t="s">
        <v>212</v>
      </c>
      <c r="E139" s="25"/>
      <c r="F139" s="25"/>
      <c r="G139" s="25"/>
      <c r="H139" s="25"/>
      <c r="I139" s="25"/>
      <c r="J139" s="25"/>
      <c r="K139" s="25"/>
      <c r="L139" s="25"/>
      <c r="M139" s="23"/>
      <c r="N139" s="23"/>
      <c r="O139" s="23"/>
      <c r="P139" s="23">
        <v>1</v>
      </c>
      <c r="Q139" s="23"/>
      <c r="R139" s="23"/>
      <c r="S139" s="23"/>
      <c r="T139" s="23"/>
      <c r="U139" s="23"/>
      <c r="V139" s="24" t="s">
        <v>36</v>
      </c>
      <c r="W139" s="24" t="s">
        <v>33</v>
      </c>
      <c r="X139" s="24"/>
    </row>
    <row r="140" spans="1:24" x14ac:dyDescent="0.25">
      <c r="A140" s="48"/>
      <c r="B140" s="4"/>
      <c r="C140" s="43" t="s">
        <v>41</v>
      </c>
      <c r="D140" s="24" t="s">
        <v>210</v>
      </c>
      <c r="E140" s="25"/>
      <c r="F140" s="25"/>
      <c r="G140" s="25"/>
      <c r="H140" s="25"/>
      <c r="I140" s="25"/>
      <c r="J140" s="25"/>
      <c r="K140" s="25"/>
      <c r="L140" s="25"/>
      <c r="M140" s="23"/>
      <c r="N140" s="23"/>
      <c r="O140" s="23"/>
      <c r="P140" s="23">
        <v>1</v>
      </c>
      <c r="Q140" s="23"/>
      <c r="R140" s="23"/>
      <c r="S140" s="23"/>
      <c r="T140" s="23"/>
      <c r="U140" s="23"/>
      <c r="V140" s="24" t="s">
        <v>36</v>
      </c>
      <c r="W140" s="24" t="s">
        <v>33</v>
      </c>
      <c r="X140" s="24"/>
    </row>
    <row r="141" spans="1:24" x14ac:dyDescent="0.25">
      <c r="A141" s="48"/>
      <c r="B141" s="4"/>
      <c r="C141" s="43" t="s">
        <v>224</v>
      </c>
      <c r="D141" s="24" t="s">
        <v>217</v>
      </c>
      <c r="E141" s="25"/>
      <c r="F141" s="25"/>
      <c r="G141" s="25"/>
      <c r="H141" s="25"/>
      <c r="I141" s="25"/>
      <c r="J141" s="25"/>
      <c r="K141" s="25">
        <v>1</v>
      </c>
      <c r="L141" s="25"/>
      <c r="M141" s="23"/>
      <c r="N141" s="23"/>
      <c r="O141" s="23"/>
      <c r="P141" s="23"/>
      <c r="Q141" s="23"/>
      <c r="R141" s="23"/>
      <c r="S141" s="23"/>
      <c r="T141" s="23"/>
      <c r="U141" s="23"/>
      <c r="V141" s="24" t="s">
        <v>57</v>
      </c>
      <c r="W141" s="24" t="s">
        <v>33</v>
      </c>
      <c r="X141" s="24"/>
    </row>
    <row r="142" spans="1:24" x14ac:dyDescent="0.25">
      <c r="A142" s="21"/>
      <c r="B142" s="4"/>
      <c r="C142" s="24"/>
      <c r="D142" s="24"/>
      <c r="E142" s="25"/>
      <c r="F142" s="25"/>
      <c r="G142" s="25"/>
      <c r="H142" s="25"/>
      <c r="I142" s="25"/>
      <c r="J142" s="25"/>
      <c r="K142" s="25"/>
      <c r="L142" s="25"/>
      <c r="M142" s="23"/>
      <c r="N142" s="23"/>
      <c r="O142" s="23"/>
      <c r="P142" s="23"/>
      <c r="Q142" s="23"/>
      <c r="R142" s="23"/>
      <c r="S142" s="23"/>
      <c r="T142" s="23"/>
      <c r="U142" s="23"/>
      <c r="V142" s="24"/>
      <c r="W142" s="24"/>
      <c r="X142" s="24"/>
    </row>
    <row r="143" spans="1:24" s="28" customFormat="1" x14ac:dyDescent="0.25">
      <c r="A143" s="107" t="s">
        <v>60</v>
      </c>
      <c r="B143" s="107"/>
      <c r="C143" s="107"/>
      <c r="D143" s="107"/>
      <c r="E143" s="26">
        <v>0</v>
      </c>
      <c r="F143" s="26">
        <v>0</v>
      </c>
      <c r="G143" s="26">
        <v>0</v>
      </c>
      <c r="H143" s="26">
        <v>1</v>
      </c>
      <c r="I143" s="26">
        <v>0</v>
      </c>
      <c r="J143" s="26">
        <v>0</v>
      </c>
      <c r="K143" s="26">
        <v>12</v>
      </c>
      <c r="L143" s="26">
        <v>0</v>
      </c>
      <c r="M143" s="26">
        <v>0</v>
      </c>
      <c r="N143" s="26">
        <v>1</v>
      </c>
      <c r="O143" s="26">
        <v>0</v>
      </c>
      <c r="P143" s="26">
        <v>5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7"/>
      <c r="W143" s="27"/>
      <c r="X143" s="27"/>
    </row>
    <row r="144" spans="1:24" x14ac:dyDescent="0.25">
      <c r="A144" s="21">
        <v>1</v>
      </c>
      <c r="B144" s="103" t="s">
        <v>225</v>
      </c>
      <c r="C144" s="24" t="s">
        <v>226</v>
      </c>
      <c r="D144" s="24" t="s">
        <v>227</v>
      </c>
      <c r="E144" s="25">
        <v>0</v>
      </c>
      <c r="F144" s="25">
        <v>0</v>
      </c>
      <c r="G144" s="25">
        <v>0</v>
      </c>
      <c r="H144" s="25">
        <v>1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4" t="s">
        <v>64</v>
      </c>
      <c r="W144" s="24" t="s">
        <v>33</v>
      </c>
      <c r="X144" s="24"/>
    </row>
    <row r="145" spans="1:25" x14ac:dyDescent="0.25">
      <c r="A145" s="21">
        <v>2</v>
      </c>
      <c r="B145" s="4"/>
      <c r="C145" s="22" t="s">
        <v>228</v>
      </c>
      <c r="D145" s="22" t="s">
        <v>227</v>
      </c>
      <c r="E145" s="23">
        <v>0</v>
      </c>
      <c r="F145" s="23">
        <v>0</v>
      </c>
      <c r="G145" s="23">
        <v>0</v>
      </c>
      <c r="H145" s="23">
        <v>1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2" t="s">
        <v>64</v>
      </c>
      <c r="W145" s="22" t="s">
        <v>33</v>
      </c>
      <c r="X145" s="22"/>
      <c r="Y145" t="e">
        <v>#REF!</v>
      </c>
    </row>
    <row r="146" spans="1:25" x14ac:dyDescent="0.25">
      <c r="A146" s="21">
        <v>3</v>
      </c>
      <c r="B146" s="4"/>
      <c r="C146" s="22" t="s">
        <v>229</v>
      </c>
      <c r="D146" s="22" t="s">
        <v>230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1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2" t="s">
        <v>57</v>
      </c>
      <c r="W146" s="22" t="s">
        <v>33</v>
      </c>
      <c r="X146" s="22"/>
    </row>
    <row r="147" spans="1:25" x14ac:dyDescent="0.25">
      <c r="A147" s="21">
        <v>4</v>
      </c>
      <c r="B147" s="4"/>
      <c r="C147" s="22" t="s">
        <v>231</v>
      </c>
      <c r="D147" s="22" t="s">
        <v>232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1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2" t="s">
        <v>57</v>
      </c>
      <c r="W147" s="22" t="s">
        <v>33</v>
      </c>
      <c r="X147" s="22"/>
    </row>
    <row r="148" spans="1:25" x14ac:dyDescent="0.25">
      <c r="A148" s="21">
        <v>5</v>
      </c>
      <c r="B148" s="4"/>
      <c r="C148" s="22" t="s">
        <v>233</v>
      </c>
      <c r="D148" s="22" t="s">
        <v>230</v>
      </c>
      <c r="E148" s="23">
        <v>1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2" t="s">
        <v>36</v>
      </c>
      <c r="W148" s="22" t="s">
        <v>33</v>
      </c>
      <c r="X148" s="22"/>
    </row>
    <row r="149" spans="1:25" x14ac:dyDescent="0.25">
      <c r="A149" s="21">
        <v>6</v>
      </c>
      <c r="B149" s="4"/>
      <c r="C149" s="22" t="s">
        <v>234</v>
      </c>
      <c r="D149" s="22" t="s">
        <v>235</v>
      </c>
      <c r="E149" s="23">
        <v>0</v>
      </c>
      <c r="F149" s="23">
        <v>1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2" t="s">
        <v>57</v>
      </c>
      <c r="W149" s="22" t="s">
        <v>33</v>
      </c>
      <c r="X149" s="22" t="s">
        <v>69</v>
      </c>
    </row>
    <row r="150" spans="1:25" x14ac:dyDescent="0.25">
      <c r="A150" s="21">
        <v>7</v>
      </c>
      <c r="B150" s="4"/>
      <c r="C150" s="22" t="s">
        <v>236</v>
      </c>
      <c r="D150" s="22" t="s">
        <v>237</v>
      </c>
      <c r="E150" s="23">
        <v>0</v>
      </c>
      <c r="F150" s="23">
        <v>1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2" t="s">
        <v>57</v>
      </c>
      <c r="W150" s="22" t="s">
        <v>33</v>
      </c>
      <c r="X150" s="22" t="s">
        <v>69</v>
      </c>
    </row>
    <row r="151" spans="1:25" x14ac:dyDescent="0.25">
      <c r="A151" s="21"/>
      <c r="B151" s="4"/>
      <c r="C151" s="22" t="s">
        <v>234</v>
      </c>
      <c r="D151" s="22" t="s">
        <v>238</v>
      </c>
      <c r="E151" s="23"/>
      <c r="F151" s="23"/>
      <c r="G151" s="23"/>
      <c r="H151" s="23"/>
      <c r="I151" s="23"/>
      <c r="J151" s="23"/>
      <c r="K151" s="23">
        <v>1</v>
      </c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2" t="s">
        <v>36</v>
      </c>
      <c r="W151" s="22" t="s">
        <v>33</v>
      </c>
      <c r="X151" s="22"/>
    </row>
    <row r="152" spans="1:25" x14ac:dyDescent="0.25">
      <c r="A152" s="21"/>
      <c r="B152" s="4"/>
      <c r="C152" s="22" t="s">
        <v>221</v>
      </c>
      <c r="D152" s="22" t="s">
        <v>238</v>
      </c>
      <c r="E152" s="23"/>
      <c r="F152" s="23"/>
      <c r="G152" s="23"/>
      <c r="H152" s="23"/>
      <c r="I152" s="23"/>
      <c r="J152" s="23"/>
      <c r="K152" s="23">
        <v>1</v>
      </c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2" t="s">
        <v>36</v>
      </c>
      <c r="W152" s="22" t="s">
        <v>33</v>
      </c>
      <c r="X152" s="22"/>
    </row>
    <row r="153" spans="1:25" x14ac:dyDescent="0.25">
      <c r="A153" s="21"/>
      <c r="B153" s="4"/>
      <c r="C153" s="22" t="s">
        <v>239</v>
      </c>
      <c r="D153" s="22" t="s">
        <v>240</v>
      </c>
      <c r="E153" s="23"/>
      <c r="F153" s="23"/>
      <c r="G153" s="23"/>
      <c r="H153" s="23"/>
      <c r="I153" s="23"/>
      <c r="J153" s="23"/>
      <c r="K153" s="23">
        <v>1</v>
      </c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2" t="s">
        <v>36</v>
      </c>
      <c r="W153" s="22" t="s">
        <v>33</v>
      </c>
      <c r="X153" s="22"/>
    </row>
    <row r="154" spans="1:25" x14ac:dyDescent="0.25">
      <c r="A154" s="21"/>
      <c r="B154" s="4"/>
      <c r="C154" s="22" t="s">
        <v>180</v>
      </c>
      <c r="D154" s="22" t="s">
        <v>241</v>
      </c>
      <c r="E154" s="23"/>
      <c r="F154" s="23"/>
      <c r="G154" s="23"/>
      <c r="H154" s="23"/>
      <c r="I154" s="23"/>
      <c r="J154" s="23"/>
      <c r="K154" s="23">
        <v>1</v>
      </c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2" t="s">
        <v>36</v>
      </c>
      <c r="W154" s="22" t="s">
        <v>33</v>
      </c>
      <c r="X154" s="22"/>
    </row>
    <row r="155" spans="1:25" x14ac:dyDescent="0.25">
      <c r="A155" s="21"/>
      <c r="B155" s="4"/>
      <c r="C155" s="22" t="s">
        <v>242</v>
      </c>
      <c r="D155" s="22" t="s">
        <v>241</v>
      </c>
      <c r="E155" s="23"/>
      <c r="F155" s="23"/>
      <c r="G155" s="23"/>
      <c r="H155" s="23"/>
      <c r="I155" s="23"/>
      <c r="J155" s="23"/>
      <c r="K155" s="23">
        <v>1</v>
      </c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2" t="s">
        <v>36</v>
      </c>
      <c r="W155" s="22" t="s">
        <v>33</v>
      </c>
      <c r="X155" s="22"/>
    </row>
    <row r="156" spans="1:25" x14ac:dyDescent="0.25">
      <c r="A156" s="21"/>
      <c r="B156" s="4"/>
      <c r="C156" s="22" t="s">
        <v>243</v>
      </c>
      <c r="D156" s="22" t="s">
        <v>244</v>
      </c>
      <c r="E156" s="23"/>
      <c r="F156" s="23"/>
      <c r="G156" s="23"/>
      <c r="H156" s="23"/>
      <c r="I156" s="23"/>
      <c r="J156" s="23"/>
      <c r="K156" s="23">
        <v>1</v>
      </c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2" t="s">
        <v>36</v>
      </c>
      <c r="W156" s="22" t="s">
        <v>33</v>
      </c>
      <c r="X156" s="22"/>
    </row>
    <row r="157" spans="1:25" x14ac:dyDescent="0.25">
      <c r="A157" s="21"/>
      <c r="B157" s="4"/>
      <c r="C157" s="22" t="s">
        <v>245</v>
      </c>
      <c r="D157" s="22" t="s">
        <v>246</v>
      </c>
      <c r="E157" s="23"/>
      <c r="F157" s="23"/>
      <c r="G157" s="23"/>
      <c r="H157" s="23"/>
      <c r="I157" s="23"/>
      <c r="J157" s="23"/>
      <c r="K157" s="23">
        <v>1</v>
      </c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2" t="s">
        <v>36</v>
      </c>
      <c r="W157" s="22" t="s">
        <v>33</v>
      </c>
      <c r="X157" s="22"/>
    </row>
    <row r="158" spans="1:25" x14ac:dyDescent="0.25">
      <c r="A158" s="21"/>
      <c r="B158" s="4"/>
      <c r="C158" s="22" t="s">
        <v>247</v>
      </c>
      <c r="D158" s="22" t="s">
        <v>248</v>
      </c>
      <c r="E158" s="23"/>
      <c r="F158" s="23"/>
      <c r="G158" s="23"/>
      <c r="H158" s="23"/>
      <c r="I158" s="23"/>
      <c r="J158" s="23"/>
      <c r="K158" s="23">
        <v>1</v>
      </c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2" t="s">
        <v>36</v>
      </c>
      <c r="W158" s="22" t="s">
        <v>33</v>
      </c>
      <c r="X158" s="22"/>
    </row>
    <row r="159" spans="1:25" x14ac:dyDescent="0.25">
      <c r="A159" s="21"/>
      <c r="B159" s="4"/>
      <c r="C159" s="22" t="s">
        <v>249</v>
      </c>
      <c r="D159" s="22" t="s">
        <v>250</v>
      </c>
      <c r="E159" s="23"/>
      <c r="F159" s="23"/>
      <c r="G159" s="23"/>
      <c r="H159" s="23"/>
      <c r="I159" s="23"/>
      <c r="J159" s="23"/>
      <c r="K159" s="23">
        <v>1</v>
      </c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2" t="s">
        <v>36</v>
      </c>
      <c r="W159" s="22" t="s">
        <v>33</v>
      </c>
      <c r="X159" s="22"/>
    </row>
    <row r="160" spans="1:25" x14ac:dyDescent="0.25">
      <c r="A160" s="21"/>
      <c r="B160" s="4"/>
      <c r="C160" s="22" t="s">
        <v>249</v>
      </c>
      <c r="D160" s="22" t="s">
        <v>250</v>
      </c>
      <c r="E160" s="23"/>
      <c r="F160" s="23"/>
      <c r="G160" s="23"/>
      <c r="H160" s="23"/>
      <c r="I160" s="23"/>
      <c r="J160" s="23"/>
      <c r="K160" s="23"/>
      <c r="L160" s="23">
        <v>1</v>
      </c>
      <c r="M160" s="23"/>
      <c r="N160" s="23"/>
      <c r="O160" s="23"/>
      <c r="P160" s="23"/>
      <c r="Q160" s="23"/>
      <c r="R160" s="23"/>
      <c r="S160" s="23"/>
      <c r="T160" s="23"/>
      <c r="U160" s="23"/>
      <c r="V160" s="22" t="s">
        <v>36</v>
      </c>
      <c r="W160" s="22" t="s">
        <v>33</v>
      </c>
      <c r="X160" s="22"/>
    </row>
    <row r="161" spans="1:24" x14ac:dyDescent="0.25">
      <c r="A161" s="21"/>
      <c r="B161" s="4"/>
      <c r="C161" s="22" t="s">
        <v>251</v>
      </c>
      <c r="D161" s="22" t="s">
        <v>252</v>
      </c>
      <c r="E161" s="23"/>
      <c r="F161" s="23"/>
      <c r="G161" s="23"/>
      <c r="H161" s="23"/>
      <c r="I161" s="23"/>
      <c r="J161" s="23"/>
      <c r="K161" s="23"/>
      <c r="L161" s="23">
        <v>1</v>
      </c>
      <c r="M161" s="23"/>
      <c r="N161" s="23"/>
      <c r="O161" s="23"/>
      <c r="P161" s="23"/>
      <c r="Q161" s="23"/>
      <c r="R161" s="23"/>
      <c r="S161" s="23"/>
      <c r="T161" s="23"/>
      <c r="U161" s="23"/>
      <c r="V161" s="22" t="s">
        <v>36</v>
      </c>
      <c r="W161" s="22" t="s">
        <v>33</v>
      </c>
      <c r="X161" s="22"/>
    </row>
    <row r="162" spans="1:24" x14ac:dyDescent="0.25">
      <c r="A162" s="21"/>
      <c r="B162" s="4"/>
      <c r="C162" s="22" t="s">
        <v>253</v>
      </c>
      <c r="D162" s="22" t="s">
        <v>252</v>
      </c>
      <c r="E162" s="23"/>
      <c r="F162" s="23"/>
      <c r="G162" s="23"/>
      <c r="H162" s="23"/>
      <c r="I162" s="23"/>
      <c r="J162" s="23"/>
      <c r="K162" s="23"/>
      <c r="L162" s="23">
        <v>1</v>
      </c>
      <c r="M162" s="23"/>
      <c r="N162" s="23"/>
      <c r="O162" s="23"/>
      <c r="P162" s="23"/>
      <c r="Q162" s="23"/>
      <c r="R162" s="23"/>
      <c r="S162" s="23"/>
      <c r="T162" s="23"/>
      <c r="U162" s="23"/>
      <c r="V162" s="22" t="s">
        <v>36</v>
      </c>
      <c r="W162" s="22" t="s">
        <v>33</v>
      </c>
      <c r="X162" s="22"/>
    </row>
    <row r="163" spans="1:24" x14ac:dyDescent="0.25">
      <c r="A163" s="21"/>
      <c r="B163" s="4"/>
      <c r="C163" s="22" t="s">
        <v>229</v>
      </c>
      <c r="D163" s="22" t="s">
        <v>252</v>
      </c>
      <c r="E163" s="23"/>
      <c r="F163" s="23"/>
      <c r="G163" s="23"/>
      <c r="H163" s="23"/>
      <c r="I163" s="23"/>
      <c r="J163" s="23"/>
      <c r="K163" s="23"/>
      <c r="L163" s="23">
        <v>1</v>
      </c>
      <c r="M163" s="23"/>
      <c r="N163" s="23"/>
      <c r="O163" s="23"/>
      <c r="P163" s="23"/>
      <c r="Q163" s="23"/>
      <c r="R163" s="23"/>
      <c r="S163" s="23"/>
      <c r="T163" s="23"/>
      <c r="U163" s="23"/>
      <c r="V163" s="22" t="s">
        <v>36</v>
      </c>
      <c r="W163" s="22" t="s">
        <v>33</v>
      </c>
      <c r="X163" s="22"/>
    </row>
    <row r="164" spans="1:24" x14ac:dyDescent="0.25">
      <c r="A164" s="21"/>
      <c r="B164" s="4"/>
      <c r="C164" s="22" t="s">
        <v>254</v>
      </c>
      <c r="D164" s="22" t="s">
        <v>255</v>
      </c>
      <c r="E164" s="23"/>
      <c r="F164" s="23"/>
      <c r="G164" s="23"/>
      <c r="H164" s="23"/>
      <c r="I164" s="23"/>
      <c r="J164" s="23"/>
      <c r="K164" s="23"/>
      <c r="L164" s="23"/>
      <c r="M164" s="23"/>
      <c r="N164" s="23">
        <v>1</v>
      </c>
      <c r="O164" s="23"/>
      <c r="P164" s="23"/>
      <c r="Q164" s="23"/>
      <c r="R164" s="23"/>
      <c r="S164" s="23"/>
      <c r="T164" s="23"/>
      <c r="U164" s="23"/>
      <c r="V164" s="22" t="s">
        <v>36</v>
      </c>
      <c r="W164" s="22" t="s">
        <v>33</v>
      </c>
      <c r="X164" s="22"/>
    </row>
    <row r="165" spans="1:24" x14ac:dyDescent="0.25">
      <c r="A165" s="21"/>
      <c r="B165" s="4"/>
      <c r="C165" s="22" t="s">
        <v>103</v>
      </c>
      <c r="D165" s="22" t="s">
        <v>256</v>
      </c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>
        <v>1</v>
      </c>
      <c r="R165" s="23"/>
      <c r="S165" s="23"/>
      <c r="T165" s="23"/>
      <c r="U165" s="23"/>
      <c r="V165" s="22" t="s">
        <v>36</v>
      </c>
      <c r="W165" s="22" t="s">
        <v>33</v>
      </c>
      <c r="X165" s="22"/>
    </row>
    <row r="166" spans="1:24" x14ac:dyDescent="0.25">
      <c r="A166" s="21"/>
      <c r="B166" s="4"/>
      <c r="C166" s="22" t="s">
        <v>257</v>
      </c>
      <c r="D166" s="22" t="s">
        <v>255</v>
      </c>
      <c r="E166" s="23"/>
      <c r="F166" s="23"/>
      <c r="G166" s="23"/>
      <c r="H166" s="23"/>
      <c r="I166" s="23"/>
      <c r="J166" s="23"/>
      <c r="K166" s="23"/>
      <c r="L166" s="23"/>
      <c r="M166" s="23">
        <v>1</v>
      </c>
      <c r="N166" s="23"/>
      <c r="O166" s="23"/>
      <c r="P166" s="23"/>
      <c r="Q166" s="23"/>
      <c r="R166" s="23"/>
      <c r="S166" s="23"/>
      <c r="T166" s="23"/>
      <c r="U166" s="23"/>
      <c r="V166" s="22" t="s">
        <v>98</v>
      </c>
      <c r="W166" s="22" t="s">
        <v>33</v>
      </c>
      <c r="X166" s="22"/>
    </row>
    <row r="167" spans="1:24" x14ac:dyDescent="0.25">
      <c r="A167" s="21"/>
      <c r="B167" s="4"/>
      <c r="C167" s="22" t="s">
        <v>258</v>
      </c>
      <c r="D167" s="22" t="s">
        <v>244</v>
      </c>
      <c r="E167" s="23"/>
      <c r="F167" s="23"/>
      <c r="G167" s="23"/>
      <c r="H167" s="23"/>
      <c r="I167" s="23"/>
      <c r="J167" s="23"/>
      <c r="K167" s="23"/>
      <c r="L167" s="23"/>
      <c r="M167" s="23">
        <v>1</v>
      </c>
      <c r="N167" s="23"/>
      <c r="O167" s="23"/>
      <c r="P167" s="23"/>
      <c r="Q167" s="23"/>
      <c r="R167" s="23"/>
      <c r="S167" s="23"/>
      <c r="T167" s="23"/>
      <c r="U167" s="23"/>
      <c r="V167" s="22" t="s">
        <v>98</v>
      </c>
      <c r="W167" s="22" t="s">
        <v>33</v>
      </c>
      <c r="X167" s="22"/>
    </row>
    <row r="168" spans="1:24" x14ac:dyDescent="0.25">
      <c r="A168" s="21"/>
      <c r="B168" s="4"/>
      <c r="C168" s="22" t="s">
        <v>259</v>
      </c>
      <c r="D168" s="22" t="s">
        <v>252</v>
      </c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>
        <v>1</v>
      </c>
      <c r="Q168" s="23"/>
      <c r="R168" s="23"/>
      <c r="S168" s="23"/>
      <c r="T168" s="23"/>
      <c r="U168" s="23"/>
      <c r="V168" s="22" t="s">
        <v>36</v>
      </c>
      <c r="W168" s="22" t="s">
        <v>33</v>
      </c>
      <c r="X168" s="22"/>
    </row>
    <row r="169" spans="1:24" x14ac:dyDescent="0.25">
      <c r="A169" s="21"/>
      <c r="B169" s="15"/>
      <c r="C169" s="22"/>
      <c r="D169" s="22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2"/>
      <c r="W169" s="22"/>
      <c r="X169" s="22"/>
    </row>
    <row r="170" spans="1:24" s="28" customFormat="1" x14ac:dyDescent="0.25">
      <c r="A170" s="107" t="s">
        <v>60</v>
      </c>
      <c r="B170" s="107"/>
      <c r="C170" s="107"/>
      <c r="D170" s="107"/>
      <c r="E170" s="26">
        <v>1</v>
      </c>
      <c r="F170" s="26">
        <v>2</v>
      </c>
      <c r="G170" s="26">
        <v>0</v>
      </c>
      <c r="H170" s="26">
        <v>2</v>
      </c>
      <c r="I170" s="26">
        <v>0</v>
      </c>
      <c r="J170" s="26">
        <v>0</v>
      </c>
      <c r="K170" s="26">
        <v>9</v>
      </c>
      <c r="L170" s="26">
        <v>4</v>
      </c>
      <c r="M170" s="26">
        <v>2</v>
      </c>
      <c r="N170" s="26">
        <v>3</v>
      </c>
      <c r="O170" s="26">
        <v>0</v>
      </c>
      <c r="P170" s="26">
        <v>1</v>
      </c>
      <c r="Q170" s="26">
        <v>1</v>
      </c>
      <c r="R170" s="26">
        <v>0</v>
      </c>
      <c r="S170" s="26">
        <v>0</v>
      </c>
      <c r="T170" s="26">
        <v>0</v>
      </c>
      <c r="U170" s="26">
        <v>0</v>
      </c>
      <c r="V170" s="27"/>
      <c r="W170" s="27"/>
      <c r="X170" s="27"/>
    </row>
    <row r="171" spans="1:24" s="28" customFormat="1" x14ac:dyDescent="0.25">
      <c r="A171" s="53">
        <v>1</v>
      </c>
      <c r="B171" s="108" t="s">
        <v>260</v>
      </c>
      <c r="C171" s="54" t="s">
        <v>261</v>
      </c>
      <c r="D171" s="37" t="s">
        <v>262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1</v>
      </c>
      <c r="T171" s="38">
        <v>0</v>
      </c>
      <c r="U171" s="38">
        <v>0</v>
      </c>
      <c r="V171" s="39" t="s">
        <v>57</v>
      </c>
      <c r="W171" s="39" t="s">
        <v>33</v>
      </c>
      <c r="X171" s="39" t="s">
        <v>69</v>
      </c>
    </row>
    <row r="172" spans="1:24" s="28" customFormat="1" x14ac:dyDescent="0.25">
      <c r="A172" s="55"/>
      <c r="B172" s="109"/>
      <c r="C172" s="56" t="s">
        <v>261</v>
      </c>
      <c r="D172" s="41" t="s">
        <v>263</v>
      </c>
      <c r="E172" s="42"/>
      <c r="F172" s="42"/>
      <c r="G172" s="42"/>
      <c r="H172" s="42"/>
      <c r="I172" s="42"/>
      <c r="J172" s="42"/>
      <c r="K172" s="42">
        <v>1</v>
      </c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3" t="s">
        <v>36</v>
      </c>
      <c r="W172" s="43" t="s">
        <v>33</v>
      </c>
      <c r="X172" s="43"/>
    </row>
    <row r="173" spans="1:24" s="28" customFormat="1" x14ac:dyDescent="0.25">
      <c r="A173" s="55"/>
      <c r="B173" s="109"/>
      <c r="C173" s="56" t="s">
        <v>81</v>
      </c>
      <c r="D173" s="41" t="s">
        <v>264</v>
      </c>
      <c r="E173" s="42"/>
      <c r="F173" s="42"/>
      <c r="G173" s="42"/>
      <c r="H173" s="42"/>
      <c r="I173" s="42"/>
      <c r="J173" s="42"/>
      <c r="K173" s="42">
        <v>1</v>
      </c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3" t="s">
        <v>36</v>
      </c>
      <c r="W173" s="43" t="s">
        <v>33</v>
      </c>
      <c r="X173" s="43"/>
    </row>
    <row r="174" spans="1:24" s="28" customFormat="1" x14ac:dyDescent="0.25">
      <c r="A174" s="55"/>
      <c r="B174" s="109"/>
      <c r="C174" s="56" t="s">
        <v>265</v>
      </c>
      <c r="D174" s="41" t="s">
        <v>266</v>
      </c>
      <c r="E174" s="42"/>
      <c r="F174" s="42"/>
      <c r="G174" s="42"/>
      <c r="H174" s="42"/>
      <c r="I174" s="42"/>
      <c r="J174" s="42"/>
      <c r="K174" s="42">
        <v>1</v>
      </c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3" t="s">
        <v>36</v>
      </c>
      <c r="W174" s="43" t="s">
        <v>33</v>
      </c>
      <c r="X174" s="43"/>
    </row>
    <row r="175" spans="1:24" s="28" customFormat="1" x14ac:dyDescent="0.25">
      <c r="A175" s="55"/>
      <c r="B175" s="109"/>
      <c r="C175" s="56" t="s">
        <v>267</v>
      </c>
      <c r="D175" s="41" t="s">
        <v>268</v>
      </c>
      <c r="E175" s="42"/>
      <c r="F175" s="42"/>
      <c r="G175" s="42"/>
      <c r="H175" s="42"/>
      <c r="I175" s="42"/>
      <c r="J175" s="42"/>
      <c r="K175" s="42">
        <v>1</v>
      </c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3" t="s">
        <v>36</v>
      </c>
      <c r="W175" s="43" t="s">
        <v>33</v>
      </c>
      <c r="X175" s="43"/>
    </row>
    <row r="176" spans="1:24" s="28" customFormat="1" x14ac:dyDescent="0.25">
      <c r="A176" s="55"/>
      <c r="B176" s="109"/>
      <c r="C176" s="56" t="s">
        <v>269</v>
      </c>
      <c r="D176" s="41" t="s">
        <v>268</v>
      </c>
      <c r="E176" s="42"/>
      <c r="F176" s="42"/>
      <c r="G176" s="42"/>
      <c r="H176" s="42"/>
      <c r="I176" s="42"/>
      <c r="J176" s="42"/>
      <c r="K176" s="42">
        <v>1</v>
      </c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3" t="s">
        <v>36</v>
      </c>
      <c r="W176" s="43" t="s">
        <v>33</v>
      </c>
      <c r="X176" s="43"/>
    </row>
    <row r="177" spans="1:24" s="28" customFormat="1" x14ac:dyDescent="0.25">
      <c r="A177" s="55"/>
      <c r="B177" s="109"/>
      <c r="C177" s="56" t="s">
        <v>270</v>
      </c>
      <c r="D177" s="41" t="s">
        <v>268</v>
      </c>
      <c r="E177" s="42"/>
      <c r="F177" s="42"/>
      <c r="G177" s="42"/>
      <c r="H177" s="42"/>
      <c r="I177" s="42"/>
      <c r="J177" s="42"/>
      <c r="K177" s="42">
        <v>1</v>
      </c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3" t="s">
        <v>36</v>
      </c>
      <c r="W177" s="43" t="s">
        <v>33</v>
      </c>
      <c r="X177" s="43"/>
    </row>
    <row r="178" spans="1:24" s="28" customFormat="1" x14ac:dyDescent="0.25">
      <c r="A178" s="55"/>
      <c r="B178" s="109"/>
      <c r="C178" s="56" t="s">
        <v>103</v>
      </c>
      <c r="D178" s="41" t="s">
        <v>263</v>
      </c>
      <c r="E178" s="42"/>
      <c r="F178" s="42"/>
      <c r="G178" s="42"/>
      <c r="H178" s="42"/>
      <c r="I178" s="42"/>
      <c r="J178" s="42"/>
      <c r="K178" s="42">
        <v>1</v>
      </c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3" t="s">
        <v>36</v>
      </c>
      <c r="W178" s="43" t="s">
        <v>33</v>
      </c>
      <c r="X178" s="43"/>
    </row>
    <row r="179" spans="1:24" s="28" customFormat="1" x14ac:dyDescent="0.25">
      <c r="A179" s="55"/>
      <c r="B179" s="109"/>
      <c r="C179" s="56" t="s">
        <v>271</v>
      </c>
      <c r="D179" s="41" t="s">
        <v>268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>
        <v>1</v>
      </c>
      <c r="Q179" s="42"/>
      <c r="R179" s="42"/>
      <c r="S179" s="42"/>
      <c r="T179" s="42"/>
      <c r="U179" s="42"/>
      <c r="V179" s="43" t="s">
        <v>36</v>
      </c>
      <c r="W179" s="43" t="s">
        <v>33</v>
      </c>
      <c r="X179" s="43"/>
    </row>
    <row r="180" spans="1:24" s="28" customFormat="1" x14ac:dyDescent="0.25">
      <c r="A180" s="55"/>
      <c r="B180" s="109"/>
      <c r="C180" s="56" t="s">
        <v>272</v>
      </c>
      <c r="D180" s="41" t="s">
        <v>273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>
        <v>1</v>
      </c>
      <c r="Q180" s="42"/>
      <c r="R180" s="42"/>
      <c r="S180" s="42"/>
      <c r="T180" s="42"/>
      <c r="U180" s="42"/>
      <c r="V180" s="43" t="s">
        <v>36</v>
      </c>
      <c r="W180" s="43" t="s">
        <v>33</v>
      </c>
      <c r="X180" s="43"/>
    </row>
    <row r="181" spans="1:24" s="28" customFormat="1" x14ac:dyDescent="0.25">
      <c r="A181" s="55"/>
      <c r="B181" s="109"/>
      <c r="C181" s="56" t="s">
        <v>75</v>
      </c>
      <c r="D181" s="41" t="s">
        <v>274</v>
      </c>
      <c r="E181" s="42"/>
      <c r="F181" s="42"/>
      <c r="G181" s="42"/>
      <c r="H181" s="42"/>
      <c r="I181" s="42"/>
      <c r="J181" s="42"/>
      <c r="K181" s="42"/>
      <c r="L181" s="42">
        <v>1</v>
      </c>
      <c r="M181" s="42"/>
      <c r="N181" s="42"/>
      <c r="O181" s="42"/>
      <c r="P181" s="42"/>
      <c r="Q181" s="42"/>
      <c r="R181" s="42"/>
      <c r="S181" s="42"/>
      <c r="T181" s="42"/>
      <c r="U181" s="42"/>
      <c r="V181" s="43" t="s">
        <v>36</v>
      </c>
      <c r="W181" s="43" t="s">
        <v>33</v>
      </c>
      <c r="X181" s="43"/>
    </row>
    <row r="182" spans="1:24" s="28" customFormat="1" x14ac:dyDescent="0.25">
      <c r="A182" s="55"/>
      <c r="B182" s="109"/>
      <c r="C182" s="56" t="s">
        <v>39</v>
      </c>
      <c r="D182" s="41" t="s">
        <v>275</v>
      </c>
      <c r="E182" s="42"/>
      <c r="F182" s="42"/>
      <c r="G182" s="42"/>
      <c r="H182" s="42"/>
      <c r="I182" s="42"/>
      <c r="J182" s="42"/>
      <c r="K182" s="42"/>
      <c r="L182" s="42">
        <v>1</v>
      </c>
      <c r="M182" s="42"/>
      <c r="N182" s="42"/>
      <c r="O182" s="42"/>
      <c r="P182" s="42"/>
      <c r="Q182" s="42"/>
      <c r="R182" s="42"/>
      <c r="S182" s="42"/>
      <c r="T182" s="42"/>
      <c r="U182" s="42"/>
      <c r="V182" s="43" t="s">
        <v>36</v>
      </c>
      <c r="W182" s="43" t="s">
        <v>33</v>
      </c>
      <c r="X182" s="43"/>
    </row>
    <row r="183" spans="1:24" s="28" customFormat="1" x14ac:dyDescent="0.25">
      <c r="A183" s="55"/>
      <c r="B183" s="109"/>
      <c r="C183" s="56" t="s">
        <v>276</v>
      </c>
      <c r="D183" s="41" t="s">
        <v>264</v>
      </c>
      <c r="E183" s="42"/>
      <c r="F183" s="42"/>
      <c r="G183" s="42"/>
      <c r="H183" s="42"/>
      <c r="I183" s="42"/>
      <c r="J183" s="42"/>
      <c r="K183" s="42"/>
      <c r="L183" s="42">
        <v>1</v>
      </c>
      <c r="M183" s="42"/>
      <c r="N183" s="42"/>
      <c r="O183" s="42"/>
      <c r="P183" s="42"/>
      <c r="Q183" s="42"/>
      <c r="R183" s="42"/>
      <c r="S183" s="42"/>
      <c r="T183" s="42"/>
      <c r="U183" s="42"/>
      <c r="V183" s="43" t="s">
        <v>36</v>
      </c>
      <c r="W183" s="43" t="s">
        <v>33</v>
      </c>
      <c r="X183" s="43"/>
    </row>
    <row r="184" spans="1:24" s="28" customFormat="1" x14ac:dyDescent="0.25">
      <c r="A184" s="55"/>
      <c r="B184" s="109"/>
      <c r="C184" s="56" t="s">
        <v>221</v>
      </c>
      <c r="D184" s="41" t="s">
        <v>277</v>
      </c>
      <c r="E184" s="42"/>
      <c r="F184" s="42"/>
      <c r="G184" s="42"/>
      <c r="H184" s="42"/>
      <c r="I184" s="42"/>
      <c r="J184" s="42"/>
      <c r="K184" s="42"/>
      <c r="L184" s="42">
        <v>1</v>
      </c>
      <c r="M184" s="42"/>
      <c r="N184" s="42"/>
      <c r="O184" s="42"/>
      <c r="P184" s="42"/>
      <c r="Q184" s="42"/>
      <c r="R184" s="42"/>
      <c r="S184" s="42"/>
      <c r="T184" s="42"/>
      <c r="U184" s="42"/>
      <c r="V184" s="43" t="s">
        <v>36</v>
      </c>
      <c r="W184" s="43" t="s">
        <v>33</v>
      </c>
      <c r="X184" s="43"/>
    </row>
    <row r="185" spans="1:24" s="28" customFormat="1" x14ac:dyDescent="0.25">
      <c r="A185" s="55"/>
      <c r="B185" s="109"/>
      <c r="C185" s="56" t="s">
        <v>173</v>
      </c>
      <c r="D185" s="41" t="s">
        <v>264</v>
      </c>
      <c r="E185" s="42"/>
      <c r="F185" s="42"/>
      <c r="G185" s="42"/>
      <c r="H185" s="42"/>
      <c r="I185" s="42"/>
      <c r="J185" s="42"/>
      <c r="K185" s="42"/>
      <c r="L185" s="42">
        <v>1</v>
      </c>
      <c r="M185" s="42"/>
      <c r="N185" s="42"/>
      <c r="O185" s="42"/>
      <c r="P185" s="42"/>
      <c r="Q185" s="42"/>
      <c r="R185" s="42"/>
      <c r="S185" s="42"/>
      <c r="T185" s="42"/>
      <c r="U185" s="42"/>
      <c r="V185" s="43" t="s">
        <v>36</v>
      </c>
      <c r="W185" s="43" t="s">
        <v>33</v>
      </c>
      <c r="X185" s="43"/>
    </row>
    <row r="186" spans="1:24" s="28" customFormat="1" x14ac:dyDescent="0.25">
      <c r="A186" s="55"/>
      <c r="B186" s="109"/>
      <c r="C186" s="56" t="s">
        <v>278</v>
      </c>
      <c r="D186" s="41" t="s">
        <v>279</v>
      </c>
      <c r="E186" s="42"/>
      <c r="F186" s="42"/>
      <c r="G186" s="42"/>
      <c r="H186" s="42"/>
      <c r="I186" s="42"/>
      <c r="J186" s="42"/>
      <c r="K186" s="42"/>
      <c r="L186" s="42"/>
      <c r="M186" s="42">
        <v>1</v>
      </c>
      <c r="N186" s="42"/>
      <c r="O186" s="42"/>
      <c r="P186" s="42"/>
      <c r="Q186" s="42"/>
      <c r="R186" s="42"/>
      <c r="S186" s="42"/>
      <c r="T186" s="42"/>
      <c r="U186" s="42"/>
      <c r="V186" s="43" t="s">
        <v>36</v>
      </c>
      <c r="W186" s="43" t="s">
        <v>33</v>
      </c>
      <c r="X186" s="47"/>
    </row>
    <row r="187" spans="1:24" s="28" customFormat="1" x14ac:dyDescent="0.25">
      <c r="A187" s="55"/>
      <c r="B187" s="109"/>
      <c r="C187" s="56" t="s">
        <v>280</v>
      </c>
      <c r="D187" s="41" t="s">
        <v>264</v>
      </c>
      <c r="E187" s="42"/>
      <c r="F187" s="42"/>
      <c r="G187" s="42"/>
      <c r="H187" s="42"/>
      <c r="I187" s="42"/>
      <c r="J187" s="42"/>
      <c r="K187" s="42"/>
      <c r="L187" s="42"/>
      <c r="M187" s="42">
        <v>1</v>
      </c>
      <c r="N187" s="42"/>
      <c r="O187" s="42"/>
      <c r="P187" s="42"/>
      <c r="Q187" s="42"/>
      <c r="R187" s="42"/>
      <c r="S187" s="42"/>
      <c r="T187" s="42"/>
      <c r="U187" s="42"/>
      <c r="V187" s="43" t="s">
        <v>36</v>
      </c>
      <c r="W187" s="43" t="s">
        <v>33</v>
      </c>
      <c r="X187" s="47"/>
    </row>
    <row r="188" spans="1:24" s="28" customFormat="1" x14ac:dyDescent="0.25">
      <c r="A188" s="55"/>
      <c r="B188" s="109"/>
      <c r="C188" s="56" t="s">
        <v>281</v>
      </c>
      <c r="D188" s="41" t="s">
        <v>282</v>
      </c>
      <c r="E188" s="42"/>
      <c r="F188" s="42"/>
      <c r="G188" s="42"/>
      <c r="H188" s="42"/>
      <c r="I188" s="42"/>
      <c r="J188" s="42"/>
      <c r="K188" s="42"/>
      <c r="L188" s="42"/>
      <c r="M188" s="42">
        <v>1</v>
      </c>
      <c r="N188" s="42"/>
      <c r="O188" s="42"/>
      <c r="P188" s="42"/>
      <c r="Q188" s="42"/>
      <c r="R188" s="42"/>
      <c r="S188" s="42"/>
      <c r="T188" s="42"/>
      <c r="U188" s="42"/>
      <c r="V188" s="43" t="s">
        <v>36</v>
      </c>
      <c r="W188" s="43" t="s">
        <v>33</v>
      </c>
      <c r="X188" s="47"/>
    </row>
    <row r="189" spans="1:24" s="28" customFormat="1" x14ac:dyDescent="0.25">
      <c r="A189" s="55"/>
      <c r="B189" s="109"/>
      <c r="C189" s="56" t="s">
        <v>283</v>
      </c>
      <c r="D189" s="41" t="s">
        <v>277</v>
      </c>
      <c r="E189" s="42"/>
      <c r="F189" s="42"/>
      <c r="G189" s="42"/>
      <c r="H189" s="42"/>
      <c r="I189" s="42"/>
      <c r="J189" s="42"/>
      <c r="K189" s="42">
        <v>1</v>
      </c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3" t="s">
        <v>57</v>
      </c>
      <c r="W189" s="43" t="s">
        <v>33</v>
      </c>
      <c r="X189" s="47"/>
    </row>
    <row r="190" spans="1:24" s="28" customFormat="1" x14ac:dyDescent="0.25">
      <c r="A190" s="57"/>
      <c r="B190" s="110"/>
      <c r="C190" s="58"/>
      <c r="D190" s="45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7"/>
      <c r="W190" s="47"/>
      <c r="X190" s="47"/>
    </row>
    <row r="191" spans="1:24" s="28" customFormat="1" x14ac:dyDescent="0.25">
      <c r="A191" s="114" t="s">
        <v>60</v>
      </c>
      <c r="B191" s="112"/>
      <c r="C191" s="112"/>
      <c r="D191" s="113"/>
      <c r="E191" s="59">
        <v>0</v>
      </c>
      <c r="F191" s="59">
        <v>0</v>
      </c>
      <c r="G191" s="59">
        <v>0</v>
      </c>
      <c r="H191" s="59">
        <v>0</v>
      </c>
      <c r="I191" s="59">
        <v>0</v>
      </c>
      <c r="J191" s="59">
        <v>0</v>
      </c>
      <c r="K191" s="59">
        <v>8</v>
      </c>
      <c r="L191" s="59">
        <v>5</v>
      </c>
      <c r="M191" s="59">
        <v>3</v>
      </c>
      <c r="N191" s="59">
        <v>0</v>
      </c>
      <c r="O191" s="59">
        <v>0</v>
      </c>
      <c r="P191" s="59">
        <v>2</v>
      </c>
      <c r="Q191" s="59">
        <v>0</v>
      </c>
      <c r="R191" s="59">
        <v>0</v>
      </c>
      <c r="S191" s="59">
        <v>1</v>
      </c>
      <c r="T191" s="59">
        <v>0</v>
      </c>
      <c r="U191" s="59">
        <v>0</v>
      </c>
      <c r="V191" s="60"/>
      <c r="W191" s="60"/>
      <c r="X191" s="60"/>
    </row>
    <row r="192" spans="1:24" s="28" customFormat="1" x14ac:dyDescent="0.25">
      <c r="A192" s="61">
        <v>1</v>
      </c>
      <c r="B192" s="108" t="s">
        <v>284</v>
      </c>
      <c r="C192" s="62" t="s">
        <v>81</v>
      </c>
      <c r="D192" s="62" t="s">
        <v>285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>
        <v>0</v>
      </c>
      <c r="N192" s="63">
        <v>1</v>
      </c>
      <c r="O192" s="63">
        <v>0</v>
      </c>
      <c r="P192" s="63">
        <v>0</v>
      </c>
      <c r="Q192" s="63">
        <v>0</v>
      </c>
      <c r="R192" s="63">
        <v>0</v>
      </c>
      <c r="S192" s="63">
        <v>0</v>
      </c>
      <c r="T192" s="63">
        <v>0</v>
      </c>
      <c r="U192" s="63">
        <v>0</v>
      </c>
      <c r="V192" s="62" t="s">
        <v>57</v>
      </c>
      <c r="W192" s="62" t="s">
        <v>33</v>
      </c>
      <c r="X192" s="62"/>
    </row>
    <row r="193" spans="1:24" s="28" customFormat="1" x14ac:dyDescent="0.25">
      <c r="A193" s="64"/>
      <c r="B193" s="109"/>
      <c r="C193" s="65" t="s">
        <v>286</v>
      </c>
      <c r="D193" s="65" t="s">
        <v>287</v>
      </c>
      <c r="E193" s="66"/>
      <c r="F193" s="66"/>
      <c r="G193" s="66"/>
      <c r="H193" s="66"/>
      <c r="I193" s="66"/>
      <c r="J193" s="66"/>
      <c r="K193" s="66">
        <v>1</v>
      </c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5" t="s">
        <v>36</v>
      </c>
      <c r="W193" s="65" t="s">
        <v>33</v>
      </c>
      <c r="X193" s="65"/>
    </row>
    <row r="194" spans="1:24" s="28" customFormat="1" x14ac:dyDescent="0.25">
      <c r="A194" s="67"/>
      <c r="B194" s="109"/>
      <c r="C194" s="68" t="s">
        <v>288</v>
      </c>
      <c r="D194" s="68" t="s">
        <v>289</v>
      </c>
      <c r="E194" s="69"/>
      <c r="F194" s="69"/>
      <c r="G194" s="69"/>
      <c r="H194" s="69"/>
      <c r="I194" s="69"/>
      <c r="J194" s="69"/>
      <c r="K194" s="69">
        <v>1</v>
      </c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8" t="s">
        <v>36</v>
      </c>
      <c r="W194" s="68" t="s">
        <v>33</v>
      </c>
      <c r="X194" s="68"/>
    </row>
    <row r="195" spans="1:24" s="28" customFormat="1" x14ac:dyDescent="0.25">
      <c r="A195" s="67"/>
      <c r="B195" s="109"/>
      <c r="C195" s="68" t="s">
        <v>103</v>
      </c>
      <c r="D195" s="68" t="s">
        <v>289</v>
      </c>
      <c r="E195" s="69"/>
      <c r="F195" s="69"/>
      <c r="G195" s="69"/>
      <c r="H195" s="69"/>
      <c r="I195" s="69"/>
      <c r="J195" s="69"/>
      <c r="K195" s="69">
        <v>1</v>
      </c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5" t="s">
        <v>36</v>
      </c>
      <c r="W195" s="65" t="s">
        <v>33</v>
      </c>
      <c r="X195" s="68"/>
    </row>
    <row r="196" spans="1:24" s="28" customFormat="1" x14ac:dyDescent="0.25">
      <c r="A196" s="67"/>
      <c r="B196" s="109"/>
      <c r="C196" s="68" t="s">
        <v>173</v>
      </c>
      <c r="D196" s="68" t="s">
        <v>290</v>
      </c>
      <c r="E196" s="69"/>
      <c r="F196" s="69"/>
      <c r="G196" s="69"/>
      <c r="H196" s="69"/>
      <c r="I196" s="69"/>
      <c r="J196" s="69"/>
      <c r="K196" s="69">
        <v>1</v>
      </c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8" t="s">
        <v>36</v>
      </c>
      <c r="W196" s="68" t="s">
        <v>33</v>
      </c>
      <c r="X196" s="68"/>
    </row>
    <row r="197" spans="1:24" s="28" customFormat="1" x14ac:dyDescent="0.25">
      <c r="A197" s="67"/>
      <c r="B197" s="109"/>
      <c r="C197" s="68" t="s">
        <v>291</v>
      </c>
      <c r="D197" s="68" t="s">
        <v>289</v>
      </c>
      <c r="E197" s="69"/>
      <c r="F197" s="69"/>
      <c r="G197" s="69"/>
      <c r="H197" s="69"/>
      <c r="I197" s="69"/>
      <c r="J197" s="69"/>
      <c r="K197" s="69">
        <v>1</v>
      </c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5" t="s">
        <v>36</v>
      </c>
      <c r="W197" s="65" t="s">
        <v>33</v>
      </c>
      <c r="X197" s="68"/>
    </row>
    <row r="198" spans="1:24" s="28" customFormat="1" x14ac:dyDescent="0.25">
      <c r="A198" s="67"/>
      <c r="B198" s="109"/>
      <c r="C198" s="68" t="s">
        <v>173</v>
      </c>
      <c r="D198" s="68" t="s">
        <v>289</v>
      </c>
      <c r="E198" s="69"/>
      <c r="F198" s="69"/>
      <c r="G198" s="69"/>
      <c r="H198" s="69"/>
      <c r="I198" s="69"/>
      <c r="J198" s="69"/>
      <c r="K198" s="69">
        <v>1</v>
      </c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8" t="s">
        <v>36</v>
      </c>
      <c r="W198" s="68" t="s">
        <v>33</v>
      </c>
      <c r="X198" s="68"/>
    </row>
    <row r="199" spans="1:24" s="28" customFormat="1" x14ac:dyDescent="0.25">
      <c r="A199" s="67"/>
      <c r="B199" s="109"/>
      <c r="C199" s="68" t="s">
        <v>292</v>
      </c>
      <c r="D199" s="68" t="s">
        <v>293</v>
      </c>
      <c r="E199" s="69"/>
      <c r="F199" s="69"/>
      <c r="G199" s="69"/>
      <c r="H199" s="69"/>
      <c r="I199" s="69"/>
      <c r="J199" s="69"/>
      <c r="K199" s="69">
        <v>1</v>
      </c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5" t="s">
        <v>36</v>
      </c>
      <c r="W199" s="65" t="s">
        <v>33</v>
      </c>
      <c r="X199" s="68"/>
    </row>
    <row r="200" spans="1:24" s="28" customFormat="1" x14ac:dyDescent="0.25">
      <c r="A200" s="67"/>
      <c r="B200" s="109"/>
      <c r="C200" s="68" t="s">
        <v>294</v>
      </c>
      <c r="D200" s="68" t="s">
        <v>295</v>
      </c>
      <c r="E200" s="69"/>
      <c r="F200" s="69"/>
      <c r="G200" s="69"/>
      <c r="H200" s="69"/>
      <c r="I200" s="69"/>
      <c r="J200" s="69"/>
      <c r="K200" s="69">
        <v>1</v>
      </c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8" t="s">
        <v>36</v>
      </c>
      <c r="W200" s="65" t="s">
        <v>33</v>
      </c>
      <c r="X200" s="68"/>
    </row>
    <row r="201" spans="1:24" s="28" customFormat="1" x14ac:dyDescent="0.25">
      <c r="A201" s="67"/>
      <c r="B201" s="109"/>
      <c r="C201" s="68" t="s">
        <v>296</v>
      </c>
      <c r="D201" s="68" t="s">
        <v>297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>
        <v>1</v>
      </c>
      <c r="R201" s="69"/>
      <c r="S201" s="69"/>
      <c r="T201" s="69"/>
      <c r="U201" s="69"/>
      <c r="V201" s="65" t="s">
        <v>36</v>
      </c>
      <c r="W201" s="65" t="s">
        <v>33</v>
      </c>
      <c r="X201" s="68"/>
    </row>
    <row r="202" spans="1:24" s="28" customFormat="1" x14ac:dyDescent="0.25">
      <c r="A202" s="67"/>
      <c r="B202" s="109"/>
      <c r="C202" s="68" t="s">
        <v>298</v>
      </c>
      <c r="D202" s="68" t="s">
        <v>299</v>
      </c>
      <c r="E202" s="69"/>
      <c r="F202" s="69"/>
      <c r="G202" s="69"/>
      <c r="H202" s="69"/>
      <c r="I202" s="69"/>
      <c r="J202" s="69"/>
      <c r="K202" s="69"/>
      <c r="L202" s="69">
        <v>1</v>
      </c>
      <c r="M202" s="69"/>
      <c r="N202" s="69"/>
      <c r="O202" s="69"/>
      <c r="P202" s="69"/>
      <c r="Q202" s="69"/>
      <c r="R202" s="69"/>
      <c r="S202" s="69"/>
      <c r="T202" s="69"/>
      <c r="U202" s="69"/>
      <c r="V202" s="68" t="s">
        <v>36</v>
      </c>
      <c r="W202" s="68" t="s">
        <v>33</v>
      </c>
      <c r="X202" s="68"/>
    </row>
    <row r="203" spans="1:24" s="28" customFormat="1" x14ac:dyDescent="0.25">
      <c r="A203" s="67"/>
      <c r="B203" s="109"/>
      <c r="C203" s="68" t="s">
        <v>300</v>
      </c>
      <c r="D203" s="68" t="s">
        <v>295</v>
      </c>
      <c r="E203" s="69"/>
      <c r="F203" s="69"/>
      <c r="G203" s="69"/>
      <c r="H203" s="69"/>
      <c r="I203" s="69"/>
      <c r="J203" s="69"/>
      <c r="K203" s="69"/>
      <c r="L203" s="69">
        <v>1</v>
      </c>
      <c r="M203" s="69"/>
      <c r="N203" s="69"/>
      <c r="O203" s="69"/>
      <c r="P203" s="69"/>
      <c r="Q203" s="69"/>
      <c r="R203" s="69"/>
      <c r="S203" s="69"/>
      <c r="T203" s="69"/>
      <c r="U203" s="69"/>
      <c r="V203" s="65" t="s">
        <v>36</v>
      </c>
      <c r="W203" s="65" t="s">
        <v>33</v>
      </c>
      <c r="X203" s="68"/>
    </row>
    <row r="204" spans="1:24" s="28" customFormat="1" x14ac:dyDescent="0.25">
      <c r="A204" s="67"/>
      <c r="B204" s="109"/>
      <c r="C204" s="68" t="s">
        <v>288</v>
      </c>
      <c r="D204" s="68" t="s">
        <v>289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>
        <v>1</v>
      </c>
      <c r="O204" s="69"/>
      <c r="P204" s="69"/>
      <c r="Q204" s="69"/>
      <c r="R204" s="69"/>
      <c r="S204" s="69"/>
      <c r="T204" s="69"/>
      <c r="U204" s="69"/>
      <c r="V204" s="68" t="s">
        <v>36</v>
      </c>
      <c r="W204" s="68" t="s">
        <v>33</v>
      </c>
      <c r="X204" s="68"/>
    </row>
    <row r="205" spans="1:24" s="28" customFormat="1" x14ac:dyDescent="0.25">
      <c r="A205" s="67"/>
      <c r="B205" s="110"/>
      <c r="C205" s="68"/>
      <c r="D205" s="68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8"/>
      <c r="W205" s="68"/>
      <c r="X205" s="68"/>
    </row>
    <row r="206" spans="1:24" s="28" customFormat="1" x14ac:dyDescent="0.25">
      <c r="A206" s="114" t="s">
        <v>60</v>
      </c>
      <c r="B206" s="112"/>
      <c r="C206" s="112"/>
      <c r="D206" s="113"/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8</v>
      </c>
      <c r="L206" s="26">
        <v>2</v>
      </c>
      <c r="M206" s="26">
        <v>0</v>
      </c>
      <c r="N206" s="26">
        <v>2</v>
      </c>
      <c r="O206" s="26">
        <v>0</v>
      </c>
      <c r="P206" s="26">
        <v>0</v>
      </c>
      <c r="Q206" s="26">
        <v>1</v>
      </c>
      <c r="R206" s="26">
        <v>0</v>
      </c>
      <c r="S206" s="26">
        <v>0</v>
      </c>
      <c r="T206" s="26">
        <v>0</v>
      </c>
      <c r="U206" s="26">
        <v>0</v>
      </c>
      <c r="V206" s="27"/>
      <c r="W206" s="27"/>
      <c r="X206" s="27"/>
    </row>
    <row r="207" spans="1:24" s="28" customFormat="1" x14ac:dyDescent="0.25">
      <c r="A207" s="53">
        <v>1</v>
      </c>
      <c r="B207" s="108" t="s">
        <v>301</v>
      </c>
      <c r="C207" s="54" t="s">
        <v>302</v>
      </c>
      <c r="D207" s="54" t="s">
        <v>303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1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  <c r="U207" s="38">
        <v>0</v>
      </c>
      <c r="V207" s="60" t="s">
        <v>57</v>
      </c>
      <c r="W207" s="60" t="s">
        <v>33</v>
      </c>
      <c r="X207" s="60"/>
    </row>
    <row r="208" spans="1:24" s="28" customFormat="1" x14ac:dyDescent="0.25">
      <c r="A208" s="55">
        <v>2</v>
      </c>
      <c r="B208" s="109"/>
      <c r="C208" s="56" t="s">
        <v>304</v>
      </c>
      <c r="D208" s="56" t="s">
        <v>305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70" t="s">
        <v>36</v>
      </c>
      <c r="W208" s="70" t="s">
        <v>33</v>
      </c>
      <c r="X208" s="70"/>
    </row>
    <row r="209" spans="1:24" s="28" customFormat="1" x14ac:dyDescent="0.25">
      <c r="A209" s="55">
        <v>3</v>
      </c>
      <c r="B209" s="109"/>
      <c r="C209" s="56" t="s">
        <v>306</v>
      </c>
      <c r="D209" s="56" t="s">
        <v>307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1</v>
      </c>
      <c r="T209" s="42">
        <v>0</v>
      </c>
      <c r="U209" s="42">
        <v>0</v>
      </c>
      <c r="V209" s="70" t="s">
        <v>57</v>
      </c>
      <c r="W209" s="70" t="s">
        <v>33</v>
      </c>
      <c r="X209" s="70" t="s">
        <v>69</v>
      </c>
    </row>
    <row r="210" spans="1:24" s="28" customFormat="1" x14ac:dyDescent="0.25">
      <c r="A210" s="55"/>
      <c r="B210" s="109"/>
      <c r="C210" s="56" t="s">
        <v>308</v>
      </c>
      <c r="D210" s="56" t="s">
        <v>309</v>
      </c>
      <c r="E210" s="42"/>
      <c r="F210" s="42"/>
      <c r="G210" s="42"/>
      <c r="H210" s="42"/>
      <c r="I210" s="42"/>
      <c r="J210" s="42"/>
      <c r="K210" s="42">
        <v>1</v>
      </c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70" t="s">
        <v>36</v>
      </c>
      <c r="W210" s="70" t="s">
        <v>33</v>
      </c>
      <c r="X210" s="70"/>
    </row>
    <row r="211" spans="1:24" s="28" customFormat="1" x14ac:dyDescent="0.25">
      <c r="A211" s="55"/>
      <c r="B211" s="109"/>
      <c r="C211" s="56" t="s">
        <v>310</v>
      </c>
      <c r="D211" s="56" t="s">
        <v>311</v>
      </c>
      <c r="E211" s="42"/>
      <c r="F211" s="42"/>
      <c r="G211" s="42"/>
      <c r="H211" s="42"/>
      <c r="I211" s="42"/>
      <c r="J211" s="42"/>
      <c r="K211" s="42">
        <v>1</v>
      </c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70" t="s">
        <v>36</v>
      </c>
      <c r="W211" s="70" t="s">
        <v>33</v>
      </c>
      <c r="X211" s="70"/>
    </row>
    <row r="212" spans="1:24" s="28" customFormat="1" x14ac:dyDescent="0.25">
      <c r="A212" s="55"/>
      <c r="B212" s="109"/>
      <c r="C212" s="56" t="s">
        <v>154</v>
      </c>
      <c r="D212" s="56" t="s">
        <v>312</v>
      </c>
      <c r="E212" s="42"/>
      <c r="F212" s="42"/>
      <c r="G212" s="42"/>
      <c r="H212" s="42"/>
      <c r="I212" s="42"/>
      <c r="J212" s="42"/>
      <c r="K212" s="42">
        <v>1</v>
      </c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70" t="s">
        <v>36</v>
      </c>
      <c r="W212" s="70" t="s">
        <v>33</v>
      </c>
      <c r="X212" s="70"/>
    </row>
    <row r="213" spans="1:24" s="28" customFormat="1" x14ac:dyDescent="0.25">
      <c r="A213" s="55"/>
      <c r="B213" s="109"/>
      <c r="C213" s="56" t="s">
        <v>310</v>
      </c>
      <c r="D213" s="56" t="s">
        <v>313</v>
      </c>
      <c r="E213" s="42"/>
      <c r="F213" s="42"/>
      <c r="G213" s="42"/>
      <c r="H213" s="42"/>
      <c r="I213" s="42"/>
      <c r="J213" s="42"/>
      <c r="K213" s="42">
        <v>1</v>
      </c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70" t="s">
        <v>36</v>
      </c>
      <c r="W213" s="70" t="s">
        <v>33</v>
      </c>
      <c r="X213" s="70"/>
    </row>
    <row r="214" spans="1:24" s="28" customFormat="1" x14ac:dyDescent="0.25">
      <c r="A214" s="55"/>
      <c r="B214" s="109"/>
      <c r="C214" s="56" t="s">
        <v>304</v>
      </c>
      <c r="D214" s="56" t="s">
        <v>305</v>
      </c>
      <c r="E214" s="42"/>
      <c r="F214" s="42"/>
      <c r="G214" s="42"/>
      <c r="H214" s="42"/>
      <c r="I214" s="42"/>
      <c r="J214" s="42"/>
      <c r="K214" s="42">
        <v>1</v>
      </c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70" t="s">
        <v>36</v>
      </c>
      <c r="W214" s="70" t="s">
        <v>33</v>
      </c>
      <c r="X214" s="70"/>
    </row>
    <row r="215" spans="1:24" s="28" customFormat="1" x14ac:dyDescent="0.25">
      <c r="A215" s="55"/>
      <c r="B215" s="109"/>
      <c r="C215" s="56" t="s">
        <v>314</v>
      </c>
      <c r="D215" s="56" t="s">
        <v>315</v>
      </c>
      <c r="E215" s="42"/>
      <c r="F215" s="42"/>
      <c r="G215" s="42"/>
      <c r="H215" s="42"/>
      <c r="I215" s="42"/>
      <c r="J215" s="42"/>
      <c r="K215" s="42">
        <v>1</v>
      </c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70" t="s">
        <v>36</v>
      </c>
      <c r="W215" s="70" t="s">
        <v>33</v>
      </c>
      <c r="X215" s="70"/>
    </row>
    <row r="216" spans="1:24" s="28" customFormat="1" x14ac:dyDescent="0.25">
      <c r="A216" s="55"/>
      <c r="B216" s="109"/>
      <c r="C216" s="56" t="s">
        <v>310</v>
      </c>
      <c r="D216" s="56" t="s">
        <v>316</v>
      </c>
      <c r="E216" s="42"/>
      <c r="F216" s="42"/>
      <c r="G216" s="42"/>
      <c r="H216" s="42"/>
      <c r="I216" s="42"/>
      <c r="J216" s="42"/>
      <c r="K216" s="42">
        <v>1</v>
      </c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70" t="s">
        <v>36</v>
      </c>
      <c r="W216" s="70" t="s">
        <v>33</v>
      </c>
      <c r="X216" s="70"/>
    </row>
    <row r="217" spans="1:24" s="28" customFormat="1" x14ac:dyDescent="0.25">
      <c r="A217" s="55"/>
      <c r="B217" s="109"/>
      <c r="C217" s="56" t="s">
        <v>317</v>
      </c>
      <c r="D217" s="56" t="s">
        <v>312</v>
      </c>
      <c r="E217" s="42"/>
      <c r="F217" s="42"/>
      <c r="G217" s="42"/>
      <c r="H217" s="42"/>
      <c r="I217" s="42"/>
      <c r="J217" s="42"/>
      <c r="K217" s="42"/>
      <c r="L217" s="42">
        <v>1</v>
      </c>
      <c r="M217" s="42"/>
      <c r="N217" s="42"/>
      <c r="O217" s="42"/>
      <c r="P217" s="42"/>
      <c r="Q217" s="42"/>
      <c r="R217" s="42"/>
      <c r="S217" s="42"/>
      <c r="T217" s="42"/>
      <c r="U217" s="42"/>
      <c r="V217" s="70" t="s">
        <v>36</v>
      </c>
      <c r="W217" s="70" t="s">
        <v>33</v>
      </c>
      <c r="X217" s="70"/>
    </row>
    <row r="218" spans="1:24" s="28" customFormat="1" x14ac:dyDescent="0.25">
      <c r="A218" s="55"/>
      <c r="B218" s="109"/>
      <c r="C218" s="56" t="s">
        <v>318</v>
      </c>
      <c r="D218" s="56" t="s">
        <v>309</v>
      </c>
      <c r="E218" s="42"/>
      <c r="F218" s="42"/>
      <c r="G218" s="42"/>
      <c r="H218" s="42"/>
      <c r="I218" s="42"/>
      <c r="J218" s="42"/>
      <c r="K218" s="42"/>
      <c r="L218" s="42">
        <v>1</v>
      </c>
      <c r="M218" s="42"/>
      <c r="N218" s="42"/>
      <c r="O218" s="42"/>
      <c r="P218" s="42"/>
      <c r="Q218" s="42"/>
      <c r="R218" s="42"/>
      <c r="S218" s="42"/>
      <c r="T218" s="42"/>
      <c r="U218" s="42"/>
      <c r="V218" s="70" t="s">
        <v>36</v>
      </c>
      <c r="W218" s="70" t="s">
        <v>33</v>
      </c>
      <c r="X218" s="70"/>
    </row>
    <row r="219" spans="1:24" s="28" customFormat="1" x14ac:dyDescent="0.25">
      <c r="A219" s="55"/>
      <c r="B219" s="109"/>
      <c r="C219" s="56" t="s">
        <v>79</v>
      </c>
      <c r="D219" s="56" t="s">
        <v>319</v>
      </c>
      <c r="E219" s="42"/>
      <c r="F219" s="42"/>
      <c r="G219" s="42"/>
      <c r="H219" s="42"/>
      <c r="I219" s="42"/>
      <c r="J219" s="42"/>
      <c r="K219" s="42"/>
      <c r="L219" s="42">
        <v>1</v>
      </c>
      <c r="M219" s="42"/>
      <c r="N219" s="42"/>
      <c r="O219" s="42"/>
      <c r="P219" s="42"/>
      <c r="Q219" s="42"/>
      <c r="R219" s="42"/>
      <c r="S219" s="42"/>
      <c r="T219" s="42"/>
      <c r="U219" s="42"/>
      <c r="V219" s="70" t="s">
        <v>36</v>
      </c>
      <c r="W219" s="70" t="s">
        <v>33</v>
      </c>
      <c r="X219" s="70"/>
    </row>
    <row r="220" spans="1:24" s="28" customFormat="1" x14ac:dyDescent="0.25">
      <c r="A220" s="55"/>
      <c r="B220" s="109"/>
      <c r="C220" s="56" t="s">
        <v>320</v>
      </c>
      <c r="D220" s="56" t="s">
        <v>321</v>
      </c>
      <c r="E220" s="42"/>
      <c r="F220" s="42"/>
      <c r="G220" s="42"/>
      <c r="H220" s="42"/>
      <c r="I220" s="42"/>
      <c r="J220" s="42"/>
      <c r="K220" s="42"/>
      <c r="L220" s="42">
        <v>1</v>
      </c>
      <c r="M220" s="42"/>
      <c r="N220" s="42"/>
      <c r="O220" s="42"/>
      <c r="P220" s="42"/>
      <c r="Q220" s="42"/>
      <c r="R220" s="42"/>
      <c r="S220" s="42"/>
      <c r="T220" s="42"/>
      <c r="U220" s="42"/>
      <c r="V220" s="70" t="s">
        <v>36</v>
      </c>
      <c r="W220" s="70" t="s">
        <v>33</v>
      </c>
      <c r="X220" s="70"/>
    </row>
    <row r="221" spans="1:24" s="28" customFormat="1" x14ac:dyDescent="0.25">
      <c r="A221" s="55"/>
      <c r="B221" s="109"/>
      <c r="C221" s="56" t="s">
        <v>322</v>
      </c>
      <c r="D221" s="56" t="s">
        <v>323</v>
      </c>
      <c r="E221" s="42"/>
      <c r="F221" s="42"/>
      <c r="G221" s="42"/>
      <c r="H221" s="42"/>
      <c r="I221" s="42"/>
      <c r="J221" s="42"/>
      <c r="K221" s="42"/>
      <c r="L221" s="42">
        <v>1</v>
      </c>
      <c r="M221" s="42"/>
      <c r="N221" s="42"/>
      <c r="O221" s="42"/>
      <c r="P221" s="42"/>
      <c r="Q221" s="42"/>
      <c r="R221" s="42"/>
      <c r="S221" s="42"/>
      <c r="T221" s="42"/>
      <c r="U221" s="42"/>
      <c r="V221" s="70" t="s">
        <v>36</v>
      </c>
      <c r="W221" s="70" t="s">
        <v>33</v>
      </c>
      <c r="X221" s="70"/>
    </row>
    <row r="222" spans="1:24" s="28" customFormat="1" x14ac:dyDescent="0.25">
      <c r="A222" s="55"/>
      <c r="B222" s="109"/>
      <c r="C222" s="56" t="s">
        <v>294</v>
      </c>
      <c r="D222" s="56" t="s">
        <v>324</v>
      </c>
      <c r="E222" s="42"/>
      <c r="F222" s="42"/>
      <c r="G222" s="42"/>
      <c r="H222" s="42"/>
      <c r="I222" s="42"/>
      <c r="J222" s="42"/>
      <c r="K222" s="42"/>
      <c r="L222" s="42">
        <v>1</v>
      </c>
      <c r="M222" s="42"/>
      <c r="N222" s="42"/>
      <c r="O222" s="42"/>
      <c r="P222" s="42"/>
      <c r="Q222" s="42"/>
      <c r="R222" s="42"/>
      <c r="S222" s="42"/>
      <c r="T222" s="42"/>
      <c r="U222" s="42"/>
      <c r="V222" s="70" t="s">
        <v>36</v>
      </c>
      <c r="W222" s="70" t="s">
        <v>33</v>
      </c>
      <c r="X222" s="70"/>
    </row>
    <row r="223" spans="1:24" s="28" customFormat="1" x14ac:dyDescent="0.25">
      <c r="A223" s="55"/>
      <c r="B223" s="109"/>
      <c r="C223" s="56"/>
      <c r="D223" s="56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70"/>
      <c r="W223" s="70"/>
      <c r="X223" s="70"/>
    </row>
    <row r="224" spans="1:24" s="28" customFormat="1" ht="15.75" customHeight="1" x14ac:dyDescent="0.25">
      <c r="A224" s="71"/>
      <c r="B224" s="110"/>
      <c r="C224" s="72"/>
      <c r="D224" s="72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73"/>
      <c r="W224" s="73"/>
      <c r="X224" s="73"/>
    </row>
    <row r="225" spans="1:24" s="28" customFormat="1" x14ac:dyDescent="0.25">
      <c r="A225" s="114" t="s">
        <v>60</v>
      </c>
      <c r="B225" s="112"/>
      <c r="C225" s="112"/>
      <c r="D225" s="113"/>
      <c r="E225" s="38">
        <v>1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7</v>
      </c>
      <c r="L225" s="38">
        <v>6</v>
      </c>
      <c r="M225" s="38">
        <v>0</v>
      </c>
      <c r="N225" s="38">
        <v>1</v>
      </c>
      <c r="O225" s="38">
        <v>0</v>
      </c>
      <c r="P225" s="38">
        <v>0</v>
      </c>
      <c r="Q225" s="38">
        <v>0</v>
      </c>
      <c r="R225" s="38">
        <v>0</v>
      </c>
      <c r="S225" s="38">
        <v>1</v>
      </c>
      <c r="T225" s="38">
        <v>0</v>
      </c>
      <c r="U225" s="38">
        <v>0</v>
      </c>
      <c r="V225" s="60"/>
      <c r="W225" s="60"/>
      <c r="X225" s="60"/>
    </row>
    <row r="226" spans="1:24" s="28" customFormat="1" x14ac:dyDescent="0.25">
      <c r="A226" s="74">
        <v>1</v>
      </c>
      <c r="B226" s="108" t="s">
        <v>325</v>
      </c>
      <c r="C226" s="54" t="s">
        <v>39</v>
      </c>
      <c r="D226" s="75" t="s">
        <v>326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1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0</v>
      </c>
      <c r="U226" s="38">
        <v>0</v>
      </c>
      <c r="V226" s="60" t="s">
        <v>57</v>
      </c>
      <c r="W226" s="60" t="s">
        <v>33</v>
      </c>
      <c r="X226" s="60"/>
    </row>
    <row r="227" spans="1:24" s="28" customFormat="1" x14ac:dyDescent="0.25">
      <c r="A227" s="76">
        <v>2</v>
      </c>
      <c r="B227" s="109"/>
      <c r="C227" s="56" t="s">
        <v>327</v>
      </c>
      <c r="D227" s="77" t="s">
        <v>328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1</v>
      </c>
      <c r="O227" s="42">
        <v>0</v>
      </c>
      <c r="P227" s="42">
        <v>0</v>
      </c>
      <c r="Q227" s="42">
        <v>0</v>
      </c>
      <c r="R227" s="42">
        <v>0</v>
      </c>
      <c r="S227" s="42">
        <v>0</v>
      </c>
      <c r="T227" s="42">
        <v>0</v>
      </c>
      <c r="U227" s="42">
        <v>0</v>
      </c>
      <c r="V227" s="60" t="s">
        <v>57</v>
      </c>
      <c r="W227" s="70" t="s">
        <v>33</v>
      </c>
      <c r="X227" s="70"/>
    </row>
    <row r="228" spans="1:24" s="28" customFormat="1" x14ac:dyDescent="0.25">
      <c r="A228" s="76">
        <v>3</v>
      </c>
      <c r="B228" s="109"/>
      <c r="C228" s="56" t="s">
        <v>267</v>
      </c>
      <c r="D228" s="77" t="s">
        <v>329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1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60" t="s">
        <v>57</v>
      </c>
      <c r="W228" s="70" t="s">
        <v>33</v>
      </c>
      <c r="X228" s="70"/>
    </row>
    <row r="229" spans="1:24" s="28" customFormat="1" x14ac:dyDescent="0.25">
      <c r="A229" s="76">
        <v>4</v>
      </c>
      <c r="B229" s="109"/>
      <c r="C229" s="78" t="s">
        <v>330</v>
      </c>
      <c r="D229" s="79" t="s">
        <v>331</v>
      </c>
      <c r="E229" s="80">
        <v>0</v>
      </c>
      <c r="F229" s="80">
        <v>1</v>
      </c>
      <c r="G229" s="80">
        <v>0</v>
      </c>
      <c r="H229" s="80">
        <v>0</v>
      </c>
      <c r="I229" s="80">
        <v>0</v>
      </c>
      <c r="J229" s="80">
        <v>0</v>
      </c>
      <c r="K229" s="80">
        <v>0</v>
      </c>
      <c r="L229" s="80">
        <v>0</v>
      </c>
      <c r="M229" s="80">
        <v>0</v>
      </c>
      <c r="N229" s="80">
        <v>0</v>
      </c>
      <c r="O229" s="80">
        <v>0</v>
      </c>
      <c r="P229" s="80">
        <v>0</v>
      </c>
      <c r="Q229" s="80">
        <v>0</v>
      </c>
      <c r="R229" s="80">
        <v>0</v>
      </c>
      <c r="S229" s="80">
        <v>0</v>
      </c>
      <c r="T229" s="80">
        <v>0</v>
      </c>
      <c r="U229" s="80">
        <v>0</v>
      </c>
      <c r="V229" s="70" t="s">
        <v>57</v>
      </c>
      <c r="W229" s="81" t="s">
        <v>33</v>
      </c>
      <c r="X229" s="81" t="s">
        <v>69</v>
      </c>
    </row>
    <row r="230" spans="1:24" s="28" customFormat="1" x14ac:dyDescent="0.25">
      <c r="A230" s="76">
        <v>5</v>
      </c>
      <c r="B230" s="109"/>
      <c r="C230" s="78" t="s">
        <v>332</v>
      </c>
      <c r="D230" s="79" t="s">
        <v>333</v>
      </c>
      <c r="E230" s="80">
        <v>0</v>
      </c>
      <c r="F230" s="80">
        <v>0</v>
      </c>
      <c r="G230" s="80">
        <v>0</v>
      </c>
      <c r="H230" s="80">
        <v>0</v>
      </c>
      <c r="I230" s="80">
        <v>0</v>
      </c>
      <c r="J230" s="80">
        <v>0</v>
      </c>
      <c r="K230" s="80">
        <v>0</v>
      </c>
      <c r="L230" s="80">
        <v>0</v>
      </c>
      <c r="M230" s="80">
        <v>0</v>
      </c>
      <c r="N230" s="80">
        <v>0</v>
      </c>
      <c r="O230" s="80">
        <v>0</v>
      </c>
      <c r="P230" s="80">
        <v>0</v>
      </c>
      <c r="Q230" s="80">
        <v>0</v>
      </c>
      <c r="R230" s="80">
        <v>0</v>
      </c>
      <c r="S230" s="80">
        <v>1</v>
      </c>
      <c r="T230" s="80">
        <v>0</v>
      </c>
      <c r="U230" s="80">
        <v>0</v>
      </c>
      <c r="V230" s="81" t="s">
        <v>57</v>
      </c>
      <c r="W230" s="81" t="s">
        <v>33</v>
      </c>
      <c r="X230" s="81" t="s">
        <v>69</v>
      </c>
    </row>
    <row r="231" spans="1:24" s="28" customFormat="1" x14ac:dyDescent="0.25">
      <c r="A231" s="76"/>
      <c r="B231" s="109"/>
      <c r="C231" s="78" t="s">
        <v>221</v>
      </c>
      <c r="D231" s="79" t="s">
        <v>328</v>
      </c>
      <c r="E231" s="80"/>
      <c r="F231" s="80"/>
      <c r="G231" s="80"/>
      <c r="H231" s="80"/>
      <c r="I231" s="80"/>
      <c r="J231" s="80"/>
      <c r="K231" s="80">
        <v>1</v>
      </c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1" t="s">
        <v>36</v>
      </c>
      <c r="W231" s="81" t="s">
        <v>33</v>
      </c>
      <c r="X231" s="81"/>
    </row>
    <row r="232" spans="1:24" s="28" customFormat="1" x14ac:dyDescent="0.25">
      <c r="A232" s="76"/>
      <c r="B232" s="109"/>
      <c r="C232" s="78" t="s">
        <v>327</v>
      </c>
      <c r="D232" s="79" t="s">
        <v>328</v>
      </c>
      <c r="E232" s="80"/>
      <c r="F232" s="80"/>
      <c r="G232" s="80"/>
      <c r="H232" s="80"/>
      <c r="I232" s="80"/>
      <c r="J232" s="80"/>
      <c r="K232" s="80">
        <v>1</v>
      </c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1" t="s">
        <v>36</v>
      </c>
      <c r="W232" s="81" t="s">
        <v>33</v>
      </c>
      <c r="X232" s="81"/>
    </row>
    <row r="233" spans="1:24" s="28" customFormat="1" x14ac:dyDescent="0.25">
      <c r="A233" s="76"/>
      <c r="B233" s="109"/>
      <c r="C233" s="78" t="s">
        <v>221</v>
      </c>
      <c r="D233" s="79" t="s">
        <v>331</v>
      </c>
      <c r="E233" s="80"/>
      <c r="F233" s="80"/>
      <c r="G233" s="80"/>
      <c r="H233" s="80"/>
      <c r="I233" s="80"/>
      <c r="J233" s="80"/>
      <c r="K233" s="80">
        <v>1</v>
      </c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1" t="s">
        <v>36</v>
      </c>
      <c r="W233" s="81" t="s">
        <v>33</v>
      </c>
      <c r="X233" s="81"/>
    </row>
    <row r="234" spans="1:24" s="28" customFormat="1" x14ac:dyDescent="0.25">
      <c r="A234" s="76"/>
      <c r="B234" s="109"/>
      <c r="C234" s="78" t="s">
        <v>334</v>
      </c>
      <c r="D234" s="79" t="s">
        <v>333</v>
      </c>
      <c r="E234" s="80"/>
      <c r="F234" s="80"/>
      <c r="G234" s="80"/>
      <c r="H234" s="80"/>
      <c r="I234" s="80"/>
      <c r="J234" s="80"/>
      <c r="K234" s="80"/>
      <c r="L234" s="80">
        <v>1</v>
      </c>
      <c r="M234" s="80"/>
      <c r="N234" s="80"/>
      <c r="O234" s="80"/>
      <c r="P234" s="80"/>
      <c r="Q234" s="80"/>
      <c r="R234" s="80"/>
      <c r="S234" s="80"/>
      <c r="T234" s="80"/>
      <c r="U234" s="80"/>
      <c r="V234" s="81" t="s">
        <v>36</v>
      </c>
      <c r="W234" s="81" t="s">
        <v>33</v>
      </c>
      <c r="X234" s="81"/>
    </row>
    <row r="235" spans="1:24" s="28" customFormat="1" x14ac:dyDescent="0.25">
      <c r="A235" s="76"/>
      <c r="B235" s="109"/>
      <c r="C235" s="78" t="s">
        <v>335</v>
      </c>
      <c r="D235" s="79" t="s">
        <v>336</v>
      </c>
      <c r="E235" s="80"/>
      <c r="F235" s="80"/>
      <c r="G235" s="80"/>
      <c r="H235" s="80"/>
      <c r="I235" s="80"/>
      <c r="J235" s="80"/>
      <c r="K235" s="80"/>
      <c r="L235" s="80">
        <v>1</v>
      </c>
      <c r="M235" s="80"/>
      <c r="N235" s="80"/>
      <c r="O235" s="80"/>
      <c r="P235" s="80"/>
      <c r="Q235" s="80"/>
      <c r="R235" s="80"/>
      <c r="S235" s="80"/>
      <c r="T235" s="80"/>
      <c r="U235" s="80"/>
      <c r="V235" s="81" t="s">
        <v>36</v>
      </c>
      <c r="W235" s="81" t="s">
        <v>33</v>
      </c>
      <c r="X235" s="81"/>
    </row>
    <row r="236" spans="1:24" s="28" customFormat="1" x14ac:dyDescent="0.25">
      <c r="A236" s="76"/>
      <c r="B236" s="109"/>
      <c r="C236" s="78" t="s">
        <v>337</v>
      </c>
      <c r="D236" s="79" t="s">
        <v>338</v>
      </c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>
        <v>1</v>
      </c>
      <c r="Q236" s="80"/>
      <c r="R236" s="80"/>
      <c r="S236" s="80"/>
      <c r="T236" s="80"/>
      <c r="U236" s="80"/>
      <c r="V236" s="81" t="s">
        <v>36</v>
      </c>
      <c r="W236" s="81" t="s">
        <v>33</v>
      </c>
      <c r="X236" s="81"/>
    </row>
    <row r="237" spans="1:24" s="28" customFormat="1" x14ac:dyDescent="0.25">
      <c r="A237" s="76"/>
      <c r="B237" s="109"/>
      <c r="C237" s="78" t="s">
        <v>54</v>
      </c>
      <c r="D237" s="79" t="s">
        <v>331</v>
      </c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>
        <v>5</v>
      </c>
      <c r="U237" s="80"/>
      <c r="V237" s="81" t="s">
        <v>36</v>
      </c>
      <c r="W237" s="81" t="s">
        <v>33</v>
      </c>
      <c r="X237" s="81"/>
    </row>
    <row r="238" spans="1:24" s="28" customFormat="1" x14ac:dyDescent="0.25">
      <c r="A238" s="76"/>
      <c r="B238" s="109"/>
      <c r="C238" s="78" t="s">
        <v>339</v>
      </c>
      <c r="D238" s="79" t="s">
        <v>340</v>
      </c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>
        <v>5</v>
      </c>
      <c r="U238" s="80"/>
      <c r="V238" s="81" t="s">
        <v>36</v>
      </c>
      <c r="W238" s="81" t="s">
        <v>33</v>
      </c>
      <c r="X238" s="81"/>
    </row>
    <row r="239" spans="1:24" s="28" customFormat="1" x14ac:dyDescent="0.25">
      <c r="A239" s="55"/>
      <c r="B239" s="109"/>
      <c r="C239" s="78" t="s">
        <v>341</v>
      </c>
      <c r="D239" s="79" t="s">
        <v>328</v>
      </c>
      <c r="E239" s="80"/>
      <c r="F239" s="80"/>
      <c r="G239" s="80"/>
      <c r="H239" s="80"/>
      <c r="I239" s="80"/>
      <c r="J239" s="80"/>
      <c r="K239" s="80"/>
      <c r="L239" s="80"/>
      <c r="M239" s="80"/>
      <c r="N239" s="80">
        <v>1</v>
      </c>
      <c r="O239" s="80"/>
      <c r="P239" s="80"/>
      <c r="Q239" s="80"/>
      <c r="R239" s="80"/>
      <c r="S239" s="80"/>
      <c r="T239" s="80"/>
      <c r="U239" s="80"/>
      <c r="V239" s="81" t="s">
        <v>342</v>
      </c>
      <c r="W239" s="81" t="s">
        <v>33</v>
      </c>
      <c r="X239" s="81"/>
    </row>
    <row r="240" spans="1:24" s="28" customFormat="1" x14ac:dyDescent="0.25">
      <c r="A240" s="82"/>
      <c r="B240" s="109"/>
      <c r="C240" s="56" t="s">
        <v>343</v>
      </c>
      <c r="D240" s="77" t="s">
        <v>340</v>
      </c>
      <c r="E240" s="42"/>
      <c r="F240" s="42"/>
      <c r="G240" s="42"/>
      <c r="H240" s="42"/>
      <c r="I240" s="42"/>
      <c r="J240" s="42"/>
      <c r="K240" s="42">
        <v>1</v>
      </c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73" t="s">
        <v>57</v>
      </c>
      <c r="W240" s="73" t="s">
        <v>33</v>
      </c>
      <c r="X240" s="73"/>
    </row>
    <row r="241" spans="1:24" s="28" customFormat="1" x14ac:dyDescent="0.25">
      <c r="A241" s="82"/>
      <c r="B241" s="109"/>
      <c r="C241" s="56" t="s">
        <v>234</v>
      </c>
      <c r="D241" s="77" t="s">
        <v>329</v>
      </c>
      <c r="E241" s="42"/>
      <c r="F241" s="42"/>
      <c r="G241" s="42"/>
      <c r="H241" s="42"/>
      <c r="I241" s="42"/>
      <c r="J241" s="42"/>
      <c r="K241" s="42">
        <v>1</v>
      </c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70" t="s">
        <v>57</v>
      </c>
      <c r="W241" s="70" t="s">
        <v>33</v>
      </c>
      <c r="X241" s="70"/>
    </row>
    <row r="242" spans="1:24" s="28" customFormat="1" x14ac:dyDescent="0.25">
      <c r="A242" s="83"/>
      <c r="B242" s="110"/>
      <c r="C242" s="72"/>
      <c r="D242" s="84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W242" s="73"/>
      <c r="X242" s="73"/>
    </row>
    <row r="243" spans="1:24" s="28" customFormat="1" x14ac:dyDescent="0.25">
      <c r="A243" s="114" t="s">
        <v>60</v>
      </c>
      <c r="B243" s="112"/>
      <c r="C243" s="112"/>
      <c r="D243" s="113"/>
      <c r="E243" s="59">
        <v>0</v>
      </c>
      <c r="F243" s="59">
        <v>1</v>
      </c>
      <c r="G243" s="59">
        <v>0</v>
      </c>
      <c r="H243" s="59">
        <v>0</v>
      </c>
      <c r="I243" s="59">
        <v>0</v>
      </c>
      <c r="J243" s="59">
        <v>0</v>
      </c>
      <c r="K243" s="59">
        <v>5</v>
      </c>
      <c r="L243" s="59">
        <v>2</v>
      </c>
      <c r="M243" s="59">
        <v>0</v>
      </c>
      <c r="N243" s="59">
        <v>4</v>
      </c>
      <c r="O243" s="59">
        <v>0</v>
      </c>
      <c r="P243" s="59">
        <v>1</v>
      </c>
      <c r="Q243" s="59">
        <v>0</v>
      </c>
      <c r="R243" s="59">
        <v>0</v>
      </c>
      <c r="S243" s="59">
        <v>1</v>
      </c>
      <c r="T243" s="59">
        <v>10</v>
      </c>
      <c r="U243" s="59">
        <v>0</v>
      </c>
      <c r="V243" s="60"/>
      <c r="W243" s="60"/>
      <c r="X243" s="60"/>
    </row>
    <row r="244" spans="1:24" s="28" customFormat="1" x14ac:dyDescent="0.25">
      <c r="A244" s="85">
        <v>1</v>
      </c>
      <c r="B244" s="108" t="s">
        <v>344</v>
      </c>
      <c r="C244" s="86" t="s">
        <v>345</v>
      </c>
      <c r="D244" s="87" t="s">
        <v>346</v>
      </c>
      <c r="E244" s="88">
        <v>0</v>
      </c>
      <c r="F244" s="88">
        <v>0</v>
      </c>
      <c r="G244" s="88">
        <v>0</v>
      </c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88">
        <v>0</v>
      </c>
      <c r="N244" s="88">
        <v>0</v>
      </c>
      <c r="O244" s="88">
        <v>0</v>
      </c>
      <c r="P244" s="88">
        <v>1</v>
      </c>
      <c r="Q244" s="88">
        <v>0</v>
      </c>
      <c r="R244" s="88">
        <v>0</v>
      </c>
      <c r="S244" s="88">
        <v>0</v>
      </c>
      <c r="T244" s="88">
        <v>0</v>
      </c>
      <c r="U244" s="88">
        <v>0</v>
      </c>
      <c r="V244" s="89" t="s">
        <v>57</v>
      </c>
      <c r="W244" s="89" t="s">
        <v>33</v>
      </c>
      <c r="X244" s="89"/>
    </row>
    <row r="245" spans="1:24" s="28" customFormat="1" x14ac:dyDescent="0.25">
      <c r="A245" s="55">
        <v>2</v>
      </c>
      <c r="B245" s="109"/>
      <c r="C245" s="41" t="s">
        <v>347</v>
      </c>
      <c r="D245" s="41" t="s">
        <v>348</v>
      </c>
      <c r="E245" s="90">
        <v>0</v>
      </c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90">
        <v>0</v>
      </c>
      <c r="N245" s="90">
        <v>1</v>
      </c>
      <c r="O245" s="90">
        <v>0</v>
      </c>
      <c r="P245" s="90">
        <v>0</v>
      </c>
      <c r="Q245" s="90">
        <v>0</v>
      </c>
      <c r="R245" s="90">
        <v>0</v>
      </c>
      <c r="S245" s="90">
        <v>0</v>
      </c>
      <c r="T245" s="90">
        <v>0</v>
      </c>
      <c r="U245" s="90">
        <v>0</v>
      </c>
      <c r="V245" s="41" t="s">
        <v>57</v>
      </c>
      <c r="W245" s="41" t="s">
        <v>33</v>
      </c>
      <c r="X245" s="41"/>
    </row>
    <row r="246" spans="1:24" s="28" customFormat="1" x14ac:dyDescent="0.25">
      <c r="A246" s="55">
        <v>3</v>
      </c>
      <c r="B246" s="109"/>
      <c r="C246" s="41" t="s">
        <v>349</v>
      </c>
      <c r="D246" s="41" t="s">
        <v>350</v>
      </c>
      <c r="E246" s="90">
        <v>1</v>
      </c>
      <c r="F246" s="90">
        <v>0</v>
      </c>
      <c r="G246" s="90">
        <v>0</v>
      </c>
      <c r="H246" s="90">
        <v>0</v>
      </c>
      <c r="I246" s="90">
        <v>0</v>
      </c>
      <c r="J246" s="90">
        <v>0</v>
      </c>
      <c r="K246" s="90">
        <v>0</v>
      </c>
      <c r="L246" s="90">
        <v>0</v>
      </c>
      <c r="M246" s="90">
        <v>0</v>
      </c>
      <c r="N246" s="90">
        <v>0</v>
      </c>
      <c r="O246" s="90">
        <v>0</v>
      </c>
      <c r="P246" s="90">
        <v>0</v>
      </c>
      <c r="Q246" s="90">
        <v>0</v>
      </c>
      <c r="R246" s="90">
        <v>0</v>
      </c>
      <c r="S246" s="90">
        <v>0</v>
      </c>
      <c r="T246" s="90">
        <v>0</v>
      </c>
      <c r="U246" s="90">
        <v>0</v>
      </c>
      <c r="V246" s="41" t="s">
        <v>36</v>
      </c>
      <c r="W246" s="41" t="s">
        <v>33</v>
      </c>
      <c r="X246" s="41"/>
    </row>
    <row r="247" spans="1:24" s="28" customFormat="1" x14ac:dyDescent="0.25">
      <c r="A247" s="55">
        <v>4</v>
      </c>
      <c r="B247" s="109"/>
      <c r="C247" s="45" t="s">
        <v>351</v>
      </c>
      <c r="D247" s="45" t="s">
        <v>348</v>
      </c>
      <c r="E247" s="91">
        <v>1</v>
      </c>
      <c r="F247" s="91">
        <v>0</v>
      </c>
      <c r="G247" s="91">
        <v>0</v>
      </c>
      <c r="H247" s="91">
        <v>0</v>
      </c>
      <c r="I247" s="91">
        <v>0</v>
      </c>
      <c r="J247" s="91">
        <v>0</v>
      </c>
      <c r="K247" s="91">
        <v>0</v>
      </c>
      <c r="L247" s="91">
        <v>0</v>
      </c>
      <c r="M247" s="91">
        <v>0</v>
      </c>
      <c r="N247" s="91">
        <v>0</v>
      </c>
      <c r="O247" s="91">
        <v>0</v>
      </c>
      <c r="P247" s="91">
        <v>0</v>
      </c>
      <c r="Q247" s="91">
        <v>0</v>
      </c>
      <c r="R247" s="91">
        <v>0</v>
      </c>
      <c r="S247" s="91">
        <v>0</v>
      </c>
      <c r="T247" s="91">
        <v>0</v>
      </c>
      <c r="U247" s="91">
        <v>0</v>
      </c>
      <c r="V247" s="45" t="s">
        <v>57</v>
      </c>
      <c r="W247" s="45" t="s">
        <v>33</v>
      </c>
      <c r="X247" s="45" t="s">
        <v>69</v>
      </c>
    </row>
    <row r="248" spans="1:24" s="28" customFormat="1" x14ac:dyDescent="0.25">
      <c r="A248" s="55"/>
      <c r="B248" s="109"/>
      <c r="C248" s="41" t="s">
        <v>352</v>
      </c>
      <c r="D248" s="41" t="s">
        <v>353</v>
      </c>
      <c r="E248" s="90"/>
      <c r="F248" s="90"/>
      <c r="G248" s="90"/>
      <c r="H248" s="90"/>
      <c r="I248" s="90"/>
      <c r="J248" s="90"/>
      <c r="K248" s="90">
        <v>1</v>
      </c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41" t="s">
        <v>36</v>
      </c>
      <c r="W248" s="41" t="s">
        <v>33</v>
      </c>
      <c r="X248" s="41"/>
    </row>
    <row r="249" spans="1:24" s="28" customFormat="1" x14ac:dyDescent="0.25">
      <c r="A249" s="92"/>
      <c r="B249" s="109"/>
      <c r="C249" s="41" t="s">
        <v>354</v>
      </c>
      <c r="D249" s="41" t="s">
        <v>353</v>
      </c>
      <c r="E249" s="90"/>
      <c r="F249" s="90"/>
      <c r="G249" s="90"/>
      <c r="H249" s="90"/>
      <c r="I249" s="90"/>
      <c r="J249" s="90"/>
      <c r="K249" s="90">
        <v>1</v>
      </c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41" t="s">
        <v>36</v>
      </c>
      <c r="W249" s="41" t="s">
        <v>33</v>
      </c>
      <c r="X249" s="41"/>
    </row>
    <row r="250" spans="1:24" s="28" customFormat="1" x14ac:dyDescent="0.25">
      <c r="A250" s="92"/>
      <c r="B250" s="109"/>
      <c r="C250" s="41" t="s">
        <v>355</v>
      </c>
      <c r="D250" s="41" t="s">
        <v>356</v>
      </c>
      <c r="E250" s="90"/>
      <c r="F250" s="90"/>
      <c r="G250" s="90"/>
      <c r="H250" s="90"/>
      <c r="I250" s="90"/>
      <c r="J250" s="90"/>
      <c r="K250" s="90">
        <v>1</v>
      </c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41" t="s">
        <v>36</v>
      </c>
      <c r="W250" s="41" t="s">
        <v>33</v>
      </c>
      <c r="X250" s="41"/>
    </row>
    <row r="251" spans="1:24" s="28" customFormat="1" x14ac:dyDescent="0.25">
      <c r="A251" s="92"/>
      <c r="B251" s="109"/>
      <c r="C251" s="41" t="s">
        <v>357</v>
      </c>
      <c r="D251" s="41" t="s">
        <v>358</v>
      </c>
      <c r="E251" s="90"/>
      <c r="F251" s="90"/>
      <c r="G251" s="90"/>
      <c r="H251" s="90"/>
      <c r="I251" s="90"/>
      <c r="J251" s="90"/>
      <c r="K251" s="90">
        <v>1</v>
      </c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41" t="s">
        <v>36</v>
      </c>
      <c r="W251" s="41" t="s">
        <v>33</v>
      </c>
      <c r="X251" s="41"/>
    </row>
    <row r="252" spans="1:24" s="28" customFormat="1" x14ac:dyDescent="0.25">
      <c r="A252" s="92"/>
      <c r="B252" s="109"/>
      <c r="C252" s="41" t="s">
        <v>359</v>
      </c>
      <c r="D252" s="41" t="s">
        <v>360</v>
      </c>
      <c r="E252" s="90"/>
      <c r="F252" s="90"/>
      <c r="G252" s="90"/>
      <c r="H252" s="90"/>
      <c r="I252" s="90"/>
      <c r="J252" s="90"/>
      <c r="K252" s="90">
        <v>1</v>
      </c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41" t="s">
        <v>36</v>
      </c>
      <c r="W252" s="41" t="s">
        <v>33</v>
      </c>
      <c r="X252" s="41"/>
    </row>
    <row r="253" spans="1:24" s="28" customFormat="1" x14ac:dyDescent="0.25">
      <c r="A253" s="92"/>
      <c r="B253" s="109"/>
      <c r="C253" s="41" t="s">
        <v>361</v>
      </c>
      <c r="D253" s="41" t="s">
        <v>362</v>
      </c>
      <c r="E253" s="90"/>
      <c r="F253" s="90"/>
      <c r="G253" s="90"/>
      <c r="H253" s="90"/>
      <c r="I253" s="90"/>
      <c r="J253" s="90"/>
      <c r="K253" s="90">
        <v>1</v>
      </c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41" t="s">
        <v>36</v>
      </c>
      <c r="W253" s="41" t="s">
        <v>33</v>
      </c>
      <c r="X253" s="41"/>
    </row>
    <row r="254" spans="1:24" s="28" customFormat="1" x14ac:dyDescent="0.25">
      <c r="A254" s="92"/>
      <c r="B254" s="109"/>
      <c r="C254" s="41" t="s">
        <v>363</v>
      </c>
      <c r="D254" s="41" t="s">
        <v>364</v>
      </c>
      <c r="E254" s="90"/>
      <c r="F254" s="90"/>
      <c r="G254" s="90"/>
      <c r="H254" s="90"/>
      <c r="I254" s="90"/>
      <c r="J254" s="90"/>
      <c r="K254" s="90">
        <v>1</v>
      </c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41" t="s">
        <v>36</v>
      </c>
      <c r="W254" s="41" t="s">
        <v>33</v>
      </c>
      <c r="X254" s="41"/>
    </row>
    <row r="255" spans="1:24" s="28" customFormat="1" x14ac:dyDescent="0.25">
      <c r="A255" s="92"/>
      <c r="B255" s="109"/>
      <c r="C255" s="41" t="s">
        <v>365</v>
      </c>
      <c r="D255" s="41" t="s">
        <v>360</v>
      </c>
      <c r="E255" s="90"/>
      <c r="F255" s="90"/>
      <c r="G255" s="90"/>
      <c r="H255" s="90"/>
      <c r="I255" s="90"/>
      <c r="J255" s="90"/>
      <c r="K255" s="90">
        <v>1</v>
      </c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41" t="s">
        <v>36</v>
      </c>
      <c r="W255" s="41" t="s">
        <v>33</v>
      </c>
      <c r="X255" s="41"/>
    </row>
    <row r="256" spans="1:24" s="28" customFormat="1" x14ac:dyDescent="0.25">
      <c r="A256" s="92"/>
      <c r="B256" s="109"/>
      <c r="C256" s="41" t="s">
        <v>347</v>
      </c>
      <c r="D256" s="41" t="s">
        <v>356</v>
      </c>
      <c r="E256" s="90"/>
      <c r="F256" s="90"/>
      <c r="G256" s="90"/>
      <c r="H256" s="90"/>
      <c r="I256" s="90"/>
      <c r="J256" s="90"/>
      <c r="K256" s="90">
        <v>1</v>
      </c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41" t="s">
        <v>36</v>
      </c>
      <c r="W256" s="41" t="s">
        <v>33</v>
      </c>
      <c r="X256" s="41"/>
    </row>
    <row r="257" spans="1:24" s="28" customFormat="1" x14ac:dyDescent="0.25">
      <c r="A257" s="92"/>
      <c r="B257" s="109"/>
      <c r="C257" s="41" t="s">
        <v>149</v>
      </c>
      <c r="D257" s="41" t="s">
        <v>364</v>
      </c>
      <c r="E257" s="90"/>
      <c r="F257" s="90"/>
      <c r="G257" s="90"/>
      <c r="H257" s="90"/>
      <c r="I257" s="90"/>
      <c r="J257" s="90"/>
      <c r="K257" s="90">
        <v>1</v>
      </c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41" t="s">
        <v>36</v>
      </c>
      <c r="W257" s="41" t="s">
        <v>33</v>
      </c>
      <c r="X257" s="41"/>
    </row>
    <row r="258" spans="1:24" s="28" customFormat="1" x14ac:dyDescent="0.25">
      <c r="A258" s="92"/>
      <c r="B258" s="109"/>
      <c r="C258" s="41" t="s">
        <v>294</v>
      </c>
      <c r="D258" s="41" t="s">
        <v>366</v>
      </c>
      <c r="E258" s="90"/>
      <c r="F258" s="90"/>
      <c r="G258" s="90"/>
      <c r="H258" s="90"/>
      <c r="I258" s="90"/>
      <c r="J258" s="90"/>
      <c r="K258" s="90">
        <v>1</v>
      </c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41" t="s">
        <v>36</v>
      </c>
      <c r="W258" s="41" t="s">
        <v>33</v>
      </c>
      <c r="X258" s="41"/>
    </row>
    <row r="259" spans="1:24" s="28" customFormat="1" x14ac:dyDescent="0.25">
      <c r="A259" s="92"/>
      <c r="B259" s="109"/>
      <c r="C259" s="41" t="s">
        <v>367</v>
      </c>
      <c r="D259" s="41" t="s">
        <v>362</v>
      </c>
      <c r="E259" s="90"/>
      <c r="F259" s="90"/>
      <c r="G259" s="90"/>
      <c r="H259" s="90"/>
      <c r="I259" s="90"/>
      <c r="J259" s="90"/>
      <c r="K259" s="90">
        <v>1</v>
      </c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41" t="s">
        <v>36</v>
      </c>
      <c r="W259" s="41" t="s">
        <v>33</v>
      </c>
      <c r="X259" s="41"/>
    </row>
    <row r="260" spans="1:24" s="28" customFormat="1" x14ac:dyDescent="0.25">
      <c r="A260" s="92"/>
      <c r="B260" s="109"/>
      <c r="C260" s="41" t="s">
        <v>368</v>
      </c>
      <c r="D260" s="41" t="s">
        <v>369</v>
      </c>
      <c r="E260" s="90"/>
      <c r="F260" s="90"/>
      <c r="G260" s="90"/>
      <c r="H260" s="90"/>
      <c r="I260" s="90"/>
      <c r="J260" s="90"/>
      <c r="K260" s="90">
        <v>1</v>
      </c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41" t="s">
        <v>36</v>
      </c>
      <c r="W260" s="41" t="s">
        <v>33</v>
      </c>
      <c r="X260" s="41"/>
    </row>
    <row r="261" spans="1:24" s="28" customFormat="1" x14ac:dyDescent="0.25">
      <c r="A261" s="92"/>
      <c r="B261" s="109"/>
      <c r="C261" s="41" t="s">
        <v>370</v>
      </c>
      <c r="D261" s="41" t="s">
        <v>371</v>
      </c>
      <c r="E261" s="90"/>
      <c r="F261" s="90"/>
      <c r="G261" s="90"/>
      <c r="H261" s="90"/>
      <c r="I261" s="90"/>
      <c r="J261" s="90"/>
      <c r="K261" s="90">
        <v>1</v>
      </c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41" t="s">
        <v>36</v>
      </c>
      <c r="W261" s="41" t="s">
        <v>33</v>
      </c>
      <c r="X261" s="41"/>
    </row>
    <row r="262" spans="1:24" s="28" customFormat="1" x14ac:dyDescent="0.25">
      <c r="A262" s="92"/>
      <c r="B262" s="109"/>
      <c r="C262" s="41" t="s">
        <v>372</v>
      </c>
      <c r="D262" s="41" t="s">
        <v>350</v>
      </c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>
        <v>5</v>
      </c>
      <c r="U262" s="90"/>
      <c r="V262" s="41" t="s">
        <v>36</v>
      </c>
      <c r="W262" s="41" t="s">
        <v>33</v>
      </c>
      <c r="X262" s="41"/>
    </row>
    <row r="263" spans="1:24" s="28" customFormat="1" x14ac:dyDescent="0.25">
      <c r="A263" s="92"/>
      <c r="B263" s="109"/>
      <c r="C263" s="41" t="s">
        <v>373</v>
      </c>
      <c r="D263" s="41" t="s">
        <v>353</v>
      </c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>
        <v>5</v>
      </c>
      <c r="U263" s="90"/>
      <c r="V263" s="41" t="s">
        <v>36</v>
      </c>
      <c r="W263" s="41" t="s">
        <v>33</v>
      </c>
      <c r="X263" s="41"/>
    </row>
    <row r="264" spans="1:24" s="28" customFormat="1" x14ac:dyDescent="0.25">
      <c r="A264" s="92"/>
      <c r="B264" s="109"/>
      <c r="C264" s="41" t="s">
        <v>374</v>
      </c>
      <c r="D264" s="41" t="s">
        <v>362</v>
      </c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>
        <v>1</v>
      </c>
      <c r="Q264" s="90"/>
      <c r="R264" s="90"/>
      <c r="S264" s="90"/>
      <c r="T264" s="90"/>
      <c r="U264" s="90"/>
      <c r="V264" s="41" t="s">
        <v>36</v>
      </c>
      <c r="W264" s="41" t="s">
        <v>33</v>
      </c>
      <c r="X264" s="41"/>
    </row>
    <row r="265" spans="1:24" s="28" customFormat="1" x14ac:dyDescent="0.25">
      <c r="A265" s="92"/>
      <c r="B265" s="109"/>
      <c r="C265" s="41" t="s">
        <v>373</v>
      </c>
      <c r="D265" s="41" t="s">
        <v>353</v>
      </c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>
        <v>1</v>
      </c>
      <c r="Q265" s="90"/>
      <c r="R265" s="90"/>
      <c r="S265" s="90"/>
      <c r="T265" s="90"/>
      <c r="U265" s="90"/>
      <c r="V265" s="41" t="s">
        <v>36</v>
      </c>
      <c r="W265" s="41" t="s">
        <v>33</v>
      </c>
      <c r="X265" s="41"/>
    </row>
    <row r="266" spans="1:24" s="28" customFormat="1" x14ac:dyDescent="0.25">
      <c r="A266" s="92"/>
      <c r="B266" s="109"/>
      <c r="C266" s="41" t="s">
        <v>375</v>
      </c>
      <c r="D266" s="41" t="s">
        <v>360</v>
      </c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>
        <v>1</v>
      </c>
      <c r="Q266" s="90"/>
      <c r="R266" s="90"/>
      <c r="S266" s="90"/>
      <c r="T266" s="90"/>
      <c r="U266" s="90"/>
      <c r="V266" s="41" t="s">
        <v>36</v>
      </c>
      <c r="W266" s="41" t="s">
        <v>33</v>
      </c>
      <c r="X266" s="41"/>
    </row>
    <row r="267" spans="1:24" s="28" customFormat="1" x14ac:dyDescent="0.25">
      <c r="A267" s="92"/>
      <c r="B267" s="109"/>
      <c r="C267" s="41" t="s">
        <v>349</v>
      </c>
      <c r="D267" s="41" t="s">
        <v>350</v>
      </c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>
        <v>1</v>
      </c>
      <c r="Q267" s="90"/>
      <c r="R267" s="90"/>
      <c r="S267" s="90"/>
      <c r="T267" s="90"/>
      <c r="U267" s="90"/>
      <c r="V267" s="41" t="s">
        <v>36</v>
      </c>
      <c r="W267" s="41" t="s">
        <v>33</v>
      </c>
      <c r="X267" s="41"/>
    </row>
    <row r="268" spans="1:24" s="28" customFormat="1" x14ac:dyDescent="0.25">
      <c r="A268" s="92"/>
      <c r="B268" s="109"/>
      <c r="C268" s="41" t="s">
        <v>376</v>
      </c>
      <c r="D268" s="41" t="s">
        <v>360</v>
      </c>
      <c r="E268" s="90"/>
      <c r="F268" s="90"/>
      <c r="G268" s="90"/>
      <c r="H268" s="90"/>
      <c r="I268" s="90"/>
      <c r="J268" s="90"/>
      <c r="K268" s="90"/>
      <c r="L268" s="90">
        <v>1</v>
      </c>
      <c r="M268" s="90"/>
      <c r="N268" s="90"/>
      <c r="O268" s="90"/>
      <c r="P268" s="90"/>
      <c r="Q268" s="90"/>
      <c r="R268" s="90"/>
      <c r="S268" s="90"/>
      <c r="T268" s="90"/>
      <c r="U268" s="90"/>
      <c r="V268" s="41" t="s">
        <v>36</v>
      </c>
      <c r="W268" s="41" t="s">
        <v>33</v>
      </c>
      <c r="X268" s="41"/>
    </row>
    <row r="269" spans="1:24" s="28" customFormat="1" x14ac:dyDescent="0.25">
      <c r="A269" s="92"/>
      <c r="B269" s="109"/>
      <c r="C269" s="41" t="s">
        <v>345</v>
      </c>
      <c r="D269" s="41" t="s">
        <v>346</v>
      </c>
      <c r="E269" s="90"/>
      <c r="F269" s="90"/>
      <c r="G269" s="90"/>
      <c r="H269" s="90"/>
      <c r="I269" s="90"/>
      <c r="J269" s="90"/>
      <c r="K269" s="90"/>
      <c r="L269" s="90">
        <v>1</v>
      </c>
      <c r="M269" s="90"/>
      <c r="N269" s="90"/>
      <c r="O269" s="90"/>
      <c r="P269" s="90"/>
      <c r="Q269" s="90"/>
      <c r="R269" s="90"/>
      <c r="S269" s="90"/>
      <c r="T269" s="90"/>
      <c r="U269" s="90"/>
      <c r="V269" s="41" t="s">
        <v>36</v>
      </c>
      <c r="W269" s="41" t="s">
        <v>33</v>
      </c>
      <c r="X269" s="41"/>
    </row>
    <row r="270" spans="1:24" s="28" customFormat="1" x14ac:dyDescent="0.25">
      <c r="A270" s="92"/>
      <c r="B270" s="109"/>
      <c r="C270" s="41" t="s">
        <v>377</v>
      </c>
      <c r="D270" s="41" t="s">
        <v>360</v>
      </c>
      <c r="E270" s="90"/>
      <c r="F270" s="90"/>
      <c r="G270" s="90"/>
      <c r="H270" s="90"/>
      <c r="I270" s="90"/>
      <c r="J270" s="90"/>
      <c r="K270" s="90"/>
      <c r="L270" s="90"/>
      <c r="M270" s="90"/>
      <c r="N270" s="90">
        <v>1</v>
      </c>
      <c r="O270" s="90"/>
      <c r="P270" s="90"/>
      <c r="Q270" s="90"/>
      <c r="R270" s="90"/>
      <c r="S270" s="90"/>
      <c r="T270" s="90"/>
      <c r="U270" s="90"/>
      <c r="V270" s="41" t="s">
        <v>36</v>
      </c>
      <c r="W270" s="41" t="s">
        <v>33</v>
      </c>
      <c r="X270" s="41"/>
    </row>
    <row r="271" spans="1:24" s="28" customFormat="1" x14ac:dyDescent="0.25">
      <c r="A271" s="92"/>
      <c r="B271" s="109"/>
      <c r="C271" s="41"/>
      <c r="D271" s="41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41"/>
      <c r="W271" s="41"/>
      <c r="X271" s="41"/>
    </row>
    <row r="272" spans="1:24" s="28" customFormat="1" x14ac:dyDescent="0.25">
      <c r="A272" s="93"/>
      <c r="B272" s="110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4"/>
      <c r="W272" s="94"/>
      <c r="X272" s="94"/>
    </row>
    <row r="273" spans="1:26" s="28" customFormat="1" x14ac:dyDescent="0.25">
      <c r="A273" s="114" t="s">
        <v>60</v>
      </c>
      <c r="B273" s="112"/>
      <c r="C273" s="112"/>
      <c r="D273" s="113"/>
      <c r="E273" s="96">
        <v>2</v>
      </c>
      <c r="F273" s="96">
        <v>0</v>
      </c>
      <c r="G273" s="96">
        <v>0</v>
      </c>
      <c r="H273" s="96">
        <v>0</v>
      </c>
      <c r="I273" s="96">
        <v>0</v>
      </c>
      <c r="J273" s="96">
        <v>0</v>
      </c>
      <c r="K273" s="96">
        <v>14</v>
      </c>
      <c r="L273" s="96">
        <v>2</v>
      </c>
      <c r="M273" s="96">
        <v>0</v>
      </c>
      <c r="N273" s="96">
        <v>2</v>
      </c>
      <c r="O273" s="96">
        <v>0</v>
      </c>
      <c r="P273" s="96">
        <v>5</v>
      </c>
      <c r="Q273" s="96">
        <v>0</v>
      </c>
      <c r="R273" s="96">
        <v>0</v>
      </c>
      <c r="S273" s="96">
        <v>0</v>
      </c>
      <c r="T273" s="96">
        <v>10</v>
      </c>
      <c r="U273" s="96">
        <v>0</v>
      </c>
      <c r="V273" s="97"/>
      <c r="W273" s="97"/>
      <c r="X273" s="97"/>
    </row>
    <row r="274" spans="1:26" x14ac:dyDescent="0.25">
      <c r="A274" s="115" t="s">
        <v>60</v>
      </c>
      <c r="B274" s="115"/>
      <c r="C274" s="115"/>
      <c r="D274" s="115"/>
      <c r="E274" s="98">
        <v>10</v>
      </c>
      <c r="F274" s="98">
        <v>4</v>
      </c>
      <c r="G274" s="98">
        <v>0</v>
      </c>
      <c r="H274" s="98">
        <v>15</v>
      </c>
      <c r="I274" s="98">
        <v>0</v>
      </c>
      <c r="J274" s="98">
        <v>0</v>
      </c>
      <c r="K274" s="98">
        <v>102</v>
      </c>
      <c r="L274" s="98">
        <v>30</v>
      </c>
      <c r="M274" s="98">
        <v>10</v>
      </c>
      <c r="N274" s="98">
        <v>20</v>
      </c>
      <c r="O274" s="98">
        <v>1</v>
      </c>
      <c r="P274" s="98">
        <v>26</v>
      </c>
      <c r="Q274" s="98">
        <v>10</v>
      </c>
      <c r="R274" s="98">
        <v>0</v>
      </c>
      <c r="S274" s="98">
        <v>3</v>
      </c>
      <c r="T274" s="98">
        <v>30</v>
      </c>
      <c r="U274" s="98">
        <v>0</v>
      </c>
      <c r="V274" s="99"/>
      <c r="W274" s="99"/>
      <c r="X274" s="99"/>
    </row>
    <row r="276" spans="1:26" s="1" customFormat="1" x14ac:dyDescent="0.25">
      <c r="A276" t="s">
        <v>378</v>
      </c>
      <c r="B276" t="s">
        <v>379</v>
      </c>
      <c r="C276"/>
      <c r="D276" s="100" t="s">
        <v>380</v>
      </c>
      <c r="E276" s="100"/>
      <c r="F276" s="100"/>
      <c r="G276" s="100"/>
      <c r="H276" s="100"/>
      <c r="I276" s="100"/>
      <c r="J276" s="100" t="s">
        <v>381</v>
      </c>
      <c r="K276" s="100"/>
      <c r="V276"/>
      <c r="W276"/>
      <c r="X276"/>
      <c r="Y276"/>
      <c r="Z276"/>
    </row>
    <row r="277" spans="1:26" s="1" customFormat="1" x14ac:dyDescent="0.25">
      <c r="A277"/>
      <c r="B277" t="s">
        <v>382</v>
      </c>
      <c r="C277"/>
      <c r="D277" s="100" t="s">
        <v>383</v>
      </c>
      <c r="E277" s="100"/>
      <c r="F277" s="100"/>
      <c r="G277" s="100"/>
      <c r="H277" s="100"/>
      <c r="I277" s="100"/>
      <c r="J277" s="100" t="s">
        <v>384</v>
      </c>
      <c r="K277" s="100"/>
      <c r="S277" s="101" t="s">
        <v>385</v>
      </c>
      <c r="V277"/>
      <c r="W277"/>
      <c r="X277"/>
      <c r="Y277"/>
      <c r="Z277"/>
    </row>
    <row r="278" spans="1:26" s="1" customFormat="1" x14ac:dyDescent="0.25">
      <c r="A278"/>
      <c r="B278" t="s">
        <v>386</v>
      </c>
      <c r="C278"/>
      <c r="D278" s="100" t="s">
        <v>387</v>
      </c>
      <c r="E278" s="100"/>
      <c r="F278" s="100"/>
      <c r="G278" s="100"/>
      <c r="H278" s="100"/>
      <c r="I278" s="100"/>
      <c r="J278" s="100" t="s">
        <v>388</v>
      </c>
      <c r="K278" s="100"/>
      <c r="S278"/>
      <c r="V278"/>
      <c r="W278"/>
      <c r="X278"/>
      <c r="Y278"/>
      <c r="Z278"/>
    </row>
    <row r="279" spans="1:26" s="1" customFormat="1" x14ac:dyDescent="0.25">
      <c r="A279"/>
      <c r="B279" t="s">
        <v>389</v>
      </c>
      <c r="C279"/>
      <c r="D279" s="100" t="s">
        <v>390</v>
      </c>
      <c r="E279" s="100"/>
      <c r="F279" s="100"/>
      <c r="G279" s="100"/>
      <c r="H279" s="100"/>
      <c r="I279" s="100"/>
      <c r="J279" s="100"/>
      <c r="K279" s="100"/>
      <c r="V279"/>
      <c r="W279"/>
      <c r="X279"/>
      <c r="Y279"/>
      <c r="Z279"/>
    </row>
    <row r="280" spans="1:26" s="1" customFormat="1" x14ac:dyDescent="0.25">
      <c r="A280"/>
      <c r="B280" t="s">
        <v>391</v>
      </c>
      <c r="C280"/>
      <c r="D280" s="100" t="s">
        <v>392</v>
      </c>
      <c r="E280" s="100"/>
      <c r="F280" s="100"/>
      <c r="G280" s="100"/>
      <c r="H280" s="100"/>
      <c r="I280" s="100"/>
      <c r="J280" s="100"/>
      <c r="K280" s="100"/>
      <c r="V280"/>
      <c r="W280"/>
      <c r="X280"/>
      <c r="Y280"/>
      <c r="Z280"/>
    </row>
    <row r="281" spans="1:26" s="1" customFormat="1" x14ac:dyDescent="0.25">
      <c r="A281"/>
      <c r="B281" t="s">
        <v>393</v>
      </c>
      <c r="C281"/>
      <c r="D281" s="100" t="s">
        <v>394</v>
      </c>
      <c r="E281" s="100"/>
      <c r="F281" s="100"/>
      <c r="G281" s="100"/>
      <c r="H281" s="100"/>
      <c r="I281" s="100"/>
      <c r="J281" s="100"/>
      <c r="K281" s="100"/>
      <c r="V281"/>
      <c r="W281"/>
      <c r="X281"/>
      <c r="Y281"/>
      <c r="Z281"/>
    </row>
    <row r="282" spans="1:26" s="1" customFormat="1" x14ac:dyDescent="0.25">
      <c r="A282"/>
      <c r="B282" t="s">
        <v>395</v>
      </c>
      <c r="C282"/>
      <c r="D282" s="100" t="s">
        <v>396</v>
      </c>
      <c r="E282" s="100"/>
      <c r="F282" s="100"/>
      <c r="G282" s="100"/>
      <c r="H282" s="100"/>
      <c r="I282" s="100"/>
      <c r="J282" s="100"/>
      <c r="K282" s="100"/>
      <c r="V282"/>
      <c r="W282"/>
      <c r="X282"/>
      <c r="Y282"/>
      <c r="Z282"/>
    </row>
  </sheetData>
  <mergeCells count="2">
    <mergeCell ref="A2:C2"/>
    <mergeCell ref="A3:C3"/>
  </mergeCells>
  <printOptions horizontalCentered="1"/>
  <pageMargins left="0.11811023622047245" right="0.11811023622047245" top="0.35433070866141736" bottom="0.35433070866141736" header="0.31496062992125984" footer="0.31496062992125984"/>
  <pageSetup paperSize="256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opLeftCell="C76" workbookViewId="0">
      <selection activeCell="D98" sqref="D98"/>
    </sheetView>
  </sheetViews>
  <sheetFormatPr defaultRowHeight="15" x14ac:dyDescent="0.25"/>
  <cols>
    <col min="1" max="1" width="3.85546875" customWidth="1"/>
    <col min="2" max="2" width="14" customWidth="1"/>
    <col min="3" max="3" width="22.28515625" customWidth="1"/>
    <col min="4" max="4" width="28.85546875" customWidth="1"/>
    <col min="5" max="6" width="5.5703125" customWidth="1"/>
    <col min="7" max="7" width="5.42578125" customWidth="1"/>
    <col min="8" max="8" width="5.5703125" customWidth="1"/>
    <col min="9" max="11" width="5.7109375" customWidth="1"/>
    <col min="12" max="12" width="5.5703125" customWidth="1"/>
    <col min="13" max="15" width="5.7109375" customWidth="1"/>
    <col min="16" max="17" width="5.5703125" customWidth="1"/>
    <col min="18" max="18" width="5.7109375" customWidth="1"/>
    <col min="19" max="19" width="5.42578125" customWidth="1"/>
    <col min="20" max="20" width="5.5703125" customWidth="1"/>
    <col min="21" max="22" width="5.7109375" customWidth="1"/>
    <col min="23" max="23" width="16.7109375" customWidth="1"/>
    <col min="24" max="24" width="7.85546875" customWidth="1"/>
    <col min="25" max="25" width="10.7109375" customWidth="1"/>
  </cols>
  <sheetData>
    <row r="1" spans="1:25" x14ac:dyDescent="0.25">
      <c r="A1" s="158" t="s">
        <v>397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25" x14ac:dyDescent="0.25">
      <c r="A2" s="158" t="s">
        <v>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X3" s="2" t="s">
        <v>398</v>
      </c>
    </row>
    <row r="4" spans="1:25" x14ac:dyDescent="0.25">
      <c r="A4" s="159" t="s">
        <v>4</v>
      </c>
      <c r="B4" s="159" t="s">
        <v>5</v>
      </c>
      <c r="C4" s="159" t="s">
        <v>6</v>
      </c>
      <c r="D4" s="159" t="s">
        <v>7</v>
      </c>
      <c r="E4" s="160" t="s">
        <v>8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2"/>
      <c r="W4" s="159" t="s">
        <v>9</v>
      </c>
      <c r="X4" s="159" t="s">
        <v>10</v>
      </c>
      <c r="Y4" s="159" t="s">
        <v>399</v>
      </c>
    </row>
    <row r="5" spans="1:25" x14ac:dyDescent="0.25">
      <c r="A5" s="159"/>
      <c r="B5" s="159"/>
      <c r="C5" s="159"/>
      <c r="D5" s="159"/>
      <c r="E5" s="17" t="s">
        <v>400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401</v>
      </c>
      <c r="L5" s="3" t="s">
        <v>18</v>
      </c>
      <c r="M5" s="3" t="s">
        <v>19</v>
      </c>
      <c r="N5" s="3" t="s">
        <v>20</v>
      </c>
      <c r="O5" s="3" t="s">
        <v>21</v>
      </c>
      <c r="P5" s="3" t="s">
        <v>22</v>
      </c>
      <c r="Q5" s="3" t="s">
        <v>23</v>
      </c>
      <c r="R5" s="3" t="s">
        <v>402</v>
      </c>
      <c r="S5" s="3" t="s">
        <v>25</v>
      </c>
      <c r="T5" s="3" t="s">
        <v>26</v>
      </c>
      <c r="U5" s="3" t="s">
        <v>27</v>
      </c>
      <c r="V5" s="3" t="s">
        <v>28</v>
      </c>
      <c r="W5" s="159"/>
      <c r="X5" s="159"/>
      <c r="Y5" s="159"/>
    </row>
    <row r="6" spans="1:25" x14ac:dyDescent="0.25">
      <c r="A6" s="117">
        <v>1</v>
      </c>
      <c r="B6" s="159" t="s">
        <v>29</v>
      </c>
      <c r="C6" s="118" t="s">
        <v>286</v>
      </c>
      <c r="D6" s="118" t="s">
        <v>403</v>
      </c>
      <c r="E6" s="118" t="s">
        <v>404</v>
      </c>
      <c r="F6" s="118" t="s">
        <v>404</v>
      </c>
      <c r="G6" s="118" t="s">
        <v>404</v>
      </c>
      <c r="H6" s="118" t="s">
        <v>404</v>
      </c>
      <c r="I6" s="118" t="s">
        <v>404</v>
      </c>
      <c r="J6" s="118" t="s">
        <v>404</v>
      </c>
      <c r="K6" s="118" t="s">
        <v>404</v>
      </c>
      <c r="L6" s="118" t="s">
        <v>404</v>
      </c>
      <c r="M6" s="118" t="s">
        <v>404</v>
      </c>
      <c r="N6" s="119">
        <v>1</v>
      </c>
      <c r="O6" s="119" t="s">
        <v>404</v>
      </c>
      <c r="P6" s="119" t="s">
        <v>404</v>
      </c>
      <c r="Q6" s="119" t="s">
        <v>404</v>
      </c>
      <c r="R6" s="119" t="s">
        <v>404</v>
      </c>
      <c r="S6" s="119" t="s">
        <v>404</v>
      </c>
      <c r="T6" s="119" t="s">
        <v>404</v>
      </c>
      <c r="U6" s="119" t="s">
        <v>404</v>
      </c>
      <c r="V6" s="119" t="s">
        <v>404</v>
      </c>
      <c r="W6" s="118" t="s">
        <v>342</v>
      </c>
      <c r="X6" s="118" t="s">
        <v>33</v>
      </c>
      <c r="Y6" s="118"/>
    </row>
    <row r="7" spans="1:25" x14ac:dyDescent="0.25">
      <c r="A7" s="117"/>
      <c r="B7" s="159"/>
      <c r="C7" s="118"/>
      <c r="D7" s="118"/>
      <c r="E7" s="118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8"/>
      <c r="X7" s="118"/>
      <c r="Y7" s="118"/>
    </row>
    <row r="8" spans="1:25" x14ac:dyDescent="0.25">
      <c r="A8" s="117">
        <v>2</v>
      </c>
      <c r="B8" s="159"/>
      <c r="C8" s="118"/>
      <c r="D8" s="118"/>
      <c r="E8" s="118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8"/>
      <c r="X8" s="118"/>
      <c r="Y8" s="118"/>
    </row>
    <row r="9" spans="1:25" x14ac:dyDescent="0.25">
      <c r="A9" s="163" t="s">
        <v>60</v>
      </c>
      <c r="B9" s="163"/>
      <c r="C9" s="163"/>
      <c r="D9" s="163"/>
      <c r="E9" s="107" t="s">
        <v>404</v>
      </c>
      <c r="F9" s="107" t="s">
        <v>404</v>
      </c>
      <c r="G9" s="107" t="s">
        <v>404</v>
      </c>
      <c r="H9" s="107" t="s">
        <v>404</v>
      </c>
      <c r="I9" s="107" t="s">
        <v>404</v>
      </c>
      <c r="J9" s="107" t="s">
        <v>404</v>
      </c>
      <c r="K9" s="107" t="s">
        <v>404</v>
      </c>
      <c r="L9" s="107" t="s">
        <v>404</v>
      </c>
      <c r="M9" s="107" t="s">
        <v>404</v>
      </c>
      <c r="N9" s="26">
        <f>SUM(N6:N8)</f>
        <v>1</v>
      </c>
      <c r="O9" s="26" t="s">
        <v>404</v>
      </c>
      <c r="P9" s="26" t="s">
        <v>404</v>
      </c>
      <c r="Q9" s="26" t="s">
        <v>404</v>
      </c>
      <c r="R9" s="26" t="s">
        <v>404</v>
      </c>
      <c r="S9" s="26" t="s">
        <v>404</v>
      </c>
      <c r="T9" s="26" t="s">
        <v>404</v>
      </c>
      <c r="U9" s="26" t="s">
        <v>404</v>
      </c>
      <c r="V9" s="26" t="s">
        <v>404</v>
      </c>
      <c r="W9" s="27"/>
      <c r="X9" s="27"/>
      <c r="Y9" s="27"/>
    </row>
    <row r="10" spans="1:25" x14ac:dyDescent="0.25">
      <c r="A10" s="120">
        <v>1</v>
      </c>
      <c r="B10" s="149" t="s">
        <v>61</v>
      </c>
      <c r="C10" s="121" t="s">
        <v>405</v>
      </c>
      <c r="D10" s="122" t="s">
        <v>406</v>
      </c>
      <c r="E10" s="122" t="s">
        <v>404</v>
      </c>
      <c r="F10" s="122" t="s">
        <v>404</v>
      </c>
      <c r="G10" s="122" t="s">
        <v>404</v>
      </c>
      <c r="H10" s="122" t="s">
        <v>404</v>
      </c>
      <c r="I10" s="122" t="s">
        <v>404</v>
      </c>
      <c r="J10" s="122" t="s">
        <v>404</v>
      </c>
      <c r="K10" s="122" t="s">
        <v>404</v>
      </c>
      <c r="L10" s="122" t="s">
        <v>404</v>
      </c>
      <c r="M10" s="122" t="s">
        <v>404</v>
      </c>
      <c r="N10" s="26">
        <v>1</v>
      </c>
      <c r="O10" s="26" t="s">
        <v>404</v>
      </c>
      <c r="P10" s="26" t="s">
        <v>404</v>
      </c>
      <c r="Q10" s="26" t="s">
        <v>404</v>
      </c>
      <c r="R10" s="26" t="s">
        <v>404</v>
      </c>
      <c r="S10" s="26" t="s">
        <v>404</v>
      </c>
      <c r="T10" s="26" t="s">
        <v>404</v>
      </c>
      <c r="U10" s="26" t="s">
        <v>404</v>
      </c>
      <c r="V10" s="26" t="s">
        <v>404</v>
      </c>
      <c r="W10" s="118" t="s">
        <v>342</v>
      </c>
      <c r="X10" s="118" t="s">
        <v>33</v>
      </c>
      <c r="Y10" s="27"/>
    </row>
    <row r="11" spans="1:25" x14ac:dyDescent="0.25">
      <c r="A11" s="120"/>
      <c r="B11" s="150"/>
      <c r="C11" s="121" t="s">
        <v>407</v>
      </c>
      <c r="D11" s="122" t="s">
        <v>408</v>
      </c>
      <c r="E11" s="122" t="s">
        <v>404</v>
      </c>
      <c r="F11" s="122" t="s">
        <v>404</v>
      </c>
      <c r="G11" s="122" t="s">
        <v>404</v>
      </c>
      <c r="H11" s="122" t="s">
        <v>404</v>
      </c>
      <c r="I11" s="122" t="s">
        <v>404</v>
      </c>
      <c r="J11" s="122" t="s">
        <v>404</v>
      </c>
      <c r="K11" s="122" t="s">
        <v>404</v>
      </c>
      <c r="L11" s="26">
        <v>1</v>
      </c>
      <c r="M11" s="26" t="s">
        <v>404</v>
      </c>
      <c r="N11" s="26" t="s">
        <v>404</v>
      </c>
      <c r="O11" s="26" t="s">
        <v>404</v>
      </c>
      <c r="P11" s="26" t="s">
        <v>404</v>
      </c>
      <c r="Q11" s="26" t="s">
        <v>404</v>
      </c>
      <c r="R11" s="26" t="s">
        <v>404</v>
      </c>
      <c r="S11" s="26" t="s">
        <v>404</v>
      </c>
      <c r="T11" s="26" t="s">
        <v>404</v>
      </c>
      <c r="U11" s="26" t="s">
        <v>404</v>
      </c>
      <c r="V11" s="26" t="s">
        <v>404</v>
      </c>
      <c r="W11" s="118" t="s">
        <v>409</v>
      </c>
      <c r="X11" s="118" t="s">
        <v>33</v>
      </c>
      <c r="Y11" s="27"/>
    </row>
    <row r="12" spans="1:25" x14ac:dyDescent="0.25">
      <c r="A12" s="120"/>
      <c r="B12" s="150"/>
      <c r="C12" s="121" t="s">
        <v>410</v>
      </c>
      <c r="D12" s="122" t="s">
        <v>411</v>
      </c>
      <c r="E12" s="122" t="s">
        <v>404</v>
      </c>
      <c r="F12" s="122" t="s">
        <v>404</v>
      </c>
      <c r="G12" s="122" t="s">
        <v>404</v>
      </c>
      <c r="H12" s="122" t="s">
        <v>404</v>
      </c>
      <c r="I12" s="122" t="s">
        <v>404</v>
      </c>
      <c r="J12" s="122" t="s">
        <v>404</v>
      </c>
      <c r="K12" s="122" t="s">
        <v>404</v>
      </c>
      <c r="L12" s="26">
        <v>1</v>
      </c>
      <c r="M12" s="26" t="s">
        <v>404</v>
      </c>
      <c r="N12" s="26" t="s">
        <v>404</v>
      </c>
      <c r="O12" s="26" t="s">
        <v>404</v>
      </c>
      <c r="P12" s="26" t="s">
        <v>404</v>
      </c>
      <c r="Q12" s="26" t="s">
        <v>404</v>
      </c>
      <c r="R12" s="26" t="s">
        <v>404</v>
      </c>
      <c r="S12" s="26" t="s">
        <v>404</v>
      </c>
      <c r="T12" s="26" t="s">
        <v>404</v>
      </c>
      <c r="U12" s="26" t="s">
        <v>404</v>
      </c>
      <c r="V12" s="26" t="s">
        <v>404</v>
      </c>
      <c r="W12" s="118" t="s">
        <v>409</v>
      </c>
      <c r="X12" s="118" t="s">
        <v>33</v>
      </c>
      <c r="Y12" s="27"/>
    </row>
    <row r="13" spans="1:25" x14ac:dyDescent="0.25">
      <c r="A13" s="120"/>
      <c r="B13" s="150"/>
      <c r="C13" s="121" t="s">
        <v>412</v>
      </c>
      <c r="D13" s="122" t="s">
        <v>413</v>
      </c>
      <c r="E13" s="122" t="s">
        <v>404</v>
      </c>
      <c r="F13" s="122" t="s">
        <v>404</v>
      </c>
      <c r="G13" s="122" t="s">
        <v>404</v>
      </c>
      <c r="H13" s="122" t="s">
        <v>404</v>
      </c>
      <c r="I13" s="122" t="s">
        <v>404</v>
      </c>
      <c r="J13" s="122" t="s">
        <v>404</v>
      </c>
      <c r="K13" s="122" t="s">
        <v>404</v>
      </c>
      <c r="L13" s="26">
        <v>1</v>
      </c>
      <c r="M13" s="26" t="s">
        <v>404</v>
      </c>
      <c r="N13" s="26" t="s">
        <v>404</v>
      </c>
      <c r="O13" s="26" t="s">
        <v>404</v>
      </c>
      <c r="P13" s="26" t="s">
        <v>404</v>
      </c>
      <c r="Q13" s="26" t="s">
        <v>404</v>
      </c>
      <c r="R13" s="26" t="s">
        <v>404</v>
      </c>
      <c r="S13" s="26" t="s">
        <v>404</v>
      </c>
      <c r="T13" s="26" t="s">
        <v>404</v>
      </c>
      <c r="U13" s="26" t="s">
        <v>404</v>
      </c>
      <c r="V13" s="26" t="s">
        <v>404</v>
      </c>
      <c r="W13" s="118" t="s">
        <v>409</v>
      </c>
      <c r="X13" s="118" t="s">
        <v>33</v>
      </c>
      <c r="Y13" s="27"/>
    </row>
    <row r="14" spans="1:25" x14ac:dyDescent="0.25">
      <c r="A14" s="120"/>
      <c r="B14" s="150"/>
      <c r="C14" s="121" t="s">
        <v>414</v>
      </c>
      <c r="D14" s="122" t="s">
        <v>415</v>
      </c>
      <c r="E14" s="122" t="s">
        <v>404</v>
      </c>
      <c r="F14" s="122" t="s">
        <v>404</v>
      </c>
      <c r="G14" s="122" t="s">
        <v>404</v>
      </c>
      <c r="H14" s="122" t="s">
        <v>404</v>
      </c>
      <c r="I14" s="26">
        <v>1</v>
      </c>
      <c r="J14" s="26" t="s">
        <v>404</v>
      </c>
      <c r="K14" s="26" t="s">
        <v>404</v>
      </c>
      <c r="L14" s="26" t="s">
        <v>404</v>
      </c>
      <c r="M14" s="26" t="s">
        <v>404</v>
      </c>
      <c r="N14" s="26" t="s">
        <v>404</v>
      </c>
      <c r="O14" s="26" t="s">
        <v>404</v>
      </c>
      <c r="P14" s="26" t="s">
        <v>404</v>
      </c>
      <c r="Q14" s="26" t="s">
        <v>404</v>
      </c>
      <c r="R14" s="26" t="s">
        <v>404</v>
      </c>
      <c r="S14" s="26" t="s">
        <v>404</v>
      </c>
      <c r="T14" s="26" t="s">
        <v>404</v>
      </c>
      <c r="U14" s="26" t="s">
        <v>404</v>
      </c>
      <c r="V14" s="26" t="s">
        <v>404</v>
      </c>
      <c r="W14" s="118" t="s">
        <v>409</v>
      </c>
      <c r="X14" s="118" t="s">
        <v>33</v>
      </c>
      <c r="Y14" s="27"/>
    </row>
    <row r="15" spans="1:25" x14ac:dyDescent="0.25">
      <c r="A15" s="17">
        <v>2</v>
      </c>
      <c r="B15" s="151"/>
      <c r="C15" s="123"/>
      <c r="D15" s="123"/>
      <c r="E15" s="123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8"/>
      <c r="X15" s="118"/>
      <c r="Y15" s="118"/>
    </row>
    <row r="16" spans="1:25" x14ac:dyDescent="0.25">
      <c r="A16" s="157" t="s">
        <v>60</v>
      </c>
      <c r="B16" s="157"/>
      <c r="C16" s="157"/>
      <c r="D16" s="157"/>
      <c r="E16" s="106" t="s">
        <v>404</v>
      </c>
      <c r="F16" s="26">
        <f t="shared" ref="F16:M16" si="0">SUM(F10:F15)</f>
        <v>0</v>
      </c>
      <c r="G16" s="26">
        <f t="shared" si="0"/>
        <v>0</v>
      </c>
      <c r="H16" s="26">
        <f t="shared" si="0"/>
        <v>0</v>
      </c>
      <c r="I16" s="26">
        <f t="shared" si="0"/>
        <v>1</v>
      </c>
      <c r="J16" s="26">
        <f t="shared" si="0"/>
        <v>0</v>
      </c>
      <c r="K16" s="26">
        <f t="shared" si="0"/>
        <v>0</v>
      </c>
      <c r="L16" s="26">
        <f t="shared" si="0"/>
        <v>3</v>
      </c>
      <c r="M16" s="26">
        <f t="shared" si="0"/>
        <v>0</v>
      </c>
      <c r="N16" s="26">
        <f>SUM(N10:N15)</f>
        <v>1</v>
      </c>
      <c r="O16" s="26">
        <f t="shared" ref="O16:V16" si="1">SUM(O10:O15)</f>
        <v>0</v>
      </c>
      <c r="P16" s="26">
        <f t="shared" si="1"/>
        <v>0</v>
      </c>
      <c r="Q16" s="26">
        <f t="shared" si="1"/>
        <v>0</v>
      </c>
      <c r="R16" s="26">
        <f t="shared" si="1"/>
        <v>0</v>
      </c>
      <c r="S16" s="26">
        <f t="shared" si="1"/>
        <v>0</v>
      </c>
      <c r="T16" s="26">
        <f t="shared" si="1"/>
        <v>0</v>
      </c>
      <c r="U16" s="26">
        <f t="shared" si="1"/>
        <v>0</v>
      </c>
      <c r="V16" s="26">
        <f t="shared" si="1"/>
        <v>0</v>
      </c>
      <c r="W16" s="27"/>
      <c r="X16" s="118"/>
      <c r="Y16" s="27"/>
    </row>
    <row r="17" spans="1:25" x14ac:dyDescent="0.25">
      <c r="A17" s="124">
        <v>1</v>
      </c>
      <c r="B17" s="149" t="s">
        <v>104</v>
      </c>
      <c r="C17" s="121" t="s">
        <v>173</v>
      </c>
      <c r="D17" s="121" t="s">
        <v>416</v>
      </c>
      <c r="E17" s="121" t="s">
        <v>404</v>
      </c>
      <c r="F17" s="121" t="s">
        <v>404</v>
      </c>
      <c r="G17" s="121" t="s">
        <v>404</v>
      </c>
      <c r="H17" s="121" t="s">
        <v>404</v>
      </c>
      <c r="I17" s="121" t="s">
        <v>404</v>
      </c>
      <c r="J17" s="121" t="s">
        <v>404</v>
      </c>
      <c r="K17" s="121" t="s">
        <v>404</v>
      </c>
      <c r="L17" s="121" t="s">
        <v>404</v>
      </c>
      <c r="M17" s="121" t="s">
        <v>404</v>
      </c>
      <c r="N17" s="26">
        <v>1</v>
      </c>
      <c r="O17" s="26"/>
      <c r="P17" s="26"/>
      <c r="Q17" s="26"/>
      <c r="R17" s="26"/>
      <c r="S17" s="26"/>
      <c r="T17" s="26"/>
      <c r="U17" s="26"/>
      <c r="V17" s="26"/>
      <c r="W17" s="118" t="s">
        <v>342</v>
      </c>
      <c r="X17" s="118" t="s">
        <v>33</v>
      </c>
      <c r="Y17" s="27"/>
    </row>
    <row r="18" spans="1:25" x14ac:dyDescent="0.25">
      <c r="A18" s="17">
        <v>2</v>
      </c>
      <c r="B18" s="150"/>
      <c r="C18" s="123" t="s">
        <v>417</v>
      </c>
      <c r="D18" s="123" t="s">
        <v>416</v>
      </c>
      <c r="E18" s="123" t="s">
        <v>404</v>
      </c>
      <c r="F18" s="123" t="s">
        <v>404</v>
      </c>
      <c r="G18" s="123" t="s">
        <v>404</v>
      </c>
      <c r="H18" s="123" t="s">
        <v>404</v>
      </c>
      <c r="I18" s="123" t="s">
        <v>404</v>
      </c>
      <c r="J18" s="123" t="s">
        <v>404</v>
      </c>
      <c r="K18" s="123" t="s">
        <v>404</v>
      </c>
      <c r="L18" s="119">
        <v>1</v>
      </c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8" t="s">
        <v>342</v>
      </c>
      <c r="X18" s="118" t="s">
        <v>33</v>
      </c>
      <c r="Y18" s="118"/>
    </row>
    <row r="19" spans="1:25" x14ac:dyDescent="0.25">
      <c r="A19" s="17"/>
      <c r="B19" s="150"/>
      <c r="C19" s="123" t="s">
        <v>75</v>
      </c>
      <c r="D19" s="123" t="s">
        <v>418</v>
      </c>
      <c r="E19" s="123" t="s">
        <v>404</v>
      </c>
      <c r="F19" s="123" t="s">
        <v>404</v>
      </c>
      <c r="G19" s="123" t="s">
        <v>404</v>
      </c>
      <c r="H19" s="123" t="s">
        <v>404</v>
      </c>
      <c r="I19" s="119">
        <v>1</v>
      </c>
      <c r="J19" s="119" t="s">
        <v>404</v>
      </c>
      <c r="K19" s="119" t="s">
        <v>404</v>
      </c>
      <c r="L19" s="119" t="s">
        <v>404</v>
      </c>
      <c r="M19" s="119" t="s">
        <v>404</v>
      </c>
      <c r="N19" s="119" t="s">
        <v>404</v>
      </c>
      <c r="O19" s="119" t="s">
        <v>404</v>
      </c>
      <c r="P19" s="119" t="s">
        <v>404</v>
      </c>
      <c r="Q19" s="119" t="s">
        <v>404</v>
      </c>
      <c r="R19" s="119" t="s">
        <v>404</v>
      </c>
      <c r="S19" s="119" t="s">
        <v>404</v>
      </c>
      <c r="T19" s="119" t="s">
        <v>404</v>
      </c>
      <c r="U19" s="119" t="s">
        <v>404</v>
      </c>
      <c r="V19" s="119" t="s">
        <v>404</v>
      </c>
      <c r="W19" s="118" t="s">
        <v>419</v>
      </c>
      <c r="X19" s="118" t="s">
        <v>33</v>
      </c>
      <c r="Y19" s="118"/>
    </row>
    <row r="20" spans="1:25" x14ac:dyDescent="0.25">
      <c r="A20" s="17"/>
      <c r="B20" s="150"/>
      <c r="C20" s="123" t="s">
        <v>420</v>
      </c>
      <c r="D20" s="123" t="s">
        <v>418</v>
      </c>
      <c r="E20" s="123" t="s">
        <v>404</v>
      </c>
      <c r="F20" s="123" t="s">
        <v>404</v>
      </c>
      <c r="G20" s="123" t="s">
        <v>404</v>
      </c>
      <c r="H20" s="123" t="s">
        <v>404</v>
      </c>
      <c r="I20" s="119">
        <v>1</v>
      </c>
      <c r="J20" s="119" t="s">
        <v>404</v>
      </c>
      <c r="K20" s="119" t="s">
        <v>404</v>
      </c>
      <c r="L20" s="119" t="s">
        <v>404</v>
      </c>
      <c r="M20" s="119" t="s">
        <v>404</v>
      </c>
      <c r="N20" s="119" t="s">
        <v>404</v>
      </c>
      <c r="O20" s="119" t="s">
        <v>404</v>
      </c>
      <c r="P20" s="119" t="s">
        <v>404</v>
      </c>
      <c r="Q20" s="119" t="s">
        <v>404</v>
      </c>
      <c r="R20" s="119" t="s">
        <v>404</v>
      </c>
      <c r="S20" s="119" t="s">
        <v>404</v>
      </c>
      <c r="T20" s="119" t="s">
        <v>404</v>
      </c>
      <c r="U20" s="119" t="s">
        <v>404</v>
      </c>
      <c r="V20" s="119" t="s">
        <v>404</v>
      </c>
      <c r="W20" s="118" t="s">
        <v>419</v>
      </c>
      <c r="X20" s="118" t="s">
        <v>33</v>
      </c>
      <c r="Y20" s="118"/>
    </row>
    <row r="21" spans="1:25" x14ac:dyDescent="0.25">
      <c r="A21" s="17"/>
      <c r="B21" s="150"/>
      <c r="C21" s="123" t="s">
        <v>421</v>
      </c>
      <c r="D21" s="123" t="s">
        <v>418</v>
      </c>
      <c r="E21" s="123" t="s">
        <v>404</v>
      </c>
      <c r="F21" s="123" t="s">
        <v>404</v>
      </c>
      <c r="G21" s="123" t="s">
        <v>404</v>
      </c>
      <c r="H21" s="123" t="s">
        <v>404</v>
      </c>
      <c r="I21" s="119">
        <v>1</v>
      </c>
      <c r="J21" s="119" t="s">
        <v>404</v>
      </c>
      <c r="K21" s="119" t="s">
        <v>404</v>
      </c>
      <c r="L21" s="119" t="s">
        <v>404</v>
      </c>
      <c r="M21" s="119" t="s">
        <v>404</v>
      </c>
      <c r="N21" s="119" t="s">
        <v>404</v>
      </c>
      <c r="O21" s="119" t="s">
        <v>404</v>
      </c>
      <c r="P21" s="119" t="s">
        <v>404</v>
      </c>
      <c r="Q21" s="119" t="s">
        <v>404</v>
      </c>
      <c r="R21" s="119" t="s">
        <v>404</v>
      </c>
      <c r="S21" s="119" t="s">
        <v>404</v>
      </c>
      <c r="T21" s="119" t="s">
        <v>404</v>
      </c>
      <c r="U21" s="119" t="s">
        <v>404</v>
      </c>
      <c r="V21" s="119" t="s">
        <v>404</v>
      </c>
      <c r="W21" s="118" t="s">
        <v>419</v>
      </c>
      <c r="X21" s="118" t="s">
        <v>33</v>
      </c>
      <c r="Y21" s="118"/>
    </row>
    <row r="22" spans="1:25" x14ac:dyDescent="0.25">
      <c r="A22" s="17"/>
      <c r="B22" s="150"/>
      <c r="C22" s="123" t="s">
        <v>422</v>
      </c>
      <c r="D22" s="123" t="s">
        <v>418</v>
      </c>
      <c r="E22" s="123" t="s">
        <v>404</v>
      </c>
      <c r="F22" s="123" t="s">
        <v>404</v>
      </c>
      <c r="G22" s="123" t="s">
        <v>404</v>
      </c>
      <c r="H22" s="123" t="s">
        <v>404</v>
      </c>
      <c r="I22" s="119">
        <v>1</v>
      </c>
      <c r="J22" s="119" t="s">
        <v>404</v>
      </c>
      <c r="K22" s="119" t="s">
        <v>404</v>
      </c>
      <c r="L22" s="119" t="s">
        <v>404</v>
      </c>
      <c r="M22" s="119" t="s">
        <v>404</v>
      </c>
      <c r="N22" s="119" t="s">
        <v>404</v>
      </c>
      <c r="O22" s="119" t="s">
        <v>404</v>
      </c>
      <c r="P22" s="119" t="s">
        <v>404</v>
      </c>
      <c r="Q22" s="119" t="s">
        <v>404</v>
      </c>
      <c r="R22" s="119" t="s">
        <v>404</v>
      </c>
      <c r="S22" s="119" t="s">
        <v>404</v>
      </c>
      <c r="T22" s="119" t="s">
        <v>404</v>
      </c>
      <c r="U22" s="119" t="s">
        <v>404</v>
      </c>
      <c r="V22" s="119" t="s">
        <v>404</v>
      </c>
      <c r="W22" s="118" t="s">
        <v>409</v>
      </c>
      <c r="X22" s="118" t="s">
        <v>33</v>
      </c>
      <c r="Y22" s="118"/>
    </row>
    <row r="23" spans="1:25" x14ac:dyDescent="0.25">
      <c r="A23" s="17"/>
      <c r="B23" s="150"/>
      <c r="C23" s="123" t="s">
        <v>81</v>
      </c>
      <c r="D23" s="123" t="s">
        <v>423</v>
      </c>
      <c r="E23" s="123" t="s">
        <v>404</v>
      </c>
      <c r="F23" s="123" t="s">
        <v>404</v>
      </c>
      <c r="G23" s="123" t="s">
        <v>404</v>
      </c>
      <c r="H23" s="123" t="s">
        <v>404</v>
      </c>
      <c r="I23" s="119">
        <v>1</v>
      </c>
      <c r="J23" s="119" t="s">
        <v>404</v>
      </c>
      <c r="K23" s="119" t="s">
        <v>404</v>
      </c>
      <c r="L23" s="119" t="s">
        <v>404</v>
      </c>
      <c r="M23" s="119" t="s">
        <v>404</v>
      </c>
      <c r="N23" s="119" t="s">
        <v>404</v>
      </c>
      <c r="O23" s="119" t="s">
        <v>404</v>
      </c>
      <c r="P23" s="119" t="s">
        <v>404</v>
      </c>
      <c r="Q23" s="119" t="s">
        <v>404</v>
      </c>
      <c r="R23" s="119" t="s">
        <v>404</v>
      </c>
      <c r="S23" s="119" t="s">
        <v>404</v>
      </c>
      <c r="T23" s="119" t="s">
        <v>404</v>
      </c>
      <c r="U23" s="119" t="s">
        <v>404</v>
      </c>
      <c r="V23" s="119" t="s">
        <v>404</v>
      </c>
      <c r="W23" s="118" t="s">
        <v>409</v>
      </c>
      <c r="X23" s="118" t="s">
        <v>33</v>
      </c>
      <c r="Y23" s="118"/>
    </row>
    <row r="24" spans="1:25" x14ac:dyDescent="0.25">
      <c r="A24" s="17"/>
      <c r="B24" s="150"/>
      <c r="C24" s="123" t="s">
        <v>424</v>
      </c>
      <c r="D24" s="123" t="s">
        <v>425</v>
      </c>
      <c r="E24" s="123" t="s">
        <v>404</v>
      </c>
      <c r="F24" s="123" t="s">
        <v>404</v>
      </c>
      <c r="G24" s="123" t="s">
        <v>404</v>
      </c>
      <c r="H24" s="123" t="s">
        <v>404</v>
      </c>
      <c r="I24" s="119">
        <v>1</v>
      </c>
      <c r="J24" s="119" t="s">
        <v>404</v>
      </c>
      <c r="K24" s="119" t="s">
        <v>404</v>
      </c>
      <c r="L24" s="119" t="s">
        <v>404</v>
      </c>
      <c r="M24" s="119" t="s">
        <v>404</v>
      </c>
      <c r="N24" s="119" t="s">
        <v>404</v>
      </c>
      <c r="O24" s="119" t="s">
        <v>404</v>
      </c>
      <c r="P24" s="119" t="s">
        <v>404</v>
      </c>
      <c r="Q24" s="119" t="s">
        <v>404</v>
      </c>
      <c r="R24" s="119" t="s">
        <v>404</v>
      </c>
      <c r="S24" s="119" t="s">
        <v>404</v>
      </c>
      <c r="T24" s="119" t="s">
        <v>404</v>
      </c>
      <c r="U24" s="119" t="s">
        <v>404</v>
      </c>
      <c r="V24" s="119" t="s">
        <v>404</v>
      </c>
      <c r="W24" s="118" t="s">
        <v>342</v>
      </c>
      <c r="X24" s="118" t="s">
        <v>33</v>
      </c>
      <c r="Y24" s="118"/>
    </row>
    <row r="25" spans="1:25" x14ac:dyDescent="0.25">
      <c r="A25" s="17"/>
      <c r="B25" s="151"/>
      <c r="C25" s="123"/>
      <c r="D25" s="123"/>
      <c r="E25" s="123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8"/>
      <c r="X25" s="118"/>
      <c r="Y25" s="118"/>
    </row>
    <row r="26" spans="1:25" x14ac:dyDescent="0.25">
      <c r="A26" s="157" t="s">
        <v>60</v>
      </c>
      <c r="B26" s="157"/>
      <c r="C26" s="157"/>
      <c r="D26" s="157"/>
      <c r="E26" s="106"/>
      <c r="F26" s="26"/>
      <c r="G26" s="26"/>
      <c r="H26" s="26"/>
      <c r="I26" s="26">
        <f>SUM(I17:I25)</f>
        <v>6</v>
      </c>
      <c r="J26" s="26"/>
      <c r="K26" s="26"/>
      <c r="L26" s="26">
        <f>SUM(L17:L18)</f>
        <v>1</v>
      </c>
      <c r="M26" s="26"/>
      <c r="N26" s="26">
        <f>SUM(N17:N18)</f>
        <v>1</v>
      </c>
      <c r="O26" s="26"/>
      <c r="P26" s="26"/>
      <c r="Q26" s="26"/>
      <c r="R26" s="26"/>
      <c r="S26" s="26"/>
      <c r="T26" s="26"/>
      <c r="U26" s="26"/>
      <c r="V26" s="26"/>
      <c r="W26" s="27"/>
      <c r="X26" s="118"/>
      <c r="Y26" s="27"/>
    </row>
    <row r="27" spans="1:25" x14ac:dyDescent="0.25">
      <c r="A27" s="125"/>
      <c r="B27" s="156" t="s">
        <v>284</v>
      </c>
      <c r="C27" s="126" t="s">
        <v>193</v>
      </c>
      <c r="D27" s="121" t="s">
        <v>426</v>
      </c>
      <c r="E27" s="121" t="s">
        <v>404</v>
      </c>
      <c r="F27" s="121" t="s">
        <v>404</v>
      </c>
      <c r="G27" s="121" t="s">
        <v>404</v>
      </c>
      <c r="H27" s="121" t="s">
        <v>404</v>
      </c>
      <c r="I27" s="121" t="s">
        <v>404</v>
      </c>
      <c r="J27" s="121" t="s">
        <v>404</v>
      </c>
      <c r="K27" s="121" t="s">
        <v>404</v>
      </c>
      <c r="L27" s="121" t="s">
        <v>404</v>
      </c>
      <c r="M27" s="121" t="s">
        <v>404</v>
      </c>
      <c r="N27" s="26">
        <v>1</v>
      </c>
      <c r="O27" s="26"/>
      <c r="P27" s="26"/>
      <c r="Q27" s="26"/>
      <c r="R27" s="26"/>
      <c r="S27" s="26"/>
      <c r="T27" s="26"/>
      <c r="U27" s="26"/>
      <c r="V27" s="26"/>
      <c r="W27" s="118" t="s">
        <v>342</v>
      </c>
      <c r="X27" s="118" t="s">
        <v>33</v>
      </c>
      <c r="Y27" s="27"/>
    </row>
    <row r="28" spans="1:25" x14ac:dyDescent="0.25">
      <c r="A28" s="125"/>
      <c r="B28" s="156"/>
      <c r="C28" s="126" t="s">
        <v>294</v>
      </c>
      <c r="D28" s="121" t="s">
        <v>427</v>
      </c>
      <c r="E28" s="121" t="s">
        <v>404</v>
      </c>
      <c r="F28" s="121" t="s">
        <v>404</v>
      </c>
      <c r="G28" s="121" t="s">
        <v>404</v>
      </c>
      <c r="H28" s="121" t="s">
        <v>404</v>
      </c>
      <c r="I28" s="26">
        <v>1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118" t="s">
        <v>419</v>
      </c>
      <c r="X28" s="118" t="s">
        <v>33</v>
      </c>
      <c r="Y28" s="27"/>
    </row>
    <row r="29" spans="1:25" x14ac:dyDescent="0.25">
      <c r="A29" s="125"/>
      <c r="B29" s="156"/>
      <c r="C29" s="121" t="s">
        <v>428</v>
      </c>
      <c r="D29" s="126" t="s">
        <v>429</v>
      </c>
      <c r="E29" s="126" t="s">
        <v>404</v>
      </c>
      <c r="F29" s="126" t="s">
        <v>404</v>
      </c>
      <c r="G29" s="126" t="s">
        <v>404</v>
      </c>
      <c r="H29" s="126" t="s">
        <v>404</v>
      </c>
      <c r="I29" s="26">
        <v>1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118" t="s">
        <v>409</v>
      </c>
      <c r="X29" s="118" t="s">
        <v>33</v>
      </c>
      <c r="Y29" s="27"/>
    </row>
    <row r="30" spans="1:25" x14ac:dyDescent="0.25">
      <c r="A30" s="125"/>
      <c r="B30" s="156"/>
      <c r="C30" s="121"/>
      <c r="D30" s="126"/>
      <c r="E30" s="1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118"/>
      <c r="X30" s="118"/>
      <c r="Y30" s="27"/>
    </row>
    <row r="31" spans="1:25" x14ac:dyDescent="0.25">
      <c r="A31" s="152" t="s">
        <v>60</v>
      </c>
      <c r="B31" s="153"/>
      <c r="C31" s="153"/>
      <c r="D31" s="154"/>
      <c r="E31" s="127"/>
      <c r="F31" s="26"/>
      <c r="G31" s="26">
        <f t="shared" ref="G31:H31" si="2">SUM(G27:G30)</f>
        <v>0</v>
      </c>
      <c r="H31" s="26">
        <f t="shared" si="2"/>
        <v>0</v>
      </c>
      <c r="I31" s="26">
        <f>SUM(I27:I30)</f>
        <v>2</v>
      </c>
      <c r="J31" s="26">
        <f t="shared" ref="J31:Q31" si="3">SUM(J27:J30)</f>
        <v>0</v>
      </c>
      <c r="K31" s="26">
        <f t="shared" si="3"/>
        <v>0</v>
      </c>
      <c r="L31" s="26">
        <f t="shared" si="3"/>
        <v>0</v>
      </c>
      <c r="M31" s="26">
        <f t="shared" si="3"/>
        <v>0</v>
      </c>
      <c r="N31" s="26">
        <f t="shared" si="3"/>
        <v>1</v>
      </c>
      <c r="O31" s="26">
        <f t="shared" si="3"/>
        <v>0</v>
      </c>
      <c r="P31" s="26">
        <f t="shared" si="3"/>
        <v>0</v>
      </c>
      <c r="Q31" s="26">
        <f t="shared" si="3"/>
        <v>0</v>
      </c>
      <c r="R31" s="26"/>
      <c r="S31" s="26"/>
      <c r="T31" s="26"/>
      <c r="U31" s="26"/>
      <c r="V31" s="26"/>
      <c r="W31" s="27"/>
      <c r="X31" s="118"/>
      <c r="Y31" s="27"/>
    </row>
    <row r="32" spans="1:25" x14ac:dyDescent="0.25">
      <c r="A32" s="128"/>
      <c r="B32" s="149" t="s">
        <v>174</v>
      </c>
      <c r="C32" s="121" t="s">
        <v>430</v>
      </c>
      <c r="D32" s="126" t="s">
        <v>431</v>
      </c>
      <c r="E32" s="126" t="s">
        <v>404</v>
      </c>
      <c r="F32" s="126" t="s">
        <v>404</v>
      </c>
      <c r="G32" s="126" t="s">
        <v>404</v>
      </c>
      <c r="H32" s="126" t="s">
        <v>404</v>
      </c>
      <c r="I32" s="126" t="s">
        <v>404</v>
      </c>
      <c r="J32" s="126" t="s">
        <v>404</v>
      </c>
      <c r="K32" s="126" t="s">
        <v>404</v>
      </c>
      <c r="L32" s="126" t="s">
        <v>404</v>
      </c>
      <c r="M32" s="126" t="s">
        <v>404</v>
      </c>
      <c r="N32" s="26">
        <v>1</v>
      </c>
      <c r="O32" s="26" t="s">
        <v>404</v>
      </c>
      <c r="P32" s="26" t="s">
        <v>404</v>
      </c>
      <c r="Q32" s="26" t="s">
        <v>404</v>
      </c>
      <c r="R32" s="26" t="s">
        <v>404</v>
      </c>
      <c r="S32" s="26" t="s">
        <v>404</v>
      </c>
      <c r="T32" s="26" t="s">
        <v>404</v>
      </c>
      <c r="U32" s="26" t="s">
        <v>404</v>
      </c>
      <c r="V32" s="26" t="s">
        <v>404</v>
      </c>
      <c r="W32" s="118" t="s">
        <v>342</v>
      </c>
      <c r="X32" s="118" t="s">
        <v>33</v>
      </c>
      <c r="Y32" s="27"/>
    </row>
    <row r="33" spans="1:25" x14ac:dyDescent="0.25">
      <c r="A33" s="128"/>
      <c r="B33" s="150"/>
      <c r="C33" s="121" t="s">
        <v>192</v>
      </c>
      <c r="D33" s="126" t="s">
        <v>432</v>
      </c>
      <c r="E33" s="126" t="s">
        <v>404</v>
      </c>
      <c r="F33" s="126" t="s">
        <v>404</v>
      </c>
      <c r="G33" s="126" t="s">
        <v>404</v>
      </c>
      <c r="H33" s="126" t="s">
        <v>404</v>
      </c>
      <c r="I33" s="26">
        <v>1</v>
      </c>
      <c r="J33" s="26" t="s">
        <v>404</v>
      </c>
      <c r="K33" s="26" t="s">
        <v>404</v>
      </c>
      <c r="L33" s="26" t="s">
        <v>404</v>
      </c>
      <c r="M33" s="26" t="s">
        <v>404</v>
      </c>
      <c r="N33" s="26" t="s">
        <v>404</v>
      </c>
      <c r="O33" s="26" t="s">
        <v>404</v>
      </c>
      <c r="P33" s="26" t="s">
        <v>404</v>
      </c>
      <c r="Q33" s="26" t="s">
        <v>404</v>
      </c>
      <c r="R33" s="26" t="s">
        <v>404</v>
      </c>
      <c r="S33" s="26" t="s">
        <v>404</v>
      </c>
      <c r="T33" s="26" t="s">
        <v>404</v>
      </c>
      <c r="U33" s="26" t="s">
        <v>404</v>
      </c>
      <c r="V33" s="26" t="s">
        <v>404</v>
      </c>
      <c r="W33" s="118" t="s">
        <v>419</v>
      </c>
      <c r="X33" s="118" t="s">
        <v>33</v>
      </c>
      <c r="Y33" s="27"/>
    </row>
    <row r="34" spans="1:25" x14ac:dyDescent="0.25">
      <c r="A34" s="128"/>
      <c r="B34" s="150"/>
      <c r="C34" s="121" t="s">
        <v>433</v>
      </c>
      <c r="D34" s="126" t="s">
        <v>434</v>
      </c>
      <c r="E34" s="126" t="s">
        <v>404</v>
      </c>
      <c r="F34" s="126" t="s">
        <v>404</v>
      </c>
      <c r="G34" s="126" t="s">
        <v>404</v>
      </c>
      <c r="H34" s="126" t="s">
        <v>404</v>
      </c>
      <c r="I34" s="126" t="s">
        <v>404</v>
      </c>
      <c r="J34" s="126" t="s">
        <v>404</v>
      </c>
      <c r="K34" s="126" t="s">
        <v>404</v>
      </c>
      <c r="L34" s="26">
        <v>1</v>
      </c>
      <c r="M34" s="26" t="s">
        <v>404</v>
      </c>
      <c r="N34" s="26" t="s">
        <v>404</v>
      </c>
      <c r="O34" s="26" t="s">
        <v>404</v>
      </c>
      <c r="P34" s="26" t="s">
        <v>404</v>
      </c>
      <c r="Q34" s="26" t="s">
        <v>404</v>
      </c>
      <c r="R34" s="26" t="s">
        <v>404</v>
      </c>
      <c r="S34" s="26" t="s">
        <v>404</v>
      </c>
      <c r="T34" s="26" t="s">
        <v>404</v>
      </c>
      <c r="U34" s="26" t="s">
        <v>404</v>
      </c>
      <c r="V34" s="26" t="s">
        <v>404</v>
      </c>
      <c r="W34" s="118" t="s">
        <v>342</v>
      </c>
      <c r="X34" s="118" t="s">
        <v>33</v>
      </c>
      <c r="Y34" s="27"/>
    </row>
    <row r="35" spans="1:25" x14ac:dyDescent="0.25">
      <c r="A35" s="128"/>
      <c r="B35" s="150"/>
      <c r="C35" s="121" t="s">
        <v>310</v>
      </c>
      <c r="D35" s="126" t="s">
        <v>435</v>
      </c>
      <c r="E35" s="126" t="s">
        <v>404</v>
      </c>
      <c r="F35" s="126" t="s">
        <v>404</v>
      </c>
      <c r="G35" s="126" t="s">
        <v>404</v>
      </c>
      <c r="H35" s="126" t="s">
        <v>404</v>
      </c>
      <c r="I35" s="126" t="s">
        <v>404</v>
      </c>
      <c r="J35" s="126" t="s">
        <v>404</v>
      </c>
      <c r="K35" s="126" t="s">
        <v>404</v>
      </c>
      <c r="L35" s="26">
        <v>1</v>
      </c>
      <c r="M35" s="26" t="s">
        <v>404</v>
      </c>
      <c r="N35" s="26" t="s">
        <v>404</v>
      </c>
      <c r="O35" s="26" t="s">
        <v>404</v>
      </c>
      <c r="P35" s="26" t="s">
        <v>404</v>
      </c>
      <c r="Q35" s="26" t="s">
        <v>404</v>
      </c>
      <c r="R35" s="26" t="s">
        <v>404</v>
      </c>
      <c r="S35" s="26" t="s">
        <v>404</v>
      </c>
      <c r="T35" s="26" t="s">
        <v>404</v>
      </c>
      <c r="U35" s="26" t="s">
        <v>404</v>
      </c>
      <c r="V35" s="26" t="s">
        <v>404</v>
      </c>
      <c r="W35" s="118" t="s">
        <v>342</v>
      </c>
      <c r="X35" s="118" t="s">
        <v>33</v>
      </c>
      <c r="Y35" s="27"/>
    </row>
    <row r="36" spans="1:25" x14ac:dyDescent="0.25">
      <c r="A36" s="128"/>
      <c r="B36" s="150"/>
      <c r="C36" s="121" t="s">
        <v>436</v>
      </c>
      <c r="D36" s="126" t="s">
        <v>174</v>
      </c>
      <c r="E36" s="126" t="s">
        <v>404</v>
      </c>
      <c r="F36" s="126" t="s">
        <v>404</v>
      </c>
      <c r="G36" s="126" t="s">
        <v>404</v>
      </c>
      <c r="H36" s="126" t="s">
        <v>404</v>
      </c>
      <c r="I36" s="126" t="s">
        <v>404</v>
      </c>
      <c r="J36" s="126" t="s">
        <v>404</v>
      </c>
      <c r="K36" s="126" t="s">
        <v>404</v>
      </c>
      <c r="L36" s="26">
        <v>1</v>
      </c>
      <c r="M36" s="26" t="s">
        <v>404</v>
      </c>
      <c r="N36" s="26" t="s">
        <v>404</v>
      </c>
      <c r="O36" s="26" t="s">
        <v>404</v>
      </c>
      <c r="P36" s="26" t="s">
        <v>404</v>
      </c>
      <c r="Q36" s="26" t="s">
        <v>404</v>
      </c>
      <c r="R36" s="26" t="s">
        <v>404</v>
      </c>
      <c r="S36" s="26" t="s">
        <v>404</v>
      </c>
      <c r="T36" s="26" t="s">
        <v>404</v>
      </c>
      <c r="U36" s="26" t="s">
        <v>404</v>
      </c>
      <c r="V36" s="26" t="s">
        <v>404</v>
      </c>
      <c r="W36" s="118" t="s">
        <v>342</v>
      </c>
      <c r="X36" s="118" t="s">
        <v>33</v>
      </c>
      <c r="Y36" s="27"/>
    </row>
    <row r="37" spans="1:25" x14ac:dyDescent="0.25">
      <c r="A37" s="128"/>
      <c r="B37" s="150"/>
      <c r="C37" s="121" t="s">
        <v>294</v>
      </c>
      <c r="D37" s="126" t="s">
        <v>437</v>
      </c>
      <c r="E37" s="126" t="s">
        <v>404</v>
      </c>
      <c r="F37" s="126" t="s">
        <v>404</v>
      </c>
      <c r="G37" s="126" t="s">
        <v>404</v>
      </c>
      <c r="H37" s="126" t="s">
        <v>404</v>
      </c>
      <c r="I37" s="26">
        <v>1</v>
      </c>
      <c r="J37" s="26" t="s">
        <v>404</v>
      </c>
      <c r="K37" s="26" t="s">
        <v>404</v>
      </c>
      <c r="L37" s="26" t="s">
        <v>404</v>
      </c>
      <c r="M37" s="26" t="s">
        <v>404</v>
      </c>
      <c r="N37" s="26" t="s">
        <v>404</v>
      </c>
      <c r="O37" s="26" t="s">
        <v>404</v>
      </c>
      <c r="P37" s="26" t="s">
        <v>404</v>
      </c>
      <c r="Q37" s="26" t="s">
        <v>404</v>
      </c>
      <c r="R37" s="26" t="s">
        <v>404</v>
      </c>
      <c r="S37" s="26" t="s">
        <v>404</v>
      </c>
      <c r="T37" s="26" t="s">
        <v>404</v>
      </c>
      <c r="U37" s="26" t="s">
        <v>404</v>
      </c>
      <c r="V37" s="26" t="s">
        <v>404</v>
      </c>
      <c r="W37" s="118" t="s">
        <v>409</v>
      </c>
      <c r="X37" s="118" t="s">
        <v>33</v>
      </c>
      <c r="Y37" s="27"/>
    </row>
    <row r="38" spans="1:25" x14ac:dyDescent="0.25">
      <c r="A38" s="128"/>
      <c r="B38" s="151"/>
      <c r="C38" s="2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7"/>
    </row>
    <row r="39" spans="1:25" x14ac:dyDescent="0.25">
      <c r="A39" s="152" t="s">
        <v>60</v>
      </c>
      <c r="B39" s="153"/>
      <c r="C39" s="153"/>
      <c r="D39" s="154"/>
      <c r="E39" s="26">
        <f t="shared" ref="E39:V39" si="4">SUM(E32:E38)</f>
        <v>0</v>
      </c>
      <c r="F39" s="26">
        <f t="shared" si="4"/>
        <v>0</v>
      </c>
      <c r="G39" s="26">
        <f t="shared" si="4"/>
        <v>0</v>
      </c>
      <c r="H39" s="26">
        <f t="shared" si="4"/>
        <v>0</v>
      </c>
      <c r="I39" s="26">
        <f t="shared" si="4"/>
        <v>2</v>
      </c>
      <c r="J39" s="26">
        <f t="shared" si="4"/>
        <v>0</v>
      </c>
      <c r="K39" s="26">
        <f t="shared" si="4"/>
        <v>0</v>
      </c>
      <c r="L39" s="26">
        <f t="shared" si="4"/>
        <v>3</v>
      </c>
      <c r="M39" s="26">
        <f t="shared" si="4"/>
        <v>0</v>
      </c>
      <c r="N39" s="26">
        <f t="shared" si="4"/>
        <v>1</v>
      </c>
      <c r="O39" s="26">
        <f t="shared" si="4"/>
        <v>0</v>
      </c>
      <c r="P39" s="26">
        <f t="shared" si="4"/>
        <v>0</v>
      </c>
      <c r="Q39" s="26">
        <f t="shared" si="4"/>
        <v>0</v>
      </c>
      <c r="R39" s="26">
        <f t="shared" si="4"/>
        <v>0</v>
      </c>
      <c r="S39" s="26">
        <f t="shared" si="4"/>
        <v>0</v>
      </c>
      <c r="T39" s="26">
        <f t="shared" si="4"/>
        <v>0</v>
      </c>
      <c r="U39" s="26">
        <f t="shared" si="4"/>
        <v>0</v>
      </c>
      <c r="V39" s="26">
        <f t="shared" si="4"/>
        <v>0</v>
      </c>
      <c r="W39" s="27"/>
      <c r="X39" s="118"/>
      <c r="Y39" s="27"/>
    </row>
    <row r="40" spans="1:25" x14ac:dyDescent="0.25">
      <c r="A40" s="128"/>
      <c r="B40" s="156" t="s">
        <v>225</v>
      </c>
      <c r="C40" s="126" t="s">
        <v>438</v>
      </c>
      <c r="D40" s="126" t="s">
        <v>439</v>
      </c>
      <c r="E40" s="126" t="s">
        <v>404</v>
      </c>
      <c r="F40" s="126" t="s">
        <v>404</v>
      </c>
      <c r="G40" s="126" t="s">
        <v>404</v>
      </c>
      <c r="H40" s="126" t="s">
        <v>404</v>
      </c>
      <c r="I40" s="126" t="s">
        <v>404</v>
      </c>
      <c r="J40" s="126" t="s">
        <v>404</v>
      </c>
      <c r="K40" s="126" t="s">
        <v>404</v>
      </c>
      <c r="L40" s="26">
        <v>1</v>
      </c>
      <c r="M40" s="26" t="s">
        <v>404</v>
      </c>
      <c r="N40" s="26" t="s">
        <v>404</v>
      </c>
      <c r="O40" s="26" t="s">
        <v>404</v>
      </c>
      <c r="P40" s="26" t="s">
        <v>404</v>
      </c>
      <c r="Q40" s="26" t="s">
        <v>404</v>
      </c>
      <c r="R40" s="26" t="s">
        <v>404</v>
      </c>
      <c r="S40" s="26" t="s">
        <v>404</v>
      </c>
      <c r="T40" s="26" t="s">
        <v>404</v>
      </c>
      <c r="U40" s="26" t="s">
        <v>404</v>
      </c>
      <c r="V40" s="26" t="s">
        <v>404</v>
      </c>
      <c r="W40" s="118" t="s">
        <v>342</v>
      </c>
      <c r="X40" s="118" t="s">
        <v>33</v>
      </c>
      <c r="Y40" s="27"/>
    </row>
    <row r="41" spans="1:25" x14ac:dyDescent="0.25">
      <c r="A41" s="128"/>
      <c r="B41" s="156"/>
      <c r="C41" s="126" t="s">
        <v>249</v>
      </c>
      <c r="D41" s="126" t="s">
        <v>440</v>
      </c>
      <c r="E41" s="126" t="s">
        <v>404</v>
      </c>
      <c r="F41" s="126" t="s">
        <v>404</v>
      </c>
      <c r="G41" s="126" t="s">
        <v>404</v>
      </c>
      <c r="H41" s="126" t="s">
        <v>404</v>
      </c>
      <c r="I41" s="26">
        <v>1</v>
      </c>
      <c r="J41" s="26" t="s">
        <v>404</v>
      </c>
      <c r="K41" s="26" t="s">
        <v>404</v>
      </c>
      <c r="L41" s="26" t="s">
        <v>404</v>
      </c>
      <c r="M41" s="26" t="s">
        <v>404</v>
      </c>
      <c r="N41" s="26" t="s">
        <v>404</v>
      </c>
      <c r="O41" s="26" t="s">
        <v>404</v>
      </c>
      <c r="P41" s="26" t="s">
        <v>404</v>
      </c>
      <c r="Q41" s="26" t="s">
        <v>404</v>
      </c>
      <c r="R41" s="26" t="s">
        <v>404</v>
      </c>
      <c r="S41" s="26" t="s">
        <v>404</v>
      </c>
      <c r="T41" s="26" t="s">
        <v>404</v>
      </c>
      <c r="U41" s="26" t="s">
        <v>404</v>
      </c>
      <c r="V41" s="26" t="s">
        <v>404</v>
      </c>
      <c r="W41" s="118" t="s">
        <v>419</v>
      </c>
      <c r="X41" s="118" t="s">
        <v>33</v>
      </c>
      <c r="Y41" s="27"/>
    </row>
    <row r="42" spans="1:25" x14ac:dyDescent="0.25">
      <c r="A42" s="128"/>
      <c r="B42" s="156"/>
      <c r="C42" s="126" t="s">
        <v>81</v>
      </c>
      <c r="D42" s="126" t="s">
        <v>441</v>
      </c>
      <c r="E42" s="126" t="s">
        <v>404</v>
      </c>
      <c r="F42" s="126" t="s">
        <v>404</v>
      </c>
      <c r="G42" s="126" t="s">
        <v>404</v>
      </c>
      <c r="H42" s="126" t="s">
        <v>404</v>
      </c>
      <c r="I42" s="26">
        <v>1</v>
      </c>
      <c r="J42" s="26" t="s">
        <v>404</v>
      </c>
      <c r="K42" s="26" t="s">
        <v>404</v>
      </c>
      <c r="L42" s="26" t="s">
        <v>404</v>
      </c>
      <c r="M42" s="26" t="s">
        <v>404</v>
      </c>
      <c r="N42" s="26" t="s">
        <v>404</v>
      </c>
      <c r="O42" s="26" t="s">
        <v>404</v>
      </c>
      <c r="P42" s="26" t="s">
        <v>404</v>
      </c>
      <c r="Q42" s="26" t="s">
        <v>404</v>
      </c>
      <c r="R42" s="26" t="s">
        <v>404</v>
      </c>
      <c r="S42" s="26" t="s">
        <v>404</v>
      </c>
      <c r="T42" s="26" t="s">
        <v>404</v>
      </c>
      <c r="U42" s="26" t="s">
        <v>404</v>
      </c>
      <c r="V42" s="26" t="s">
        <v>404</v>
      </c>
      <c r="W42" s="118" t="s">
        <v>409</v>
      </c>
      <c r="X42" s="118" t="s">
        <v>33</v>
      </c>
      <c r="Y42" s="27"/>
    </row>
    <row r="43" spans="1:25" x14ac:dyDescent="0.25">
      <c r="A43" s="128"/>
      <c r="B43" s="156"/>
      <c r="C43" s="126" t="s">
        <v>442</v>
      </c>
      <c r="D43" s="126" t="s">
        <v>443</v>
      </c>
      <c r="E43" s="129">
        <v>1</v>
      </c>
      <c r="F43" s="26" t="s">
        <v>404</v>
      </c>
      <c r="G43" s="26" t="s">
        <v>404</v>
      </c>
      <c r="H43" s="26" t="s">
        <v>404</v>
      </c>
      <c r="I43" s="26" t="s">
        <v>404</v>
      </c>
      <c r="J43" s="26" t="s">
        <v>404</v>
      </c>
      <c r="K43" s="26" t="s">
        <v>404</v>
      </c>
      <c r="L43" s="26" t="s">
        <v>404</v>
      </c>
      <c r="M43" s="26" t="s">
        <v>404</v>
      </c>
      <c r="N43" s="26" t="s">
        <v>404</v>
      </c>
      <c r="O43" s="26" t="s">
        <v>404</v>
      </c>
      <c r="P43" s="26" t="s">
        <v>404</v>
      </c>
      <c r="Q43" s="26" t="s">
        <v>404</v>
      </c>
      <c r="R43" s="26" t="s">
        <v>404</v>
      </c>
      <c r="S43" s="26" t="s">
        <v>404</v>
      </c>
      <c r="T43" s="26" t="s">
        <v>404</v>
      </c>
      <c r="U43" s="26" t="s">
        <v>404</v>
      </c>
      <c r="V43" s="26" t="s">
        <v>404</v>
      </c>
      <c r="W43" s="118" t="s">
        <v>444</v>
      </c>
      <c r="X43" s="118" t="s">
        <v>33</v>
      </c>
      <c r="Y43" s="27"/>
    </row>
    <row r="44" spans="1:25" x14ac:dyDescent="0.25">
      <c r="A44" s="128"/>
      <c r="B44" s="156"/>
      <c r="C44" s="126" t="s">
        <v>445</v>
      </c>
      <c r="D44" s="126" t="s">
        <v>446</v>
      </c>
      <c r="E44" s="129">
        <v>1</v>
      </c>
      <c r="F44" s="26" t="s">
        <v>404</v>
      </c>
      <c r="G44" s="26" t="s">
        <v>404</v>
      </c>
      <c r="H44" s="26" t="s">
        <v>404</v>
      </c>
      <c r="I44" s="26" t="s">
        <v>404</v>
      </c>
      <c r="J44" s="26" t="s">
        <v>404</v>
      </c>
      <c r="K44" s="26" t="s">
        <v>404</v>
      </c>
      <c r="L44" s="26" t="s">
        <v>404</v>
      </c>
      <c r="M44" s="26" t="s">
        <v>404</v>
      </c>
      <c r="N44" s="26" t="s">
        <v>404</v>
      </c>
      <c r="O44" s="26" t="s">
        <v>404</v>
      </c>
      <c r="P44" s="26" t="s">
        <v>404</v>
      </c>
      <c r="Q44" s="26" t="s">
        <v>404</v>
      </c>
      <c r="R44" s="26" t="s">
        <v>404</v>
      </c>
      <c r="S44" s="26" t="s">
        <v>404</v>
      </c>
      <c r="T44" s="26" t="s">
        <v>404</v>
      </c>
      <c r="U44" s="26" t="s">
        <v>404</v>
      </c>
      <c r="V44" s="26" t="s">
        <v>404</v>
      </c>
      <c r="W44" s="118" t="s">
        <v>444</v>
      </c>
      <c r="X44" s="118" t="s">
        <v>33</v>
      </c>
      <c r="Y44" s="27"/>
    </row>
    <row r="45" spans="1:25" x14ac:dyDescent="0.25">
      <c r="A45" s="128"/>
      <c r="B45" s="156"/>
      <c r="C45" s="121"/>
      <c r="D45" s="126"/>
      <c r="E45" s="1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118"/>
      <c r="X45" s="118"/>
      <c r="Y45" s="27"/>
    </row>
    <row r="46" spans="1:25" x14ac:dyDescent="0.25">
      <c r="A46" s="152" t="s">
        <v>60</v>
      </c>
      <c r="B46" s="153"/>
      <c r="C46" s="153"/>
      <c r="D46" s="154"/>
      <c r="E46" s="26">
        <f t="shared" ref="E46:H46" si="5">SUM(E40:E45)</f>
        <v>2</v>
      </c>
      <c r="F46" s="26">
        <f t="shared" si="5"/>
        <v>0</v>
      </c>
      <c r="G46" s="26">
        <f t="shared" si="5"/>
        <v>0</v>
      </c>
      <c r="H46" s="26">
        <f t="shared" si="5"/>
        <v>0</v>
      </c>
      <c r="I46" s="26">
        <f>SUM(I40:I45)</f>
        <v>2</v>
      </c>
      <c r="J46" s="26">
        <f t="shared" ref="J46:V46" si="6">SUM(J40:J45)</f>
        <v>0</v>
      </c>
      <c r="K46" s="26">
        <f t="shared" si="6"/>
        <v>0</v>
      </c>
      <c r="L46" s="26">
        <f t="shared" si="6"/>
        <v>1</v>
      </c>
      <c r="M46" s="26">
        <f t="shared" si="6"/>
        <v>0</v>
      </c>
      <c r="N46" s="26">
        <f t="shared" si="6"/>
        <v>0</v>
      </c>
      <c r="O46" s="26">
        <f t="shared" si="6"/>
        <v>0</v>
      </c>
      <c r="P46" s="26">
        <f t="shared" si="6"/>
        <v>0</v>
      </c>
      <c r="Q46" s="26">
        <f t="shared" si="6"/>
        <v>0</v>
      </c>
      <c r="R46" s="26">
        <f t="shared" si="6"/>
        <v>0</v>
      </c>
      <c r="S46" s="26">
        <f t="shared" si="6"/>
        <v>0</v>
      </c>
      <c r="T46" s="26">
        <f t="shared" si="6"/>
        <v>0</v>
      </c>
      <c r="U46" s="26">
        <f t="shared" si="6"/>
        <v>0</v>
      </c>
      <c r="V46" s="26">
        <f t="shared" si="6"/>
        <v>0</v>
      </c>
      <c r="W46" s="27"/>
      <c r="X46" s="118"/>
      <c r="Y46" s="27"/>
    </row>
    <row r="47" spans="1:25" x14ac:dyDescent="0.25">
      <c r="A47" s="106"/>
      <c r="B47" s="156" t="s">
        <v>157</v>
      </c>
      <c r="C47" s="121" t="s">
        <v>229</v>
      </c>
      <c r="D47" s="126" t="s">
        <v>447</v>
      </c>
      <c r="E47" s="126"/>
      <c r="F47" s="26"/>
      <c r="G47" s="26"/>
      <c r="H47" s="26"/>
      <c r="I47" s="26"/>
      <c r="J47" s="26"/>
      <c r="K47" s="26"/>
      <c r="L47" s="26">
        <v>1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118" t="s">
        <v>342</v>
      </c>
      <c r="X47" s="118" t="s">
        <v>33</v>
      </c>
      <c r="Y47" s="27"/>
    </row>
    <row r="48" spans="1:25" x14ac:dyDescent="0.25">
      <c r="A48" s="106"/>
      <c r="B48" s="156"/>
      <c r="C48" s="121" t="s">
        <v>448</v>
      </c>
      <c r="D48" s="126" t="s">
        <v>449</v>
      </c>
      <c r="E48" s="126"/>
      <c r="F48" s="26"/>
      <c r="G48" s="26"/>
      <c r="H48" s="26"/>
      <c r="I48" s="26">
        <v>1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118" t="s">
        <v>419</v>
      </c>
      <c r="X48" s="118" t="s">
        <v>33</v>
      </c>
      <c r="Y48" s="27"/>
    </row>
    <row r="49" spans="1:25" x14ac:dyDescent="0.25">
      <c r="A49" s="152" t="s">
        <v>60</v>
      </c>
      <c r="B49" s="153"/>
      <c r="C49" s="153"/>
      <c r="D49" s="154"/>
      <c r="E49" s="127"/>
      <c r="F49" s="26"/>
      <c r="G49" s="26"/>
      <c r="H49" s="26"/>
      <c r="I49" s="26">
        <f>SUM(I47:I48)</f>
        <v>1</v>
      </c>
      <c r="J49" s="26"/>
      <c r="K49" s="26"/>
      <c r="L49" s="26">
        <f>SUM(L47:L48)</f>
        <v>1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118"/>
      <c r="Y49" s="27"/>
    </row>
    <row r="50" spans="1:25" x14ac:dyDescent="0.25">
      <c r="A50" s="128"/>
      <c r="B50" s="156" t="s">
        <v>118</v>
      </c>
      <c r="C50" s="121" t="s">
        <v>341</v>
      </c>
      <c r="D50" s="126" t="s">
        <v>450</v>
      </c>
      <c r="E50" s="126"/>
      <c r="F50" s="26"/>
      <c r="G50" s="26"/>
      <c r="H50" s="26"/>
      <c r="I50" s="26"/>
      <c r="J50" s="26"/>
      <c r="K50" s="26"/>
      <c r="L50" s="26">
        <v>1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118" t="s">
        <v>342</v>
      </c>
      <c r="X50" s="118" t="s">
        <v>33</v>
      </c>
      <c r="Y50" s="27"/>
    </row>
    <row r="51" spans="1:25" x14ac:dyDescent="0.25">
      <c r="A51" s="128"/>
      <c r="B51" s="156"/>
      <c r="C51" s="121" t="s">
        <v>135</v>
      </c>
      <c r="D51" s="126" t="s">
        <v>451</v>
      </c>
      <c r="E51" s="126"/>
      <c r="F51" s="26"/>
      <c r="G51" s="26"/>
      <c r="H51" s="26"/>
      <c r="I51" s="26">
        <v>1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118" t="s">
        <v>419</v>
      </c>
      <c r="X51" s="118" t="s">
        <v>33</v>
      </c>
      <c r="Y51" s="27"/>
    </row>
    <row r="52" spans="1:25" x14ac:dyDescent="0.25">
      <c r="A52" s="128"/>
      <c r="B52" s="156"/>
      <c r="C52" s="121" t="s">
        <v>452</v>
      </c>
      <c r="D52" s="126" t="s">
        <v>453</v>
      </c>
      <c r="E52" s="1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v>1</v>
      </c>
      <c r="R52" s="26"/>
      <c r="S52" s="26"/>
      <c r="T52" s="26"/>
      <c r="U52" s="26"/>
      <c r="V52" s="26"/>
      <c r="W52" s="118" t="s">
        <v>342</v>
      </c>
      <c r="X52" s="118" t="s">
        <v>33</v>
      </c>
      <c r="Y52" s="27"/>
    </row>
    <row r="53" spans="1:25" x14ac:dyDescent="0.25">
      <c r="A53" s="128"/>
      <c r="B53" s="156"/>
      <c r="C53" s="121" t="s">
        <v>454</v>
      </c>
      <c r="D53" s="126" t="s">
        <v>455</v>
      </c>
      <c r="E53" s="126"/>
      <c r="F53" s="26"/>
      <c r="G53" s="26">
        <v>1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118" t="s">
        <v>342</v>
      </c>
      <c r="X53" s="118" t="s">
        <v>33</v>
      </c>
      <c r="Y53" s="27"/>
    </row>
    <row r="54" spans="1:25" x14ac:dyDescent="0.25">
      <c r="A54" s="128"/>
      <c r="B54" s="156"/>
      <c r="C54" s="121"/>
      <c r="D54" s="126"/>
      <c r="E54" s="1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118"/>
      <c r="X54" s="118"/>
      <c r="Y54" s="27"/>
    </row>
    <row r="55" spans="1:25" x14ac:dyDescent="0.25">
      <c r="A55" s="152" t="s">
        <v>60</v>
      </c>
      <c r="B55" s="153"/>
      <c r="C55" s="153"/>
      <c r="D55" s="154"/>
      <c r="E55" s="26">
        <f t="shared" ref="E55:K55" si="7">SUM(E50:E54)</f>
        <v>0</v>
      </c>
      <c r="F55" s="26">
        <f t="shared" si="7"/>
        <v>0</v>
      </c>
      <c r="G55" s="26">
        <f t="shared" si="7"/>
        <v>1</v>
      </c>
      <c r="H55" s="26">
        <f t="shared" si="7"/>
        <v>0</v>
      </c>
      <c r="I55" s="26">
        <f t="shared" si="7"/>
        <v>1</v>
      </c>
      <c r="J55" s="26">
        <f t="shared" si="7"/>
        <v>0</v>
      </c>
      <c r="K55" s="26">
        <f t="shared" si="7"/>
        <v>0</v>
      </c>
      <c r="L55" s="26">
        <f>SUM(L50:L54)</f>
        <v>1</v>
      </c>
      <c r="M55" s="26">
        <f t="shared" ref="M55:V55" si="8">SUM(M50:M54)</f>
        <v>0</v>
      </c>
      <c r="N55" s="26">
        <f t="shared" si="8"/>
        <v>0</v>
      </c>
      <c r="O55" s="26">
        <f t="shared" si="8"/>
        <v>0</v>
      </c>
      <c r="P55" s="26">
        <f t="shared" si="8"/>
        <v>0</v>
      </c>
      <c r="Q55" s="26">
        <f t="shared" si="8"/>
        <v>1</v>
      </c>
      <c r="R55" s="26">
        <f t="shared" si="8"/>
        <v>0</v>
      </c>
      <c r="S55" s="26">
        <f t="shared" si="8"/>
        <v>0</v>
      </c>
      <c r="T55" s="26">
        <f t="shared" si="8"/>
        <v>0</v>
      </c>
      <c r="U55" s="26">
        <f t="shared" si="8"/>
        <v>0</v>
      </c>
      <c r="V55" s="26">
        <f t="shared" si="8"/>
        <v>0</v>
      </c>
      <c r="W55" s="27"/>
      <c r="X55" s="27"/>
      <c r="Y55" s="27"/>
    </row>
    <row r="56" spans="1:25" x14ac:dyDescent="0.25">
      <c r="A56" s="128"/>
      <c r="B56" s="156" t="s">
        <v>325</v>
      </c>
      <c r="C56" s="121" t="s">
        <v>197</v>
      </c>
      <c r="D56" s="126" t="s">
        <v>456</v>
      </c>
      <c r="E56" s="126"/>
      <c r="F56" s="26"/>
      <c r="G56" s="26"/>
      <c r="H56" s="26"/>
      <c r="I56" s="26"/>
      <c r="J56" s="26"/>
      <c r="K56" s="26"/>
      <c r="L56" s="26">
        <v>1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118" t="s">
        <v>342</v>
      </c>
      <c r="X56" s="118" t="s">
        <v>33</v>
      </c>
      <c r="Y56" s="27"/>
    </row>
    <row r="57" spans="1:25" x14ac:dyDescent="0.25">
      <c r="A57" s="128"/>
      <c r="B57" s="157"/>
      <c r="C57" s="106"/>
      <c r="D57" s="127"/>
      <c r="E57" s="1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27"/>
      <c r="Y57" s="27"/>
    </row>
    <row r="58" spans="1:25" x14ac:dyDescent="0.25">
      <c r="A58" s="152" t="s">
        <v>60</v>
      </c>
      <c r="B58" s="153"/>
      <c r="C58" s="153"/>
      <c r="D58" s="154"/>
      <c r="E58" s="127"/>
      <c r="F58" s="26"/>
      <c r="G58" s="26"/>
      <c r="H58" s="26"/>
      <c r="I58" s="26"/>
      <c r="J58" s="26"/>
      <c r="K58" s="26"/>
      <c r="L58" s="26">
        <f>SUM(L56:L57)</f>
        <v>1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118"/>
      <c r="X58" s="118"/>
      <c r="Y58" s="27"/>
    </row>
    <row r="59" spans="1:25" x14ac:dyDescent="0.25">
      <c r="A59" s="128"/>
      <c r="B59" s="156" t="s">
        <v>301</v>
      </c>
      <c r="C59" s="121" t="s">
        <v>457</v>
      </c>
      <c r="D59" s="126" t="s">
        <v>458</v>
      </c>
      <c r="E59" s="126"/>
      <c r="F59" s="26"/>
      <c r="G59" s="26"/>
      <c r="H59" s="26"/>
      <c r="I59" s="26"/>
      <c r="J59" s="26"/>
      <c r="K59" s="26"/>
      <c r="L59" s="26">
        <v>1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18" t="s">
        <v>342</v>
      </c>
      <c r="X59" s="118" t="s">
        <v>33</v>
      </c>
      <c r="Y59" s="27"/>
    </row>
    <row r="60" spans="1:25" x14ac:dyDescent="0.25">
      <c r="A60" s="128"/>
      <c r="B60" s="157"/>
      <c r="C60" s="121" t="s">
        <v>459</v>
      </c>
      <c r="D60" s="126" t="s">
        <v>460</v>
      </c>
      <c r="E60" s="126"/>
      <c r="F60" s="26"/>
      <c r="G60" s="26"/>
      <c r="H60" s="26"/>
      <c r="I60" s="26">
        <v>1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118" t="s">
        <v>409</v>
      </c>
      <c r="X60" s="118" t="s">
        <v>33</v>
      </c>
      <c r="Y60" s="27"/>
    </row>
    <row r="61" spans="1:25" x14ac:dyDescent="0.25">
      <c r="A61" s="128"/>
      <c r="B61" s="157"/>
      <c r="C61" s="121" t="s">
        <v>459</v>
      </c>
      <c r="D61" s="126" t="s">
        <v>460</v>
      </c>
      <c r="E61" s="130">
        <v>1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118" t="s">
        <v>444</v>
      </c>
      <c r="X61" s="118" t="s">
        <v>33</v>
      </c>
      <c r="Y61" s="27"/>
    </row>
    <row r="62" spans="1:25" x14ac:dyDescent="0.25">
      <c r="A62" s="128"/>
      <c r="B62" s="157"/>
      <c r="C62" s="121" t="s">
        <v>81</v>
      </c>
      <c r="D62" s="126" t="s">
        <v>461</v>
      </c>
      <c r="E62" s="130">
        <v>1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118" t="s">
        <v>444</v>
      </c>
      <c r="X62" s="118" t="s">
        <v>33</v>
      </c>
      <c r="Y62" s="27"/>
    </row>
    <row r="63" spans="1:25" x14ac:dyDescent="0.25">
      <c r="A63" s="128"/>
      <c r="B63" s="157"/>
      <c r="C63" s="121" t="s">
        <v>81</v>
      </c>
      <c r="D63" s="126" t="s">
        <v>461</v>
      </c>
      <c r="E63" s="130"/>
      <c r="F63" s="26"/>
      <c r="G63" s="26">
        <v>1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118" t="s">
        <v>462</v>
      </c>
      <c r="X63" s="118" t="s">
        <v>33</v>
      </c>
      <c r="Y63" s="27" t="s">
        <v>69</v>
      </c>
    </row>
    <row r="64" spans="1:25" x14ac:dyDescent="0.25">
      <c r="A64" s="128"/>
      <c r="B64" s="157"/>
      <c r="C64" s="121" t="s">
        <v>294</v>
      </c>
      <c r="D64" s="126" t="s">
        <v>461</v>
      </c>
      <c r="E64" s="130"/>
      <c r="F64" s="26"/>
      <c r="G64" s="26">
        <v>1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118" t="s">
        <v>342</v>
      </c>
      <c r="X64" s="118" t="s">
        <v>33</v>
      </c>
      <c r="Y64" s="27"/>
    </row>
    <row r="65" spans="1:25" x14ac:dyDescent="0.25">
      <c r="A65" s="128"/>
      <c r="B65" s="157"/>
      <c r="C65" s="124"/>
      <c r="D65" s="127"/>
      <c r="E65" s="127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7"/>
      <c r="X65" s="27"/>
      <c r="Y65" s="27"/>
    </row>
    <row r="66" spans="1:25" x14ac:dyDescent="0.25">
      <c r="A66" s="152" t="s">
        <v>60</v>
      </c>
      <c r="B66" s="153"/>
      <c r="C66" s="153"/>
      <c r="D66" s="154"/>
      <c r="E66" s="26">
        <f t="shared" ref="E66:K66" si="9">SUM(E59:E65)</f>
        <v>2</v>
      </c>
      <c r="F66" s="26">
        <f t="shared" si="9"/>
        <v>0</v>
      </c>
      <c r="G66" s="26">
        <f t="shared" si="9"/>
        <v>2</v>
      </c>
      <c r="H66" s="26">
        <f t="shared" si="9"/>
        <v>0</v>
      </c>
      <c r="I66" s="26">
        <f t="shared" si="9"/>
        <v>1</v>
      </c>
      <c r="J66" s="26">
        <f t="shared" si="9"/>
        <v>0</v>
      </c>
      <c r="K66" s="26">
        <f t="shared" si="9"/>
        <v>0</v>
      </c>
      <c r="L66" s="26">
        <f>SUM(L59:L65)</f>
        <v>1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7"/>
      <c r="X66" s="27"/>
      <c r="Y66" s="27"/>
    </row>
    <row r="67" spans="1:25" x14ac:dyDescent="0.25">
      <c r="A67" s="128"/>
      <c r="B67" s="156" t="s">
        <v>148</v>
      </c>
      <c r="C67" s="121" t="s">
        <v>463</v>
      </c>
      <c r="D67" s="126" t="s">
        <v>464</v>
      </c>
      <c r="E67" s="1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>
        <v>1</v>
      </c>
      <c r="R67" s="26"/>
      <c r="S67" s="26"/>
      <c r="T67" s="26"/>
      <c r="U67" s="26"/>
      <c r="V67" s="26"/>
      <c r="W67" s="118" t="s">
        <v>342</v>
      </c>
      <c r="X67" s="118" t="s">
        <v>33</v>
      </c>
      <c r="Y67" s="27"/>
    </row>
    <row r="68" spans="1:25" x14ac:dyDescent="0.25">
      <c r="A68" s="128"/>
      <c r="B68" s="156"/>
      <c r="C68" s="121"/>
      <c r="D68" s="126"/>
      <c r="E68" s="1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7"/>
      <c r="X68" s="27"/>
      <c r="Y68" s="27"/>
    </row>
    <row r="69" spans="1:25" x14ac:dyDescent="0.25">
      <c r="A69" s="128"/>
      <c r="B69" s="156"/>
      <c r="C69" s="121"/>
      <c r="D69" s="126"/>
      <c r="E69" s="1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7"/>
      <c r="X69" s="27"/>
      <c r="Y69" s="27"/>
    </row>
    <row r="70" spans="1:25" x14ac:dyDescent="0.25">
      <c r="A70" s="152" t="s">
        <v>60</v>
      </c>
      <c r="B70" s="153"/>
      <c r="C70" s="153"/>
      <c r="D70" s="154"/>
      <c r="E70" s="127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>
        <f>SUM(Q67:Q69)</f>
        <v>1</v>
      </c>
      <c r="R70" s="26"/>
      <c r="S70" s="26"/>
      <c r="T70" s="26"/>
      <c r="U70" s="26"/>
      <c r="V70" s="26"/>
      <c r="W70" s="27"/>
      <c r="X70" s="27"/>
      <c r="Y70" s="27"/>
    </row>
    <row r="71" spans="1:25" x14ac:dyDescent="0.25">
      <c r="A71" s="128"/>
      <c r="B71" s="156" t="s">
        <v>344</v>
      </c>
      <c r="C71" s="121" t="s">
        <v>370</v>
      </c>
      <c r="D71" s="126" t="s">
        <v>465</v>
      </c>
      <c r="E71" s="26"/>
      <c r="F71" s="26"/>
      <c r="G71" s="26"/>
      <c r="H71" s="26"/>
      <c r="I71" s="26">
        <v>1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118" t="s">
        <v>409</v>
      </c>
      <c r="X71" s="118" t="s">
        <v>33</v>
      </c>
      <c r="Y71" s="27"/>
    </row>
    <row r="72" spans="1:25" x14ac:dyDescent="0.25">
      <c r="A72" s="128"/>
      <c r="B72" s="156"/>
      <c r="C72" s="121" t="s">
        <v>466</v>
      </c>
      <c r="D72" s="126" t="s">
        <v>467</v>
      </c>
      <c r="E72" s="26"/>
      <c r="F72" s="26"/>
      <c r="G72" s="26">
        <v>1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131" t="s">
        <v>462</v>
      </c>
      <c r="X72" s="131" t="s">
        <v>33</v>
      </c>
      <c r="Y72" s="27" t="s">
        <v>69</v>
      </c>
    </row>
    <row r="73" spans="1:25" x14ac:dyDescent="0.25">
      <c r="A73" s="128"/>
      <c r="B73" s="156"/>
      <c r="C73" s="106"/>
      <c r="D73" s="127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7"/>
      <c r="X73" s="27"/>
      <c r="Y73" s="27"/>
    </row>
    <row r="74" spans="1:25" x14ac:dyDescent="0.25">
      <c r="A74" s="152" t="s">
        <v>60</v>
      </c>
      <c r="B74" s="153"/>
      <c r="C74" s="153"/>
      <c r="D74" s="154"/>
      <c r="E74" s="26">
        <f t="shared" ref="E74:H74" si="10">SUM(E71:E73)</f>
        <v>0</v>
      </c>
      <c r="F74" s="26">
        <f t="shared" si="10"/>
        <v>0</v>
      </c>
      <c r="G74" s="26">
        <f t="shared" si="10"/>
        <v>1</v>
      </c>
      <c r="H74" s="26">
        <f t="shared" si="10"/>
        <v>0</v>
      </c>
      <c r="I74" s="26">
        <f>SUM(I71:I73)</f>
        <v>1</v>
      </c>
      <c r="J74" s="26">
        <f t="shared" ref="J74:U74" si="11">SUM(J71:J73)</f>
        <v>0</v>
      </c>
      <c r="K74" s="26">
        <f t="shared" si="11"/>
        <v>0</v>
      </c>
      <c r="L74" s="26">
        <f t="shared" si="11"/>
        <v>0</v>
      </c>
      <c r="M74" s="26">
        <f t="shared" si="11"/>
        <v>0</v>
      </c>
      <c r="N74" s="26">
        <f t="shared" si="11"/>
        <v>0</v>
      </c>
      <c r="O74" s="26">
        <f t="shared" si="11"/>
        <v>0</v>
      </c>
      <c r="P74" s="26">
        <f t="shared" si="11"/>
        <v>0</v>
      </c>
      <c r="Q74" s="26">
        <f t="shared" si="11"/>
        <v>0</v>
      </c>
      <c r="R74" s="26">
        <f t="shared" si="11"/>
        <v>0</v>
      </c>
      <c r="S74" s="26">
        <f t="shared" si="11"/>
        <v>0</v>
      </c>
      <c r="T74" s="26">
        <f t="shared" si="11"/>
        <v>0</v>
      </c>
      <c r="U74" s="26">
        <f t="shared" si="11"/>
        <v>0</v>
      </c>
      <c r="V74" s="26"/>
      <c r="W74" s="27"/>
      <c r="X74" s="27"/>
      <c r="Y74" s="27"/>
    </row>
    <row r="75" spans="1:25" x14ac:dyDescent="0.25">
      <c r="A75" s="128"/>
      <c r="B75" s="149" t="s">
        <v>260</v>
      </c>
      <c r="C75" s="132" t="s">
        <v>468</v>
      </c>
      <c r="D75" s="126" t="s">
        <v>469</v>
      </c>
      <c r="E75" s="1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>
        <v>2</v>
      </c>
      <c r="R75" s="26"/>
      <c r="S75" s="26"/>
      <c r="T75" s="26"/>
      <c r="U75" s="26"/>
      <c r="V75" s="26"/>
      <c r="W75" s="118" t="s">
        <v>409</v>
      </c>
      <c r="X75" s="118" t="s">
        <v>33</v>
      </c>
      <c r="Y75" s="27"/>
    </row>
    <row r="76" spans="1:25" x14ac:dyDescent="0.25">
      <c r="A76" s="128"/>
      <c r="B76" s="150"/>
      <c r="C76" s="132" t="s">
        <v>470</v>
      </c>
      <c r="D76" s="126" t="s">
        <v>471</v>
      </c>
      <c r="E76" s="130">
        <v>1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118" t="s">
        <v>444</v>
      </c>
      <c r="X76" s="118" t="s">
        <v>33</v>
      </c>
      <c r="Y76" s="27"/>
    </row>
    <row r="77" spans="1:25" x14ac:dyDescent="0.25">
      <c r="A77" s="128"/>
      <c r="B77" s="150"/>
      <c r="C77" s="132" t="s">
        <v>271</v>
      </c>
      <c r="D77" s="126" t="s">
        <v>469</v>
      </c>
      <c r="E77" s="130">
        <v>1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118" t="s">
        <v>444</v>
      </c>
      <c r="X77" s="118" t="s">
        <v>33</v>
      </c>
      <c r="Y77" s="27"/>
    </row>
    <row r="78" spans="1:25" x14ac:dyDescent="0.25">
      <c r="A78" s="128"/>
      <c r="B78" s="150"/>
      <c r="C78" s="132" t="s">
        <v>472</v>
      </c>
      <c r="D78" s="126" t="s">
        <v>473</v>
      </c>
      <c r="E78" s="130">
        <v>1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118" t="s">
        <v>444</v>
      </c>
      <c r="X78" s="118" t="s">
        <v>33</v>
      </c>
      <c r="Y78" s="27"/>
    </row>
    <row r="79" spans="1:25" x14ac:dyDescent="0.25">
      <c r="A79" s="128"/>
      <c r="B79" s="150"/>
      <c r="C79" s="132" t="s">
        <v>472</v>
      </c>
      <c r="D79" s="126" t="s">
        <v>473</v>
      </c>
      <c r="E79" s="130"/>
      <c r="F79" s="26"/>
      <c r="G79" s="26">
        <v>1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118" t="s">
        <v>462</v>
      </c>
      <c r="X79" s="118" t="s">
        <v>33</v>
      </c>
      <c r="Y79" s="27" t="s">
        <v>69</v>
      </c>
    </row>
    <row r="80" spans="1:25" x14ac:dyDescent="0.25">
      <c r="A80" s="128"/>
      <c r="B80" s="150"/>
      <c r="C80" s="132" t="s">
        <v>271</v>
      </c>
      <c r="D80" s="126" t="s">
        <v>469</v>
      </c>
      <c r="E80" s="130"/>
      <c r="F80" s="26"/>
      <c r="G80" s="26">
        <v>1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118" t="s">
        <v>462</v>
      </c>
      <c r="X80" s="118" t="s">
        <v>33</v>
      </c>
      <c r="Y80" s="27" t="s">
        <v>69</v>
      </c>
    </row>
    <row r="81" spans="1:25" x14ac:dyDescent="0.25">
      <c r="A81" s="128"/>
      <c r="B81" s="150"/>
      <c r="C81" s="132"/>
      <c r="D81" s="126"/>
      <c r="E81" s="130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118"/>
      <c r="X81" s="118"/>
      <c r="Y81" s="27"/>
    </row>
    <row r="82" spans="1:25" x14ac:dyDescent="0.25">
      <c r="A82" s="128"/>
      <c r="B82" s="151"/>
      <c r="C82" s="132"/>
      <c r="D82" s="127"/>
      <c r="E82" s="127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7"/>
      <c r="X82" s="27"/>
      <c r="Y82" s="27"/>
    </row>
    <row r="83" spans="1:25" x14ac:dyDescent="0.25">
      <c r="A83" s="152" t="s">
        <v>60</v>
      </c>
      <c r="B83" s="153"/>
      <c r="C83" s="153"/>
      <c r="D83" s="154"/>
      <c r="E83" s="26">
        <f t="shared" ref="E83:P83" si="12">SUM(E75:E82)</f>
        <v>3</v>
      </c>
      <c r="F83" s="26">
        <f t="shared" si="12"/>
        <v>0</v>
      </c>
      <c r="G83" s="26">
        <f t="shared" si="12"/>
        <v>2</v>
      </c>
      <c r="H83" s="26">
        <f t="shared" si="12"/>
        <v>0</v>
      </c>
      <c r="I83" s="26">
        <f t="shared" si="12"/>
        <v>0</v>
      </c>
      <c r="J83" s="26">
        <f t="shared" si="12"/>
        <v>0</v>
      </c>
      <c r="K83" s="26">
        <f t="shared" si="12"/>
        <v>0</v>
      </c>
      <c r="L83" s="26">
        <f t="shared" si="12"/>
        <v>0</v>
      </c>
      <c r="M83" s="26">
        <f t="shared" si="12"/>
        <v>0</v>
      </c>
      <c r="N83" s="26">
        <f t="shared" si="12"/>
        <v>0</v>
      </c>
      <c r="O83" s="26">
        <f t="shared" si="12"/>
        <v>0</v>
      </c>
      <c r="P83" s="26">
        <f t="shared" si="12"/>
        <v>0</v>
      </c>
      <c r="Q83" s="26">
        <f>SUM(Q75:Q82)</f>
        <v>2</v>
      </c>
      <c r="R83" s="26"/>
      <c r="S83" s="26"/>
      <c r="T83" s="26"/>
      <c r="U83" s="26"/>
      <c r="V83" s="26"/>
      <c r="W83" s="27"/>
      <c r="X83" s="27"/>
      <c r="Y83" s="27"/>
    </row>
    <row r="84" spans="1:25" x14ac:dyDescent="0.25">
      <c r="A84" s="155" t="s">
        <v>60</v>
      </c>
      <c r="B84" s="155"/>
      <c r="C84" s="155"/>
      <c r="D84" s="155"/>
      <c r="E84" s="98">
        <f>SUM(E9,E16,E26,E31,E39,E46,E49,E58,E55,E66,E70,E74,E83)</f>
        <v>7</v>
      </c>
      <c r="F84" s="98">
        <f>SUM(F9,F16,F26,F31,F39,F46,F49,F58,F55,F66,F70,F74,F83)</f>
        <v>0</v>
      </c>
      <c r="G84" s="98">
        <f>SUM(G9,G16,G26,G31,G39,G46,G49,G58,G55,G66,G70,G74,G83)</f>
        <v>6</v>
      </c>
      <c r="H84" s="98">
        <f>SUM(H9,H16,H26,H31,H39,H46,H49,H58,H55,H66,H70,H74,H83)</f>
        <v>0</v>
      </c>
      <c r="I84" s="98">
        <f>SUM(I9,I16,I26,I31,I39,I46,I49,I58,I55,I66,I70,I74,I83)</f>
        <v>17</v>
      </c>
      <c r="J84" s="98">
        <f t="shared" ref="J84:R84" si="13">SUM(J9,J16,J26,J31,J39,J46,J49,J58,J55,J66,J70,J74,J83)</f>
        <v>0</v>
      </c>
      <c r="K84" s="98">
        <f t="shared" si="13"/>
        <v>0</v>
      </c>
      <c r="L84" s="98">
        <f t="shared" si="13"/>
        <v>12</v>
      </c>
      <c r="M84" s="98">
        <f t="shared" si="13"/>
        <v>0</v>
      </c>
      <c r="N84" s="98">
        <f t="shared" si="13"/>
        <v>5</v>
      </c>
      <c r="O84" s="98">
        <f t="shared" si="13"/>
        <v>0</v>
      </c>
      <c r="P84" s="98">
        <f t="shared" si="13"/>
        <v>0</v>
      </c>
      <c r="Q84" s="98">
        <f t="shared" si="13"/>
        <v>4</v>
      </c>
      <c r="R84" s="98">
        <f t="shared" si="13"/>
        <v>0</v>
      </c>
      <c r="S84" s="98">
        <f>SUM(S9,S16,S26,S31,S39,S46,S49,S58,S55,S66,S70,S74)</f>
        <v>0</v>
      </c>
      <c r="T84" s="98">
        <f>SUM(T9,T16,T26,T31,T39,T46,T49,T58,T55,T66,T70,T74)</f>
        <v>0</v>
      </c>
      <c r="U84" s="98">
        <f>SUM(U9,U16,U26,U31,U39,U46,U49,U58,U55,U66,U70,U74)</f>
        <v>0</v>
      </c>
      <c r="V84" s="98">
        <f>SUM(V9,V16,V26,V31,V39,V46,V49,V58,V55,V66,V70,V74)</f>
        <v>0</v>
      </c>
      <c r="W84" s="99"/>
      <c r="X84" s="99"/>
      <c r="Y84" s="99"/>
    </row>
    <row r="85" spans="1:25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5" x14ac:dyDescent="0.25">
      <c r="A86" t="s">
        <v>378</v>
      </c>
      <c r="C86" t="s">
        <v>379</v>
      </c>
      <c r="F86" s="100" t="s">
        <v>380</v>
      </c>
      <c r="G86" s="100"/>
      <c r="H86" s="100"/>
      <c r="I86" s="100"/>
      <c r="J86" s="100"/>
      <c r="K86" s="100"/>
      <c r="L86" s="100" t="s">
        <v>381</v>
      </c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5" x14ac:dyDescent="0.25">
      <c r="C87" t="s">
        <v>382</v>
      </c>
      <c r="F87" s="100" t="s">
        <v>383</v>
      </c>
      <c r="G87" s="100"/>
      <c r="H87" s="100"/>
      <c r="I87" s="100"/>
      <c r="J87" s="100"/>
      <c r="K87" s="100"/>
      <c r="L87" s="100" t="s">
        <v>384</v>
      </c>
      <c r="M87" s="1"/>
      <c r="N87" s="1"/>
      <c r="O87" s="1"/>
      <c r="P87" s="1"/>
      <c r="Q87" s="1"/>
      <c r="R87" s="1"/>
      <c r="S87" s="1"/>
      <c r="T87" s="1"/>
      <c r="U87" s="101" t="s">
        <v>385</v>
      </c>
      <c r="V87" s="1"/>
    </row>
    <row r="88" spans="1:25" x14ac:dyDescent="0.25">
      <c r="C88" t="s">
        <v>386</v>
      </c>
      <c r="F88" s="100" t="s">
        <v>387</v>
      </c>
      <c r="G88" s="100"/>
      <c r="H88" s="100"/>
      <c r="I88" s="100"/>
      <c r="J88" s="100"/>
      <c r="K88" s="100"/>
      <c r="L88" s="100" t="s">
        <v>388</v>
      </c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5" x14ac:dyDescent="0.25">
      <c r="C89" t="s">
        <v>389</v>
      </c>
      <c r="F89" s="100" t="s">
        <v>390</v>
      </c>
      <c r="G89" s="100"/>
      <c r="H89" s="100"/>
      <c r="I89" s="100"/>
      <c r="J89" s="100"/>
      <c r="K89" s="100"/>
      <c r="L89" s="100" t="s">
        <v>474</v>
      </c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5" x14ac:dyDescent="0.25">
      <c r="C90" t="s">
        <v>391</v>
      </c>
      <c r="F90" s="100" t="s">
        <v>392</v>
      </c>
      <c r="G90" s="100"/>
      <c r="H90" s="100"/>
      <c r="I90" s="100"/>
      <c r="J90" s="100"/>
      <c r="K90" s="100"/>
      <c r="L90" s="100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5" x14ac:dyDescent="0.25">
      <c r="C91" t="s">
        <v>393</v>
      </c>
      <c r="F91" s="100" t="s">
        <v>394</v>
      </c>
      <c r="G91" s="100"/>
      <c r="H91" s="100"/>
      <c r="I91" s="100"/>
      <c r="J91" s="100"/>
      <c r="K91" s="100"/>
      <c r="L91" s="100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5" x14ac:dyDescent="0.25">
      <c r="C92" t="s">
        <v>395</v>
      </c>
      <c r="F92" s="100" t="s">
        <v>396</v>
      </c>
      <c r="G92" s="100"/>
      <c r="H92" s="100"/>
      <c r="I92" s="100"/>
      <c r="J92" s="100"/>
      <c r="K92" s="100"/>
      <c r="L92" s="100"/>
      <c r="M92" s="1"/>
      <c r="N92" s="1"/>
      <c r="O92" s="1"/>
      <c r="P92" s="1"/>
      <c r="Q92" s="1"/>
      <c r="R92" s="1"/>
      <c r="S92" s="1"/>
      <c r="T92" s="1"/>
      <c r="U92" s="1"/>
      <c r="V92" s="1"/>
    </row>
  </sheetData>
  <mergeCells count="37">
    <mergeCell ref="A26:D26"/>
    <mergeCell ref="A1:Y1"/>
    <mergeCell ref="A2:Y2"/>
    <mergeCell ref="A4:A5"/>
    <mergeCell ref="B4:B5"/>
    <mergeCell ref="C4:C5"/>
    <mergeCell ref="D4:D5"/>
    <mergeCell ref="E4:V4"/>
    <mergeCell ref="W4:W5"/>
    <mergeCell ref="X4:X5"/>
    <mergeCell ref="Y4:Y5"/>
    <mergeCell ref="B6:B8"/>
    <mergeCell ref="A9:D9"/>
    <mergeCell ref="B10:B15"/>
    <mergeCell ref="A16:D16"/>
    <mergeCell ref="B17:B25"/>
    <mergeCell ref="A58:D58"/>
    <mergeCell ref="B27:B30"/>
    <mergeCell ref="A31:D31"/>
    <mergeCell ref="B32:B38"/>
    <mergeCell ref="A39:D39"/>
    <mergeCell ref="B40:B45"/>
    <mergeCell ref="A46:D46"/>
    <mergeCell ref="B47:B48"/>
    <mergeCell ref="A49:D49"/>
    <mergeCell ref="B50:B54"/>
    <mergeCell ref="A55:D55"/>
    <mergeCell ref="B56:B57"/>
    <mergeCell ref="B75:B82"/>
    <mergeCell ref="A83:D83"/>
    <mergeCell ref="A84:D84"/>
    <mergeCell ref="B59:B65"/>
    <mergeCell ref="A66:D66"/>
    <mergeCell ref="B67:B69"/>
    <mergeCell ref="A70:D70"/>
    <mergeCell ref="B71:B73"/>
    <mergeCell ref="A74:D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1"/>
  <sheetViews>
    <sheetView tabSelected="1" topLeftCell="A2" zoomScaleNormal="100" workbookViewId="0">
      <selection activeCell="G32" sqref="G32"/>
    </sheetView>
  </sheetViews>
  <sheetFormatPr defaultRowHeight="15" x14ac:dyDescent="0.25"/>
  <cols>
    <col min="1" max="1" width="5.140625" customWidth="1"/>
    <col min="2" max="2" width="18.5703125" customWidth="1"/>
    <col min="3" max="12" width="5.7109375" style="1" customWidth="1"/>
    <col min="13" max="13" width="6.140625" style="1" customWidth="1"/>
    <col min="14" max="20" width="5.7109375" style="1" customWidth="1"/>
    <col min="21" max="21" width="6.140625" style="1" customWidth="1"/>
    <col min="22" max="22" width="6.42578125" customWidth="1"/>
  </cols>
  <sheetData>
    <row r="1" spans="1:28" x14ac:dyDescent="0.25">
      <c r="A1" s="158" t="s">
        <v>476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8" x14ac:dyDescent="0.25">
      <c r="A2" s="158" t="s">
        <v>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1:28" x14ac:dyDescent="0.25">
      <c r="Q3" s="133" t="s">
        <v>477</v>
      </c>
    </row>
    <row r="4" spans="1:28" x14ac:dyDescent="0.25">
      <c r="A4" s="164" t="s">
        <v>4</v>
      </c>
      <c r="B4" s="164" t="s">
        <v>478</v>
      </c>
      <c r="C4" s="160" t="s">
        <v>8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2"/>
    </row>
    <row r="5" spans="1:28" x14ac:dyDescent="0.25">
      <c r="A5" s="165"/>
      <c r="B5" s="165"/>
      <c r="C5" s="134" t="s">
        <v>12</v>
      </c>
      <c r="D5" s="134" t="s">
        <v>13</v>
      </c>
      <c r="E5" s="134" t="s">
        <v>14</v>
      </c>
      <c r="F5" s="134" t="s">
        <v>15</v>
      </c>
      <c r="G5" s="134" t="s">
        <v>16</v>
      </c>
      <c r="H5" s="134" t="s">
        <v>401</v>
      </c>
      <c r="I5" s="134" t="s">
        <v>18</v>
      </c>
      <c r="J5" s="134" t="s">
        <v>19</v>
      </c>
      <c r="K5" s="134" t="s">
        <v>20</v>
      </c>
      <c r="L5" s="134" t="s">
        <v>21</v>
      </c>
      <c r="M5" s="134" t="s">
        <v>479</v>
      </c>
      <c r="N5" s="134" t="s">
        <v>22</v>
      </c>
      <c r="O5" s="134" t="s">
        <v>23</v>
      </c>
      <c r="P5" s="134" t="s">
        <v>402</v>
      </c>
      <c r="Q5" s="134" t="s">
        <v>25</v>
      </c>
      <c r="R5" s="134" t="s">
        <v>26</v>
      </c>
      <c r="S5" s="134" t="s">
        <v>27</v>
      </c>
      <c r="T5" s="134" t="s">
        <v>28</v>
      </c>
      <c r="U5" s="135" t="s">
        <v>480</v>
      </c>
      <c r="V5" s="117" t="s">
        <v>475</v>
      </c>
    </row>
    <row r="6" spans="1:28" x14ac:dyDescent="0.25">
      <c r="A6" s="136"/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20"/>
      <c r="V6" s="19"/>
    </row>
    <row r="7" spans="1:28" x14ac:dyDescent="0.25">
      <c r="A7" s="9">
        <v>1</v>
      </c>
      <c r="B7" s="9">
        <v>2011</v>
      </c>
      <c r="C7" s="25">
        <f>'[1]2011'!E12</f>
        <v>10</v>
      </c>
      <c r="D7" s="25">
        <f>'[1]2011'!F12</f>
        <v>0</v>
      </c>
      <c r="E7" s="25">
        <f>'[1]2011'!G12</f>
        <v>48</v>
      </c>
      <c r="F7" s="25">
        <f>'[1]2011'!H12</f>
        <v>0</v>
      </c>
      <c r="G7" s="25">
        <f>'[1]2011'!I12</f>
        <v>0</v>
      </c>
      <c r="H7" s="25">
        <f>'[1]2011'!J12</f>
        <v>0</v>
      </c>
      <c r="I7" s="25">
        <f>'[1]2011'!K12</f>
        <v>0</v>
      </c>
      <c r="J7" s="25">
        <f>'[1]2011'!L12</f>
        <v>0</v>
      </c>
      <c r="K7" s="25">
        <f>'[1]2011'!M12</f>
        <v>0</v>
      </c>
      <c r="L7" s="25">
        <f>'[1]2011'!N12</f>
        <v>0</v>
      </c>
      <c r="M7" s="25">
        <f>'[1]2011'!N12</f>
        <v>0</v>
      </c>
      <c r="N7" s="25">
        <f>'[1]2011'!O12</f>
        <v>0</v>
      </c>
      <c r="O7" s="25">
        <f>'[1]2011'!P12</f>
        <v>0</v>
      </c>
      <c r="P7" s="25">
        <f>'[1]2011'!Q12</f>
        <v>0</v>
      </c>
      <c r="Q7" s="25">
        <f>'[1]2011'!R12</f>
        <v>0</v>
      </c>
      <c r="R7" s="25">
        <f>'[1]2011'!S12</f>
        <v>0</v>
      </c>
      <c r="S7" s="25">
        <f>'[1]2011'!T12</f>
        <v>0</v>
      </c>
      <c r="T7" s="25">
        <f>'[1]2011'!U12</f>
        <v>0</v>
      </c>
      <c r="U7" s="25">
        <f>'[1]2011'!V12</f>
        <v>0</v>
      </c>
      <c r="V7" s="25">
        <f>'[1]2011'!W12</f>
        <v>0</v>
      </c>
    </row>
    <row r="8" spans="1:28" x14ac:dyDescent="0.25">
      <c r="A8" s="9">
        <v>2</v>
      </c>
      <c r="B8" s="9">
        <v>2012</v>
      </c>
      <c r="C8" s="25">
        <f>'[1]2012'!E13</f>
        <v>8</v>
      </c>
      <c r="D8" s="25">
        <f>'[1]2012'!F13</f>
        <v>0</v>
      </c>
      <c r="E8" s="25">
        <f>'[1]2012'!G13</f>
        <v>24</v>
      </c>
      <c r="F8" s="25">
        <f>'[1]2012'!H13</f>
        <v>2</v>
      </c>
      <c r="G8" s="25">
        <f>'[1]2012'!I13</f>
        <v>0</v>
      </c>
      <c r="H8" s="25">
        <f>'[1]2012'!J13</f>
        <v>0</v>
      </c>
      <c r="I8" s="25">
        <f>'[1]2012'!K13</f>
        <v>0</v>
      </c>
      <c r="J8" s="25">
        <f>'[1]2012'!L13</f>
        <v>0</v>
      </c>
      <c r="K8" s="25">
        <f>'[1]2012'!M13</f>
        <v>0</v>
      </c>
      <c r="L8" s="25">
        <f>'[1]2012'!N13</f>
        <v>0</v>
      </c>
      <c r="M8" s="25">
        <f>'[1]2011'!N13</f>
        <v>0</v>
      </c>
      <c r="N8" s="25">
        <f>'[1]2012'!O13</f>
        <v>0</v>
      </c>
      <c r="O8" s="25">
        <f>'[1]2012'!P13</f>
        <v>0</v>
      </c>
      <c r="P8" s="25">
        <f>'[1]2012'!Q13</f>
        <v>0</v>
      </c>
      <c r="Q8" s="25">
        <f>'[1]2012'!R13</f>
        <v>0</v>
      </c>
      <c r="R8" s="25">
        <f>'[1]2012'!S13</f>
        <v>0</v>
      </c>
      <c r="S8" s="25">
        <f>'[1]2012'!T13</f>
        <v>0</v>
      </c>
      <c r="T8" s="25">
        <f>'[1]2012'!U13</f>
        <v>0</v>
      </c>
      <c r="U8" s="25">
        <f>'[1]2011'!V13</f>
        <v>0</v>
      </c>
      <c r="V8" s="25">
        <f>'[1]2011'!W13</f>
        <v>0</v>
      </c>
    </row>
    <row r="9" spans="1:28" x14ac:dyDescent="0.25">
      <c r="A9" s="9">
        <v>3</v>
      </c>
      <c r="B9" s="9">
        <v>2013</v>
      </c>
      <c r="C9" s="25">
        <f>'[1]2013'!E48</f>
        <v>18</v>
      </c>
      <c r="D9" s="25">
        <f>'[1]2013'!F48</f>
        <v>0</v>
      </c>
      <c r="E9" s="25">
        <f>'[1]2013'!G48</f>
        <v>10</v>
      </c>
      <c r="F9" s="25">
        <f>'[1]2013'!H48</f>
        <v>0</v>
      </c>
      <c r="G9" s="25">
        <f>'[1]2013'!I48</f>
        <v>0</v>
      </c>
      <c r="H9" s="25">
        <f>'[1]2013'!J48</f>
        <v>0</v>
      </c>
      <c r="I9" s="25">
        <f>'[1]2013'!K48</f>
        <v>16</v>
      </c>
      <c r="J9" s="25">
        <f>'[1]2013'!L48</f>
        <v>0</v>
      </c>
      <c r="K9" s="25">
        <f>'[1]2013'!M48</f>
        <v>6</v>
      </c>
      <c r="L9" s="25">
        <f>'[1]2013'!N48</f>
        <v>0</v>
      </c>
      <c r="M9" s="25">
        <f>'[1]2011'!N14</f>
        <v>0</v>
      </c>
      <c r="N9" s="25">
        <f>'[1]2013'!O48</f>
        <v>0</v>
      </c>
      <c r="O9" s="25">
        <f>'[1]2013'!P48</f>
        <v>0</v>
      </c>
      <c r="P9" s="25">
        <f>'[1]2013'!Q48</f>
        <v>0</v>
      </c>
      <c r="Q9" s="25">
        <f>'[1]2013'!R48</f>
        <v>0</v>
      </c>
      <c r="R9" s="25">
        <f>'[1]2013'!S48</f>
        <v>0</v>
      </c>
      <c r="S9" s="25">
        <f>'[1]2013'!T48</f>
        <v>0</v>
      </c>
      <c r="T9" s="25">
        <f>'[1]2013'!U48</f>
        <v>0</v>
      </c>
      <c r="U9" s="25">
        <f>'[1]2011'!V14</f>
        <v>0</v>
      </c>
      <c r="V9" s="25">
        <f>'[1]2011'!W14</f>
        <v>0</v>
      </c>
    </row>
    <row r="10" spans="1:28" x14ac:dyDescent="0.25">
      <c r="A10" s="9">
        <v>4</v>
      </c>
      <c r="B10" s="9">
        <v>2014</v>
      </c>
      <c r="C10" s="25">
        <f>'[1]2014'!E192</f>
        <v>22</v>
      </c>
      <c r="D10" s="25">
        <f>'[1]2014'!F192</f>
        <v>0</v>
      </c>
      <c r="E10" s="25">
        <f>'[1]2014'!G192</f>
        <v>20</v>
      </c>
      <c r="F10" s="25">
        <f>'[1]2014'!H192</f>
        <v>0</v>
      </c>
      <c r="G10" s="25">
        <f>'[1]2014'!I192</f>
        <v>0</v>
      </c>
      <c r="H10" s="25">
        <f>'[1]2014'!J192</f>
        <v>0</v>
      </c>
      <c r="I10" s="25">
        <f>'[1]2014'!K192</f>
        <v>94</v>
      </c>
      <c r="J10" s="25">
        <f>'[1]2014'!L192</f>
        <v>0</v>
      </c>
      <c r="K10" s="25">
        <f>'[1]2014'!M192</f>
        <v>53</v>
      </c>
      <c r="L10" s="25">
        <f>'[1]2014'!N192</f>
        <v>0</v>
      </c>
      <c r="M10" s="25">
        <f>'[1]2011'!N15</f>
        <v>0</v>
      </c>
      <c r="N10" s="25">
        <f>'[1]2014'!O192</f>
        <v>2</v>
      </c>
      <c r="O10" s="25">
        <f>'[1]2014'!P192</f>
        <v>1</v>
      </c>
      <c r="P10" s="25">
        <f>'[1]2014'!Q192</f>
        <v>0</v>
      </c>
      <c r="Q10" s="25">
        <f>'[1]2014'!R192</f>
        <v>0</v>
      </c>
      <c r="R10" s="25">
        <f>'[1]2014'!S192</f>
        <v>0</v>
      </c>
      <c r="S10" s="25">
        <f>'[1]2014'!T192</f>
        <v>0</v>
      </c>
      <c r="T10" s="25">
        <f>'[1]2014'!U192</f>
        <v>0</v>
      </c>
      <c r="U10" s="25">
        <f>'[1]2011'!V15</f>
        <v>0</v>
      </c>
      <c r="V10" s="25">
        <f>'[1]2011'!W15</f>
        <v>0</v>
      </c>
    </row>
    <row r="11" spans="1:28" x14ac:dyDescent="0.25">
      <c r="A11" s="9">
        <v>5</v>
      </c>
      <c r="B11" s="9">
        <v>2015</v>
      </c>
      <c r="C11" s="25">
        <f>'[1]2015'!E341</f>
        <v>6</v>
      </c>
      <c r="D11" s="25">
        <f>'[1]2015'!F341</f>
        <v>0</v>
      </c>
      <c r="E11" s="25">
        <f>'[1]2015'!G341</f>
        <v>0</v>
      </c>
      <c r="F11" s="25">
        <f>'[1]2015'!H341</f>
        <v>0</v>
      </c>
      <c r="G11" s="25">
        <f>'[1]2015'!I341</f>
        <v>0</v>
      </c>
      <c r="H11" s="25">
        <f>'[1]2015'!J341</f>
        <v>12</v>
      </c>
      <c r="I11" s="25">
        <f>'[1]2015'!K341</f>
        <v>84</v>
      </c>
      <c r="J11" s="25">
        <f>'[1]2015'!L341</f>
        <v>0</v>
      </c>
      <c r="K11" s="25">
        <f>'[1]2015'!M341</f>
        <v>140</v>
      </c>
      <c r="L11" s="25">
        <f>'[1]2015'!N341</f>
        <v>0</v>
      </c>
      <c r="M11" s="25">
        <f>'[1]2011'!N16</f>
        <v>0</v>
      </c>
      <c r="N11" s="25">
        <f>'[1]2015'!O341</f>
        <v>42</v>
      </c>
      <c r="O11" s="25">
        <f>'[1]2015'!P341</f>
        <v>8</v>
      </c>
      <c r="P11" s="25">
        <f>'[1]2015'!Q341</f>
        <v>5</v>
      </c>
      <c r="Q11" s="25">
        <f>'[1]2015'!R341</f>
        <v>1</v>
      </c>
      <c r="R11" s="25">
        <f>'[1]2015'!S341</f>
        <v>5</v>
      </c>
      <c r="S11" s="25">
        <f>'[1]2015'!T341</f>
        <v>0</v>
      </c>
      <c r="T11" s="25">
        <f>'[1]2015'!U341</f>
        <v>0</v>
      </c>
      <c r="U11" s="25">
        <f>'[1]2011'!V16</f>
        <v>0</v>
      </c>
      <c r="V11" s="25">
        <f>'[1]2011'!W16</f>
        <v>0</v>
      </c>
    </row>
    <row r="12" spans="1:28" x14ac:dyDescent="0.25">
      <c r="A12" s="9">
        <v>6</v>
      </c>
      <c r="B12" s="9">
        <v>2016</v>
      </c>
      <c r="C12" s="25">
        <f>'[1]2016'!E289</f>
        <v>3</v>
      </c>
      <c r="D12" s="25">
        <f>'[1]2016'!F289</f>
        <v>0</v>
      </c>
      <c r="E12" s="25">
        <f>'[1]2016'!G289</f>
        <v>0</v>
      </c>
      <c r="F12" s="25">
        <f>'[1]2016'!H289</f>
        <v>0</v>
      </c>
      <c r="G12" s="25">
        <f>'[1]2016'!I289</f>
        <v>10</v>
      </c>
      <c r="H12" s="25">
        <f>'[1]2016'!J289</f>
        <v>25</v>
      </c>
      <c r="I12" s="25">
        <f>'[1]2016'!K289</f>
        <v>64</v>
      </c>
      <c r="J12" s="25">
        <f>'[1]2016'!L289</f>
        <v>0</v>
      </c>
      <c r="K12" s="25">
        <f>'[1]2016'!M289</f>
        <v>22</v>
      </c>
      <c r="L12" s="25">
        <f>'[1]2016'!N289</f>
        <v>0</v>
      </c>
      <c r="M12" s="25">
        <f>'[1]2011'!N17</f>
        <v>0</v>
      </c>
      <c r="N12" s="25">
        <f>'[1]2016'!O289</f>
        <v>50</v>
      </c>
      <c r="O12" s="25">
        <f>'[1]2016'!P289</f>
        <v>0</v>
      </c>
      <c r="P12" s="25">
        <f>'[1]2016'!Q289</f>
        <v>0</v>
      </c>
      <c r="Q12" s="25">
        <f>'[1]2016'!R289</f>
        <v>0</v>
      </c>
      <c r="R12" s="25">
        <f>'[1]2016'!S289</f>
        <v>6</v>
      </c>
      <c r="S12" s="25">
        <f>'[1]2016'!T289</f>
        <v>0</v>
      </c>
      <c r="T12" s="25">
        <f>'[1]2016'!U289</f>
        <v>299</v>
      </c>
      <c r="U12" s="25">
        <f>'[1]2011'!V17</f>
        <v>0</v>
      </c>
      <c r="V12" s="25">
        <f>'[1]2011'!W17</f>
        <v>0</v>
      </c>
    </row>
    <row r="13" spans="1:28" x14ac:dyDescent="0.25">
      <c r="A13" s="9">
        <v>7</v>
      </c>
      <c r="B13" s="9">
        <v>2017</v>
      </c>
      <c r="C13" s="25">
        <f>'[1]2017'!E300</f>
        <v>0</v>
      </c>
      <c r="D13" s="25">
        <f>'[1]2017'!F300</f>
        <v>0</v>
      </c>
      <c r="E13" s="25">
        <f>'[1]2017'!G300</f>
        <v>0</v>
      </c>
      <c r="F13" s="25">
        <f>'[1]2017'!H300</f>
        <v>7</v>
      </c>
      <c r="G13" s="25">
        <f>'[1]2017'!I300</f>
        <v>0</v>
      </c>
      <c r="H13" s="25">
        <f>'[1]2017'!J300</f>
        <v>0</v>
      </c>
      <c r="I13" s="25">
        <f>'[1]2017'!K300</f>
        <v>124</v>
      </c>
      <c r="J13" s="25">
        <f>'[1]2017'!L300</f>
        <v>13</v>
      </c>
      <c r="K13" s="25">
        <f>'[1]2017'!M300</f>
        <v>57</v>
      </c>
      <c r="L13" s="25">
        <f>'[1]2017'!N300</f>
        <v>12</v>
      </c>
      <c r="M13" s="25">
        <f>'[1]2011'!N18</f>
        <v>0</v>
      </c>
      <c r="N13" s="25">
        <f>'[1]2017'!O300</f>
        <v>6</v>
      </c>
      <c r="O13" s="25">
        <f>'[1]2017'!P300</f>
        <v>18</v>
      </c>
      <c r="P13" s="25">
        <f>'[1]2017'!Q300</f>
        <v>5</v>
      </c>
      <c r="Q13" s="25">
        <f>'[1]2017'!R300</f>
        <v>0</v>
      </c>
      <c r="R13" s="25">
        <f>'[1]2017'!S300</f>
        <v>0</v>
      </c>
      <c r="S13" s="25">
        <f>'[1]2017'!T300</f>
        <v>3</v>
      </c>
      <c r="T13" s="25">
        <f>'[1]2017'!U300</f>
        <v>141</v>
      </c>
      <c r="U13" s="25">
        <f>'[1]2011'!V18</f>
        <v>0</v>
      </c>
      <c r="V13" s="25">
        <f>'[1]2011'!W18</f>
        <v>0</v>
      </c>
    </row>
    <row r="14" spans="1:28" x14ac:dyDescent="0.25">
      <c r="A14" s="138">
        <v>8</v>
      </c>
      <c r="B14" s="138">
        <v>2018</v>
      </c>
      <c r="C14" s="139">
        <f>'[1]2018'!E322</f>
        <v>9</v>
      </c>
      <c r="D14" s="139">
        <f>'[1]2018'!F322</f>
        <v>5</v>
      </c>
      <c r="E14" s="139">
        <f>'[1]2018'!G322</f>
        <v>0</v>
      </c>
      <c r="F14" s="139">
        <f>'[1]2018'!H322</f>
        <v>26</v>
      </c>
      <c r="G14" s="139">
        <f>'[1]2018'!I322</f>
        <v>0</v>
      </c>
      <c r="H14" s="139">
        <f>'[1]2018'!J322</f>
        <v>0</v>
      </c>
      <c r="I14" s="139">
        <f>'[1]2018'!K322</f>
        <v>97</v>
      </c>
      <c r="J14" s="139">
        <f>'[1]2018'!L322</f>
        <v>27</v>
      </c>
      <c r="K14" s="139">
        <f>'[1]2018'!M322</f>
        <v>48</v>
      </c>
      <c r="L14" s="139">
        <f>'[1]2018'!N322</f>
        <v>20</v>
      </c>
      <c r="M14" s="25">
        <f>'[1]2011'!N19</f>
        <v>0</v>
      </c>
      <c r="N14" s="139">
        <f>'[1]2018'!O322</f>
        <v>6</v>
      </c>
      <c r="O14" s="139">
        <f>'[1]2018'!P322</f>
        <v>78</v>
      </c>
      <c r="P14" s="139">
        <f>'[1]2018'!Q322</f>
        <v>8</v>
      </c>
      <c r="Q14" s="139">
        <f>'[1]2018'!R322</f>
        <v>5</v>
      </c>
      <c r="R14" s="139">
        <f>'[1]2018'!S322</f>
        <v>3</v>
      </c>
      <c r="S14" s="139">
        <f>'[1]2018'!T322</f>
        <v>0</v>
      </c>
      <c r="T14" s="139">
        <f>'[1]2018'!U322</f>
        <v>40</v>
      </c>
      <c r="U14" s="25">
        <f>'[1]2011'!V19</f>
        <v>0</v>
      </c>
      <c r="V14" s="25">
        <f>'[1]2011'!W19</f>
        <v>0</v>
      </c>
    </row>
    <row r="15" spans="1:28" x14ac:dyDescent="0.25">
      <c r="A15" s="138">
        <v>9</v>
      </c>
      <c r="B15" s="138">
        <v>2019</v>
      </c>
      <c r="C15" s="139">
        <f>10</f>
        <v>10</v>
      </c>
      <c r="D15" s="139">
        <f>4</f>
        <v>4</v>
      </c>
      <c r="E15" s="139" t="s">
        <v>114</v>
      </c>
      <c r="F15" s="139">
        <f>11+3+1</f>
        <v>15</v>
      </c>
      <c r="G15" s="139" t="s">
        <v>114</v>
      </c>
      <c r="H15" s="139" t="s">
        <v>114</v>
      </c>
      <c r="I15" s="139">
        <f>10+11+81</f>
        <v>102</v>
      </c>
      <c r="J15" s="139">
        <f>15+15</f>
        <v>30</v>
      </c>
      <c r="K15" s="139">
        <f>10</f>
        <v>10</v>
      </c>
      <c r="L15" s="139">
        <f>11+9</f>
        <v>20</v>
      </c>
      <c r="M15" s="139">
        <f>10</f>
        <v>10</v>
      </c>
      <c r="N15" s="139">
        <f>1</f>
        <v>1</v>
      </c>
      <c r="O15" s="139">
        <f>6+3+5+12</f>
        <v>26</v>
      </c>
      <c r="P15" s="139">
        <f>10</f>
        <v>10</v>
      </c>
      <c r="Q15" s="139">
        <f>3</f>
        <v>3</v>
      </c>
      <c r="R15" s="139">
        <f>3</f>
        <v>3</v>
      </c>
      <c r="S15" s="139">
        <f>30</f>
        <v>30</v>
      </c>
      <c r="T15" s="139" t="s">
        <v>114</v>
      </c>
      <c r="U15" s="25">
        <f>2</f>
        <v>2</v>
      </c>
      <c r="V15" s="25">
        <f>'[1]2011'!W20</f>
        <v>0</v>
      </c>
    </row>
    <row r="16" spans="1:28" x14ac:dyDescent="0.25">
      <c r="A16" s="138">
        <v>10</v>
      </c>
      <c r="B16" s="138">
        <v>2020</v>
      </c>
      <c r="C16" s="140" t="s">
        <v>404</v>
      </c>
      <c r="D16" s="141">
        <f>4+3+2+2</f>
        <v>11</v>
      </c>
      <c r="E16" s="139" t="s">
        <v>114</v>
      </c>
      <c r="F16" s="142">
        <v>17</v>
      </c>
      <c r="G16" s="139" t="s">
        <v>114</v>
      </c>
      <c r="H16" s="139" t="s">
        <v>114</v>
      </c>
      <c r="I16" s="141">
        <f>9+4</f>
        <v>13</v>
      </c>
      <c r="J16" s="139" t="s">
        <v>114</v>
      </c>
      <c r="K16" s="141">
        <v>5</v>
      </c>
      <c r="L16" s="139" t="s">
        <v>114</v>
      </c>
      <c r="M16" s="139" t="s">
        <v>114</v>
      </c>
      <c r="N16" s="139" t="s">
        <v>114</v>
      </c>
      <c r="O16" s="141">
        <f>2+2</f>
        <v>4</v>
      </c>
      <c r="P16" s="139" t="s">
        <v>114</v>
      </c>
      <c r="Q16" s="139" t="s">
        <v>114</v>
      </c>
      <c r="R16" s="139" t="s">
        <v>114</v>
      </c>
      <c r="S16" s="139" t="s">
        <v>114</v>
      </c>
      <c r="T16" s="139" t="s">
        <v>114</v>
      </c>
      <c r="U16" s="139" t="s">
        <v>114</v>
      </c>
      <c r="V16" s="25">
        <f>'[1]2011'!W21</f>
        <v>0</v>
      </c>
      <c r="W16" s="143"/>
      <c r="X16" s="143"/>
      <c r="Y16" s="143"/>
      <c r="Z16" s="143"/>
      <c r="AA16" s="143"/>
      <c r="AB16" s="14"/>
    </row>
    <row r="17" spans="1:28" x14ac:dyDescent="0.25">
      <c r="A17" s="144">
        <v>11</v>
      </c>
      <c r="B17" s="144">
        <v>2021</v>
      </c>
      <c r="C17" s="140" t="s">
        <v>404</v>
      </c>
      <c r="D17" s="141">
        <f>2+8</f>
        <v>10</v>
      </c>
      <c r="E17" s="139" t="s">
        <v>114</v>
      </c>
      <c r="F17" s="24">
        <f>13+1+2</f>
        <v>16</v>
      </c>
      <c r="G17" s="139" t="s">
        <v>114</v>
      </c>
      <c r="H17" s="139" t="s">
        <v>114</v>
      </c>
      <c r="I17" s="141">
        <f>10+8</f>
        <v>18</v>
      </c>
      <c r="J17" s="141">
        <v>18</v>
      </c>
      <c r="K17" s="139" t="s">
        <v>114</v>
      </c>
      <c r="L17" s="139" t="s">
        <v>114</v>
      </c>
      <c r="M17" s="139" t="s">
        <v>114</v>
      </c>
      <c r="N17" s="139" t="s">
        <v>114</v>
      </c>
      <c r="O17" s="141">
        <f>1+2+2+31+4</f>
        <v>40</v>
      </c>
      <c r="P17" s="139" t="s">
        <v>114</v>
      </c>
      <c r="Q17" s="139" t="s">
        <v>114</v>
      </c>
      <c r="R17" s="139" t="s">
        <v>114</v>
      </c>
      <c r="S17" s="141">
        <f>2+6+6</f>
        <v>14</v>
      </c>
      <c r="T17" s="139" t="s">
        <v>114</v>
      </c>
      <c r="U17" s="139" t="s">
        <v>114</v>
      </c>
      <c r="V17" s="25">
        <v>1</v>
      </c>
      <c r="W17" s="14"/>
      <c r="X17" s="14"/>
      <c r="Y17" s="14"/>
      <c r="Z17" s="14"/>
      <c r="AA17" s="14"/>
      <c r="AB17" s="14"/>
    </row>
    <row r="18" spans="1:28" x14ac:dyDescent="0.25">
      <c r="A18" s="145"/>
      <c r="B18" s="14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</row>
    <row r="19" spans="1:28" x14ac:dyDescent="0.25">
      <c r="A19" s="166" t="s">
        <v>60</v>
      </c>
      <c r="B19" s="167"/>
      <c r="C19" s="98">
        <f>SUM(C7:C18)</f>
        <v>86</v>
      </c>
      <c r="D19" s="98">
        <f t="shared" ref="D19:S19" si="0">SUM(D7:D18)</f>
        <v>30</v>
      </c>
      <c r="E19" s="98">
        <f t="shared" si="0"/>
        <v>102</v>
      </c>
      <c r="F19" s="146">
        <f t="shared" si="0"/>
        <v>83</v>
      </c>
      <c r="G19" s="146">
        <f t="shared" si="0"/>
        <v>10</v>
      </c>
      <c r="H19" s="146">
        <f t="shared" si="0"/>
        <v>37</v>
      </c>
      <c r="I19" s="98">
        <f t="shared" si="0"/>
        <v>612</v>
      </c>
      <c r="J19" s="98">
        <f t="shared" si="0"/>
        <v>88</v>
      </c>
      <c r="K19" s="98">
        <f t="shared" si="0"/>
        <v>341</v>
      </c>
      <c r="L19" s="98">
        <f t="shared" si="0"/>
        <v>52</v>
      </c>
      <c r="M19" s="98">
        <f t="shared" si="0"/>
        <v>10</v>
      </c>
      <c r="N19" s="98">
        <f t="shared" si="0"/>
        <v>107</v>
      </c>
      <c r="O19" s="98">
        <f t="shared" si="0"/>
        <v>175</v>
      </c>
      <c r="P19" s="98">
        <f t="shared" si="0"/>
        <v>28</v>
      </c>
      <c r="Q19" s="98">
        <f t="shared" si="0"/>
        <v>9</v>
      </c>
      <c r="R19" s="98">
        <f t="shared" si="0"/>
        <v>17</v>
      </c>
      <c r="S19" s="98">
        <f t="shared" si="0"/>
        <v>47</v>
      </c>
      <c r="T19" s="98">
        <f>SUM(T7:T18)</f>
        <v>480</v>
      </c>
      <c r="U19" s="98">
        <f>SUM(U7:U18)</f>
        <v>2</v>
      </c>
      <c r="V19" s="98">
        <f>SUM(V7:V18)</f>
        <v>1</v>
      </c>
    </row>
    <row r="21" spans="1:28" x14ac:dyDescent="0.25">
      <c r="L21" s="101" t="s">
        <v>385</v>
      </c>
      <c r="M21" s="101"/>
    </row>
    <row r="25" spans="1:28" x14ac:dyDescent="0.25">
      <c r="A25" t="s">
        <v>378</v>
      </c>
      <c r="B25" t="s">
        <v>379</v>
      </c>
      <c r="C25"/>
      <c r="F25" s="100" t="s">
        <v>380</v>
      </c>
      <c r="G25" s="100"/>
      <c r="H25" s="100"/>
      <c r="I25" s="100"/>
      <c r="K25" s="100" t="s">
        <v>381</v>
      </c>
    </row>
    <row r="26" spans="1:28" x14ac:dyDescent="0.25">
      <c r="B26" t="s">
        <v>382</v>
      </c>
      <c r="C26"/>
      <c r="F26" s="100" t="s">
        <v>383</v>
      </c>
      <c r="G26" s="100"/>
      <c r="H26" s="100"/>
      <c r="I26" s="100"/>
      <c r="K26" s="100" t="s">
        <v>384</v>
      </c>
    </row>
    <row r="27" spans="1:28" x14ac:dyDescent="0.25">
      <c r="B27" t="s">
        <v>386</v>
      </c>
      <c r="C27"/>
      <c r="F27" s="100" t="s">
        <v>387</v>
      </c>
      <c r="G27" s="100"/>
      <c r="H27" s="100"/>
      <c r="I27" s="100"/>
      <c r="K27" s="100" t="s">
        <v>388</v>
      </c>
    </row>
    <row r="28" spans="1:28" x14ac:dyDescent="0.25">
      <c r="B28" t="s">
        <v>389</v>
      </c>
      <c r="C28"/>
      <c r="F28" s="100" t="s">
        <v>481</v>
      </c>
      <c r="G28" s="100"/>
      <c r="H28" s="100"/>
      <c r="I28" s="100"/>
      <c r="J28" s="100"/>
      <c r="K28" s="100" t="s">
        <v>396</v>
      </c>
    </row>
    <row r="29" spans="1:28" x14ac:dyDescent="0.25">
      <c r="B29" t="s">
        <v>391</v>
      </c>
      <c r="C29"/>
      <c r="F29" s="100" t="s">
        <v>390</v>
      </c>
      <c r="G29" s="100"/>
      <c r="H29" s="100"/>
      <c r="I29" s="100"/>
      <c r="J29" s="100"/>
      <c r="K29" s="100" t="s">
        <v>482</v>
      </c>
    </row>
    <row r="30" spans="1:28" x14ac:dyDescent="0.25">
      <c r="B30" t="s">
        <v>393</v>
      </c>
      <c r="C30"/>
      <c r="F30" s="100" t="s">
        <v>392</v>
      </c>
      <c r="G30" s="100"/>
      <c r="H30" s="100"/>
      <c r="I30" s="100"/>
      <c r="J30" s="147"/>
      <c r="K30" s="100" t="s">
        <v>483</v>
      </c>
      <c r="L30" s="147"/>
      <c r="M30" s="147"/>
      <c r="N30" s="147"/>
      <c r="O30" s="147"/>
    </row>
    <row r="31" spans="1:28" s="1" customFormat="1" x14ac:dyDescent="0.25">
      <c r="A31"/>
      <c r="B31" t="s">
        <v>395</v>
      </c>
      <c r="C31"/>
      <c r="F31" s="100" t="s">
        <v>394</v>
      </c>
      <c r="G31" s="100"/>
      <c r="H31" s="100"/>
      <c r="I31" s="100"/>
      <c r="J31" s="100"/>
      <c r="V31"/>
      <c r="W31"/>
    </row>
  </sheetData>
  <mergeCells count="6">
    <mergeCell ref="A19:B19"/>
    <mergeCell ref="A1:V1"/>
    <mergeCell ref="A2:V2"/>
    <mergeCell ref="A4:A5"/>
    <mergeCell ref="B4:B5"/>
    <mergeCell ref="C4:V4"/>
  </mergeCells>
  <printOptions horizontalCentered="1"/>
  <pageMargins left="0.43307086614173229" right="0.43307086614173229" top="0.74803149606299213" bottom="0.74803149606299213" header="0.31496062992125984" footer="0.31496062992125984"/>
  <pageSetup paperSize="256" scale="11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2019</vt:lpstr>
      <vt:lpstr>2020</vt:lpstr>
      <vt:lpstr>2021</vt:lpstr>
      <vt:lpstr>'2019'!Print_Area</vt:lpstr>
      <vt:lpstr>'2021'!Print_Area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Owner</cp:lastModifiedBy>
  <dcterms:created xsi:type="dcterms:W3CDTF">2020-08-05T02:46:50Z</dcterms:created>
  <dcterms:modified xsi:type="dcterms:W3CDTF">2022-02-21T03:06:33Z</dcterms:modified>
</cp:coreProperties>
</file>