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I38" i="1"/>
  <c r="J38" i="1" s="1"/>
  <c r="G38" i="1"/>
  <c r="H38" i="1" s="1"/>
  <c r="E38" i="1"/>
  <c r="D38" i="1"/>
  <c r="F38" i="1" s="1"/>
  <c r="K37" i="1"/>
  <c r="J37" i="1"/>
  <c r="H37" i="1"/>
  <c r="F37" i="1"/>
  <c r="L37" i="1" s="1"/>
  <c r="C37" i="1"/>
  <c r="K36" i="1"/>
  <c r="J36" i="1"/>
  <c r="H36" i="1"/>
  <c r="F36" i="1"/>
  <c r="L36" i="1" s="1"/>
  <c r="C36" i="1"/>
  <c r="K35" i="1"/>
  <c r="J35" i="1"/>
  <c r="H35" i="1"/>
  <c r="F35" i="1"/>
  <c r="L35" i="1" s="1"/>
  <c r="C35" i="1"/>
  <c r="K34" i="1"/>
  <c r="J34" i="1"/>
  <c r="H34" i="1"/>
  <c r="F34" i="1"/>
  <c r="L34" i="1" s="1"/>
  <c r="C34" i="1"/>
  <c r="K33" i="1"/>
  <c r="J33" i="1"/>
  <c r="H33" i="1"/>
  <c r="F33" i="1"/>
  <c r="L33" i="1" s="1"/>
  <c r="C33" i="1"/>
  <c r="K32" i="1"/>
  <c r="J32" i="1"/>
  <c r="H32" i="1"/>
  <c r="F32" i="1"/>
  <c r="L32" i="1" s="1"/>
  <c r="C32" i="1"/>
  <c r="K31" i="1"/>
  <c r="J31" i="1"/>
  <c r="H31" i="1"/>
  <c r="F31" i="1"/>
  <c r="L31" i="1" s="1"/>
  <c r="C31" i="1"/>
  <c r="K30" i="1"/>
  <c r="J30" i="1"/>
  <c r="H30" i="1"/>
  <c r="F30" i="1"/>
  <c r="L30" i="1" s="1"/>
  <c r="C30" i="1"/>
  <c r="K29" i="1"/>
  <c r="J29" i="1"/>
  <c r="H29" i="1"/>
  <c r="F29" i="1"/>
  <c r="L29" i="1" s="1"/>
  <c r="C29" i="1"/>
  <c r="K28" i="1"/>
  <c r="J28" i="1"/>
  <c r="H28" i="1"/>
  <c r="F28" i="1"/>
  <c r="L28" i="1" s="1"/>
  <c r="C28" i="1"/>
  <c r="K27" i="1"/>
  <c r="J27" i="1"/>
  <c r="H27" i="1"/>
  <c r="F27" i="1"/>
  <c r="L27" i="1" s="1"/>
  <c r="C27" i="1"/>
  <c r="K26" i="1"/>
  <c r="J26" i="1"/>
  <c r="H26" i="1"/>
  <c r="F26" i="1"/>
  <c r="L26" i="1" s="1"/>
  <c r="C26" i="1"/>
  <c r="K25" i="1"/>
  <c r="J25" i="1"/>
  <c r="H25" i="1"/>
  <c r="F25" i="1"/>
  <c r="L25" i="1" s="1"/>
  <c r="C25" i="1"/>
  <c r="K24" i="1"/>
  <c r="J24" i="1"/>
  <c r="H24" i="1"/>
  <c r="F24" i="1"/>
  <c r="L24" i="1" s="1"/>
  <c r="C24" i="1"/>
  <c r="K23" i="1"/>
  <c r="J23" i="1"/>
  <c r="H23" i="1"/>
  <c r="F23" i="1"/>
  <c r="L23" i="1" s="1"/>
  <c r="C23" i="1"/>
  <c r="K22" i="1"/>
  <c r="J22" i="1"/>
  <c r="H22" i="1"/>
  <c r="F22" i="1"/>
  <c r="L22" i="1" s="1"/>
  <c r="C22" i="1"/>
  <c r="K21" i="1"/>
  <c r="J21" i="1"/>
  <c r="H21" i="1"/>
  <c r="F21" i="1"/>
  <c r="L21" i="1" s="1"/>
  <c r="C21" i="1"/>
  <c r="K20" i="1"/>
  <c r="J20" i="1"/>
  <c r="H20" i="1"/>
  <c r="F20" i="1"/>
  <c r="L20" i="1" s="1"/>
  <c r="C20" i="1"/>
  <c r="K19" i="1"/>
  <c r="J19" i="1"/>
  <c r="H19" i="1"/>
  <c r="F19" i="1"/>
  <c r="L19" i="1" s="1"/>
  <c r="C19" i="1"/>
  <c r="K18" i="1"/>
  <c r="J18" i="1"/>
  <c r="H18" i="1"/>
  <c r="F18" i="1"/>
  <c r="L18" i="1" s="1"/>
  <c r="C18" i="1"/>
  <c r="K17" i="1"/>
  <c r="J17" i="1"/>
  <c r="H17" i="1"/>
  <c r="F17" i="1"/>
  <c r="L17" i="1" s="1"/>
  <c r="C17" i="1"/>
  <c r="K16" i="1"/>
  <c r="J16" i="1"/>
  <c r="H16" i="1"/>
  <c r="F16" i="1"/>
  <c r="L16" i="1" s="1"/>
  <c r="C16" i="1"/>
  <c r="K15" i="1"/>
  <c r="J15" i="1"/>
  <c r="H15" i="1"/>
  <c r="F15" i="1"/>
  <c r="L15" i="1" s="1"/>
  <c r="C15" i="1"/>
  <c r="K14" i="1"/>
  <c r="J14" i="1"/>
  <c r="H14" i="1"/>
  <c r="F14" i="1"/>
  <c r="L14" i="1" s="1"/>
  <c r="C14" i="1"/>
  <c r="K13" i="1"/>
  <c r="J13" i="1"/>
  <c r="H13" i="1"/>
  <c r="F13" i="1"/>
  <c r="L13" i="1" s="1"/>
  <c r="C13" i="1"/>
  <c r="K12" i="1"/>
  <c r="J12" i="1"/>
  <c r="H12" i="1"/>
  <c r="F12" i="1"/>
  <c r="L12" i="1" s="1"/>
  <c r="C12" i="1"/>
  <c r="K11" i="1"/>
  <c r="J11" i="1"/>
  <c r="H11" i="1"/>
  <c r="F11" i="1"/>
  <c r="L11" i="1" s="1"/>
  <c r="C11" i="1"/>
  <c r="G5" i="1"/>
  <c r="F5" i="1"/>
  <c r="G4" i="1"/>
  <c r="F4" i="1"/>
  <c r="L38" i="1" l="1"/>
</calcChain>
</file>

<file path=xl/sharedStrings.xml><?xml version="1.0" encoding="utf-8"?>
<sst xmlns="http://schemas.openxmlformats.org/spreadsheetml/2006/main" count="49" uniqueCount="29">
  <si>
    <t>TABEL 68</t>
  </si>
  <si>
    <t xml:space="preserve"> </t>
  </si>
  <si>
    <t>PELAYANAN KESEHATAN  PENDERITA HIPERTENSI MENURUT JENIS KELAMIN, KECAMATAN, DAN PUSKESMAS</t>
  </si>
  <si>
    <t>NO</t>
  </si>
  <si>
    <t>KECAMATAN</t>
  </si>
  <si>
    <t>PUSKESMAS</t>
  </si>
  <si>
    <r>
      <t xml:space="preserve">JUMLAH ESTIMASI PENDERITA HIPERTENSI BERUSIA </t>
    </r>
    <r>
      <rPr>
        <sz val="12"/>
        <rFont val="Calibri"/>
        <family val="2"/>
      </rPr>
      <t>≥</t>
    </r>
    <r>
      <rPr>
        <sz val="12"/>
        <rFont val="Arial"/>
        <family val="2"/>
      </rPr>
      <t xml:space="preserve"> 15 TAHUN</t>
    </r>
  </si>
  <si>
    <t>MENDAPAT PELAYANAN KESEHATAN</t>
  </si>
  <si>
    <t>LAKI-LAKI</t>
  </si>
  <si>
    <t>PEREMPUAN</t>
  </si>
  <si>
    <t>LAKI-LAKI + PEREMPUAN</t>
  </si>
  <si>
    <t>JUMLAH</t>
  </si>
  <si>
    <t>%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</si>
  <si>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</si>
  <si>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</si>
  <si>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</si>
  <si>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</si>
  <si>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</si>
  <si>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</si>
  <si>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</si>
  <si>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</si>
  <si>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</si>
  <si>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</si>
  <si>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</si>
  <si>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</si>
  <si>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</si>
  <si>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</si>
  <si>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>JUMLAH (KAB/KOTA)</t>
  </si>
  <si>
    <t>Sumber: Seksi Pencegahan dan Pengendalian Penyakit tidak Menular dan Kesehatan Jiwa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</si>
</sst>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10"/>
      <name val="Arial"/>
      <family val="2"/>
    </font>
    <font>
      <sz val="13"/>
      <name val="Arial"/>
      <family val="2"/>
    </font>
    <font>
      <sz val="12"/>
      <name val="Calibri"/>
      <family val="2"/>
    </font>
    <font>
      <sz val="11"/>
      <name val="Arial"/>
      <family val="2"/>
    </font>
    <font>
      <i/>
      <sz val="9"/>
      <name val="Arial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7" fontId="2" fillId="0" borderId="11" xfId="1" applyNumberFormat="1" applyFont="1" applyBorder="1" applyAlignment="1">
      <alignment vertical="center"/>
    </xf>
    <xf numFmtId="164" fontId="2" fillId="0" borderId="11" xfId="2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37" fontId="2" fillId="0" borderId="5" xfId="1" applyNumberFormat="1" applyFont="1" applyBorder="1" applyAlignment="1">
      <alignment vertical="center"/>
    </xf>
    <xf numFmtId="164" fontId="2" fillId="0" borderId="5" xfId="2" applyNumberFormat="1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2" xfId="0" quotePrefix="1" applyFont="1" applyBorder="1" applyAlignment="1">
      <alignment horizontal="left" vertical="center"/>
    </xf>
    <xf numFmtId="37" fontId="10" fillId="0" borderId="12" xfId="1" applyNumberFormat="1" applyFont="1" applyBorder="1" applyAlignment="1">
      <alignment vertical="center"/>
    </xf>
    <xf numFmtId="37" fontId="10" fillId="0" borderId="13" xfId="1" applyNumberFormat="1" applyFont="1" applyBorder="1" applyAlignment="1">
      <alignment vertical="center"/>
    </xf>
    <xf numFmtId="164" fontId="10" fillId="0" borderId="13" xfId="2" applyNumberFormat="1" applyFont="1" applyBorder="1" applyAlignment="1">
      <alignment vertical="center"/>
    </xf>
    <xf numFmtId="37" fontId="2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A4" sqref="A4"/>
    </sheetView>
  </sheetViews>
  <sheetFormatPr defaultRowHeight="15" x14ac:dyDescent="0.25"/>
  <cols>
    <col min="1" max="1" width="5.7109375" customWidth="1"/>
    <col min="2" max="2" width="25.7109375" customWidth="1"/>
    <col min="3" max="3" width="30.5703125" bestFit="1" customWidth="1"/>
    <col min="4" max="12" width="15.7109375" customWidth="1"/>
  </cols>
  <sheetData>
    <row r="1" spans="1:12" x14ac:dyDescent="0.25">
      <c r="A1" s="1" t="s">
        <v>0</v>
      </c>
      <c r="B1" s="1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A2" s="4" t="s">
        <v>1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6.5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6.5" x14ac:dyDescent="0.25">
      <c r="A4" s="6"/>
      <c r="B4" s="7"/>
      <c r="C4" s="6"/>
      <c r="D4" s="6"/>
      <c r="E4" s="6"/>
      <c r="F4" s="7" t="str">
        <f>'[1]1'!E5</f>
        <v>KABUPATEN/KOTA</v>
      </c>
      <c r="G4" s="8" t="str">
        <f>'[1]1'!F5</f>
        <v>DEMAK</v>
      </c>
      <c r="H4" s="6"/>
      <c r="I4" s="6"/>
      <c r="J4" s="9"/>
      <c r="K4" s="9"/>
      <c r="L4" s="9"/>
    </row>
    <row r="5" spans="1:12" ht="16.5" x14ac:dyDescent="0.25">
      <c r="A5" s="6"/>
      <c r="B5" s="7"/>
      <c r="C5" s="7"/>
      <c r="D5" s="6"/>
      <c r="E5" s="6"/>
      <c r="F5" s="7" t="str">
        <f>'[1]1'!E6</f>
        <v xml:space="preserve">TAHUN </v>
      </c>
      <c r="G5" s="8">
        <f>'[1]1'!F6</f>
        <v>2019</v>
      </c>
      <c r="H5" s="6"/>
      <c r="I5" s="6"/>
      <c r="J5" s="9"/>
      <c r="K5" s="9"/>
      <c r="L5" s="9"/>
    </row>
    <row r="6" spans="1:12" ht="15.75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10" t="s">
        <v>3</v>
      </c>
      <c r="B7" s="10" t="s">
        <v>4</v>
      </c>
      <c r="C7" s="10" t="s">
        <v>5</v>
      </c>
      <c r="D7" s="11" t="s">
        <v>6</v>
      </c>
      <c r="E7" s="12"/>
      <c r="F7" s="13"/>
      <c r="G7" s="14" t="s">
        <v>7</v>
      </c>
      <c r="H7" s="15"/>
      <c r="I7" s="15"/>
      <c r="J7" s="15"/>
      <c r="K7" s="15"/>
      <c r="L7" s="16"/>
    </row>
    <row r="8" spans="1:12" x14ac:dyDescent="0.25">
      <c r="A8" s="17"/>
      <c r="B8" s="17"/>
      <c r="C8" s="17"/>
      <c r="D8" s="18"/>
      <c r="E8" s="19"/>
      <c r="F8" s="20"/>
      <c r="G8" s="21" t="s">
        <v>8</v>
      </c>
      <c r="H8" s="21"/>
      <c r="I8" s="21" t="s">
        <v>9</v>
      </c>
      <c r="J8" s="21"/>
      <c r="K8" s="22" t="s">
        <v>10</v>
      </c>
      <c r="L8" s="22"/>
    </row>
    <row r="9" spans="1:12" ht="28.5" x14ac:dyDescent="0.25">
      <c r="A9" s="17"/>
      <c r="B9" s="17"/>
      <c r="C9" s="17"/>
      <c r="D9" s="23" t="s">
        <v>8</v>
      </c>
      <c r="E9" s="23" t="s">
        <v>9</v>
      </c>
      <c r="F9" s="23" t="s">
        <v>10</v>
      </c>
      <c r="G9" s="24" t="s">
        <v>11</v>
      </c>
      <c r="H9" s="24" t="s">
        <v>12</v>
      </c>
      <c r="I9" s="24" t="s">
        <v>11</v>
      </c>
      <c r="J9" s="24" t="s">
        <v>12</v>
      </c>
      <c r="K9" s="24" t="s">
        <v>11</v>
      </c>
      <c r="L9" s="24" t="s">
        <v>12</v>
      </c>
    </row>
    <row r="10" spans="1:12" x14ac:dyDescent="0.25">
      <c r="A10" s="25">
        <v>1</v>
      </c>
      <c r="B10" s="25">
        <v>2</v>
      </c>
      <c r="C10" s="25">
        <v>3</v>
      </c>
      <c r="D10" s="25">
        <v>4</v>
      </c>
      <c r="E10" s="25">
        <v>5</v>
      </c>
      <c r="F10" s="25">
        <v>6</v>
      </c>
      <c r="G10" s="25">
        <v>7</v>
      </c>
      <c r="H10" s="25">
        <v>8</v>
      </c>
      <c r="I10" s="25">
        <v>9</v>
      </c>
      <c r="J10" s="25">
        <v>10</v>
      </c>
      <c r="K10" s="25">
        <v>11</v>
      </c>
      <c r="L10" s="25">
        <v>12</v>
      </c>
    </row>
    <row r="11" spans="1:12" x14ac:dyDescent="0.25">
      <c r="A11" s="26">
        <v>1</v>
      </c>
      <c r="B11" s="27" t="s">
        <v>13</v>
      </c>
      <c r="C11" s="27" t="str">
        <f>'[1]9'!C9</f>
        <v>Puskesmas Mranggen I</v>
      </c>
      <c r="D11" s="28">
        <v>7600</v>
      </c>
      <c r="E11" s="28">
        <v>7516</v>
      </c>
      <c r="F11" s="28">
        <f>SUM(D11:E11)</f>
        <v>15116</v>
      </c>
      <c r="G11" s="28">
        <v>4958</v>
      </c>
      <c r="H11" s="29">
        <f>G11/D11*100</f>
        <v>65.236842105263165</v>
      </c>
      <c r="I11" s="28">
        <v>5020</v>
      </c>
      <c r="J11" s="29">
        <f>I11/E11*100</f>
        <v>66.790846194784464</v>
      </c>
      <c r="K11" s="28">
        <f>SUM(G11,I11)</f>
        <v>9978</v>
      </c>
      <c r="L11" s="29">
        <f>K11/F11*100</f>
        <v>66.009526329716863</v>
      </c>
    </row>
    <row r="12" spans="1:12" x14ac:dyDescent="0.25">
      <c r="A12" s="30"/>
      <c r="B12" s="31" t="s">
        <v>13</v>
      </c>
      <c r="C12" s="27" t="str">
        <f>'[1]9'!C10</f>
        <v>Puskesmas Mranggen II</v>
      </c>
      <c r="D12" s="32">
        <v>5884</v>
      </c>
      <c r="E12" s="32">
        <v>5819</v>
      </c>
      <c r="F12" s="32">
        <f t="shared" ref="F12:F37" si="0">SUM(D12:E12)</f>
        <v>11703</v>
      </c>
      <c r="G12" s="32">
        <v>4054</v>
      </c>
      <c r="H12" s="33">
        <f>G12/D12*100</f>
        <v>68.898708361658734</v>
      </c>
      <c r="I12" s="32">
        <v>4041</v>
      </c>
      <c r="J12" s="33">
        <f>I12/E12*100</f>
        <v>69.44492180787077</v>
      </c>
      <c r="K12" s="32">
        <f>SUM(G12,I12)</f>
        <v>8095</v>
      </c>
      <c r="L12" s="33">
        <f>K12/F12*100</f>
        <v>69.170298214133126</v>
      </c>
    </row>
    <row r="13" spans="1:12" x14ac:dyDescent="0.25">
      <c r="A13" s="30"/>
      <c r="B13" s="31" t="s">
        <v>13</v>
      </c>
      <c r="C13" s="27" t="str">
        <f>'[1]9'!C11</f>
        <v>Puskesmas Mranggen III</v>
      </c>
      <c r="D13" s="32">
        <v>7259</v>
      </c>
      <c r="E13" s="32">
        <v>7179</v>
      </c>
      <c r="F13" s="32">
        <f t="shared" si="0"/>
        <v>14438</v>
      </c>
      <c r="G13" s="32">
        <v>4550</v>
      </c>
      <c r="H13" s="33">
        <f t="shared" ref="H13:H37" si="1">G13/D13*100</f>
        <v>62.680810028929599</v>
      </c>
      <c r="I13" s="32">
        <v>4561</v>
      </c>
      <c r="J13" s="33">
        <f t="shared" ref="J13:J37" si="2">I13/E13*100</f>
        <v>63.532525421367879</v>
      </c>
      <c r="K13" s="32">
        <f t="shared" ref="K13:K37" si="3">SUM(G13,I13)</f>
        <v>9111</v>
      </c>
      <c r="L13" s="33">
        <f t="shared" ref="L13:L37" si="4">K13/F13*100</f>
        <v>63.104308075910787</v>
      </c>
    </row>
    <row r="14" spans="1:12" x14ac:dyDescent="0.25">
      <c r="A14" s="26">
        <v>2</v>
      </c>
      <c r="B14" s="27" t="s">
        <v>14</v>
      </c>
      <c r="C14" s="27" t="str">
        <f>'[1]9'!C12</f>
        <v>Puskesmas Karangawen I</v>
      </c>
      <c r="D14" s="32">
        <v>5560</v>
      </c>
      <c r="E14" s="32">
        <v>5498</v>
      </c>
      <c r="F14" s="32">
        <f t="shared" si="0"/>
        <v>11058</v>
      </c>
      <c r="G14" s="32">
        <v>5399</v>
      </c>
      <c r="H14" s="33">
        <f t="shared" si="1"/>
        <v>97.10431654676259</v>
      </c>
      <c r="I14" s="32">
        <v>5490</v>
      </c>
      <c r="J14" s="33">
        <f t="shared" si="2"/>
        <v>99.854492542742818</v>
      </c>
      <c r="K14" s="32">
        <f t="shared" si="3"/>
        <v>10889</v>
      </c>
      <c r="L14" s="33">
        <f t="shared" si="4"/>
        <v>98.471694700669204</v>
      </c>
    </row>
    <row r="15" spans="1:12" x14ac:dyDescent="0.25">
      <c r="A15" s="26"/>
      <c r="B15" s="31" t="s">
        <v>14</v>
      </c>
      <c r="C15" s="27" t="str">
        <f>'[1]9'!C13</f>
        <v>Puskesmas Karangawen II</v>
      </c>
      <c r="D15" s="32">
        <v>6571</v>
      </c>
      <c r="E15" s="32">
        <v>6498</v>
      </c>
      <c r="F15" s="32">
        <f t="shared" si="0"/>
        <v>13069</v>
      </c>
      <c r="G15" s="32">
        <v>3920</v>
      </c>
      <c r="H15" s="33">
        <f t="shared" si="1"/>
        <v>59.65606452594735</v>
      </c>
      <c r="I15" s="32">
        <v>4740</v>
      </c>
      <c r="J15" s="33">
        <f t="shared" si="2"/>
        <v>72.945521698984308</v>
      </c>
      <c r="K15" s="32">
        <f t="shared" si="3"/>
        <v>8660</v>
      </c>
      <c r="L15" s="33">
        <f t="shared" si="4"/>
        <v>66.263677404545106</v>
      </c>
    </row>
    <row r="16" spans="1:12" x14ac:dyDescent="0.25">
      <c r="A16" s="26">
        <v>3</v>
      </c>
      <c r="B16" s="27" t="s">
        <v>15</v>
      </c>
      <c r="C16" s="27" t="str">
        <f>'[1]9'!C14</f>
        <v>Puskesmas Guntur I</v>
      </c>
      <c r="D16" s="32">
        <v>5753</v>
      </c>
      <c r="E16" s="32">
        <v>5688</v>
      </c>
      <c r="F16" s="32">
        <f t="shared" si="0"/>
        <v>11441</v>
      </c>
      <c r="G16" s="32">
        <v>4335</v>
      </c>
      <c r="H16" s="33">
        <f t="shared" si="1"/>
        <v>75.351990265948203</v>
      </c>
      <c r="I16" s="32">
        <v>5296</v>
      </c>
      <c r="J16" s="33">
        <f t="shared" si="2"/>
        <v>93.108298171589311</v>
      </c>
      <c r="K16" s="32">
        <f t="shared" si="3"/>
        <v>9631</v>
      </c>
      <c r="L16" s="33">
        <f t="shared" si="4"/>
        <v>84.179704571278734</v>
      </c>
    </row>
    <row r="17" spans="1:12" x14ac:dyDescent="0.25">
      <c r="A17" s="26"/>
      <c r="B17" s="31" t="s">
        <v>15</v>
      </c>
      <c r="C17" s="27" t="str">
        <f>'[1]9'!C15</f>
        <v>Puskesmas Guntur II</v>
      </c>
      <c r="D17" s="32">
        <v>5144</v>
      </c>
      <c r="E17" s="32">
        <v>5086</v>
      </c>
      <c r="F17" s="32">
        <f t="shared" si="0"/>
        <v>10230</v>
      </c>
      <c r="G17" s="32">
        <v>4060</v>
      </c>
      <c r="H17" s="33">
        <f t="shared" si="1"/>
        <v>78.926905132192843</v>
      </c>
      <c r="I17" s="32">
        <v>4614</v>
      </c>
      <c r="J17" s="33">
        <f t="shared" si="2"/>
        <v>90.719622493118365</v>
      </c>
      <c r="K17" s="32">
        <f t="shared" si="3"/>
        <v>8674</v>
      </c>
      <c r="L17" s="33">
        <f t="shared" si="4"/>
        <v>84.789833822091893</v>
      </c>
    </row>
    <row r="18" spans="1:12" x14ac:dyDescent="0.25">
      <c r="A18" s="26">
        <v>4</v>
      </c>
      <c r="B18" s="27" t="s">
        <v>16</v>
      </c>
      <c r="C18" s="27" t="str">
        <f>'[1]9'!C16</f>
        <v>Puskesmas Sayung I</v>
      </c>
      <c r="D18" s="32">
        <v>6943</v>
      </c>
      <c r="E18" s="32">
        <v>6866</v>
      </c>
      <c r="F18" s="32">
        <f t="shared" si="0"/>
        <v>13809</v>
      </c>
      <c r="G18" s="32">
        <v>4579</v>
      </c>
      <c r="H18" s="33">
        <f t="shared" si="1"/>
        <v>65.951317874117819</v>
      </c>
      <c r="I18" s="32">
        <v>4629</v>
      </c>
      <c r="J18" s="33">
        <f t="shared" si="2"/>
        <v>67.419166909408673</v>
      </c>
      <c r="K18" s="32">
        <f t="shared" si="3"/>
        <v>9208</v>
      </c>
      <c r="L18" s="33">
        <f t="shared" si="4"/>
        <v>66.681149974654204</v>
      </c>
    </row>
    <row r="19" spans="1:12" x14ac:dyDescent="0.25">
      <c r="A19" s="26"/>
      <c r="B19" s="31" t="s">
        <v>16</v>
      </c>
      <c r="C19" s="27" t="str">
        <f>'[1]9'!C17</f>
        <v>Puskesmas Sayung II</v>
      </c>
      <c r="D19" s="32">
        <v>6564</v>
      </c>
      <c r="E19" s="32">
        <v>6490</v>
      </c>
      <c r="F19" s="32">
        <f t="shared" si="0"/>
        <v>13054</v>
      </c>
      <c r="G19" s="32">
        <v>4387</v>
      </c>
      <c r="H19" s="33">
        <f t="shared" si="1"/>
        <v>66.834247410115793</v>
      </c>
      <c r="I19" s="32">
        <v>4426</v>
      </c>
      <c r="J19" s="33">
        <f t="shared" si="2"/>
        <v>68.197226502311253</v>
      </c>
      <c r="K19" s="32">
        <f t="shared" si="3"/>
        <v>8813</v>
      </c>
      <c r="L19" s="33">
        <f t="shared" si="4"/>
        <v>67.511873755170825</v>
      </c>
    </row>
    <row r="20" spans="1:12" x14ac:dyDescent="0.25">
      <c r="A20" s="26">
        <v>5</v>
      </c>
      <c r="B20" s="27" t="s">
        <v>17</v>
      </c>
      <c r="C20" s="27" t="str">
        <f>'[1]9'!C18</f>
        <v>Puskesmas Karang Tengah</v>
      </c>
      <c r="D20" s="32">
        <v>8772</v>
      </c>
      <c r="E20" s="32">
        <v>8675</v>
      </c>
      <c r="F20" s="32">
        <f t="shared" si="0"/>
        <v>17447</v>
      </c>
      <c r="G20" s="32">
        <v>5655</v>
      </c>
      <c r="H20" s="33">
        <f t="shared" si="1"/>
        <v>64.466484268125853</v>
      </c>
      <c r="I20" s="32">
        <v>5902</v>
      </c>
      <c r="J20" s="33">
        <f t="shared" si="2"/>
        <v>68.03458213256485</v>
      </c>
      <c r="K20" s="32">
        <f t="shared" si="3"/>
        <v>11557</v>
      </c>
      <c r="L20" s="33">
        <f t="shared" si="4"/>
        <v>66.240614432280623</v>
      </c>
    </row>
    <row r="21" spans="1:12" x14ac:dyDescent="0.25">
      <c r="A21" s="26">
        <v>6</v>
      </c>
      <c r="B21" s="27" t="s">
        <v>18</v>
      </c>
      <c r="C21" s="27" t="str">
        <f>'[1]9'!C19</f>
        <v>Puskesmas Bonang I</v>
      </c>
      <c r="D21" s="32">
        <v>7573</v>
      </c>
      <c r="E21" s="32">
        <v>7489</v>
      </c>
      <c r="F21" s="32">
        <f t="shared" si="0"/>
        <v>15062</v>
      </c>
      <c r="G21" s="32">
        <v>6017</v>
      </c>
      <c r="H21" s="33">
        <f t="shared" si="1"/>
        <v>79.453321008847226</v>
      </c>
      <c r="I21" s="32">
        <v>6026</v>
      </c>
      <c r="J21" s="33">
        <f t="shared" si="2"/>
        <v>80.464681532914938</v>
      </c>
      <c r="K21" s="32">
        <f t="shared" si="3"/>
        <v>12043</v>
      </c>
      <c r="L21" s="33">
        <f t="shared" si="4"/>
        <v>79.956181118045407</v>
      </c>
    </row>
    <row r="22" spans="1:12" x14ac:dyDescent="0.25">
      <c r="A22" s="26"/>
      <c r="B22" s="31" t="s">
        <v>18</v>
      </c>
      <c r="C22" s="27" t="str">
        <f>'[1]9'!C20</f>
        <v>Puskesmas Bonang II</v>
      </c>
      <c r="D22" s="32">
        <v>5834</v>
      </c>
      <c r="E22" s="32">
        <v>5770</v>
      </c>
      <c r="F22" s="32">
        <f t="shared" si="0"/>
        <v>11604</v>
      </c>
      <c r="G22" s="32">
        <v>3572</v>
      </c>
      <c r="H22" s="33">
        <f t="shared" si="1"/>
        <v>61.227288309907436</v>
      </c>
      <c r="I22" s="32">
        <v>3553</v>
      </c>
      <c r="J22" s="33">
        <f t="shared" si="2"/>
        <v>61.577123050259964</v>
      </c>
      <c r="K22" s="32">
        <f t="shared" si="3"/>
        <v>7125</v>
      </c>
      <c r="L22" s="33">
        <f t="shared" si="4"/>
        <v>61.401240951396076</v>
      </c>
    </row>
    <row r="23" spans="1:12" x14ac:dyDescent="0.25">
      <c r="A23" s="26">
        <v>7</v>
      </c>
      <c r="B23" s="27" t="s">
        <v>19</v>
      </c>
      <c r="C23" s="27" t="str">
        <f>'[1]9'!C21</f>
        <v>Puskesmas Demak I</v>
      </c>
      <c r="D23" s="32">
        <v>5103</v>
      </c>
      <c r="E23" s="32">
        <v>5046</v>
      </c>
      <c r="F23" s="32">
        <f t="shared" si="0"/>
        <v>10149</v>
      </c>
      <c r="G23" s="32">
        <v>4382</v>
      </c>
      <c r="H23" s="33">
        <f t="shared" si="1"/>
        <v>85.871056241426615</v>
      </c>
      <c r="I23" s="32">
        <v>4552</v>
      </c>
      <c r="J23" s="33">
        <f t="shared" si="2"/>
        <v>90.210067380103055</v>
      </c>
      <c r="K23" s="32">
        <f t="shared" si="3"/>
        <v>8934</v>
      </c>
      <c r="L23" s="33">
        <f t="shared" si="4"/>
        <v>88.028377180017742</v>
      </c>
    </row>
    <row r="24" spans="1:12" x14ac:dyDescent="0.25">
      <c r="A24" s="26"/>
      <c r="B24" s="31" t="s">
        <v>19</v>
      </c>
      <c r="C24" s="27" t="str">
        <f>'[1]9'!C22</f>
        <v>Puskesmas Demak II</v>
      </c>
      <c r="D24" s="32">
        <v>3709</v>
      </c>
      <c r="E24" s="32">
        <v>3668</v>
      </c>
      <c r="F24" s="32">
        <f t="shared" si="0"/>
        <v>7377</v>
      </c>
      <c r="G24" s="32">
        <v>3604</v>
      </c>
      <c r="H24" s="33">
        <f t="shared" si="1"/>
        <v>97.169048260986784</v>
      </c>
      <c r="I24" s="32">
        <v>3548</v>
      </c>
      <c r="J24" s="33">
        <f t="shared" si="2"/>
        <v>96.728462377317342</v>
      </c>
      <c r="K24" s="32">
        <f t="shared" si="3"/>
        <v>7152</v>
      </c>
      <c r="L24" s="33">
        <f>K24/F24*100</f>
        <v>96.949979666531107</v>
      </c>
    </row>
    <row r="25" spans="1:12" x14ac:dyDescent="0.25">
      <c r="A25" s="26"/>
      <c r="B25" s="31" t="s">
        <v>19</v>
      </c>
      <c r="C25" s="27" t="str">
        <f>'[1]9'!C23</f>
        <v>Puskesmas Demak III</v>
      </c>
      <c r="D25" s="32">
        <v>5416</v>
      </c>
      <c r="E25" s="32">
        <v>5356</v>
      </c>
      <c r="F25" s="32">
        <f t="shared" si="0"/>
        <v>10772</v>
      </c>
      <c r="G25" s="32">
        <v>4443</v>
      </c>
      <c r="H25" s="33">
        <f t="shared" si="1"/>
        <v>82.034711964549473</v>
      </c>
      <c r="I25" s="32">
        <v>4343</v>
      </c>
      <c r="J25" s="33">
        <f t="shared" si="2"/>
        <v>81.086631814787154</v>
      </c>
      <c r="K25" s="32">
        <f t="shared" si="3"/>
        <v>8786</v>
      </c>
      <c r="L25" s="33">
        <f t="shared" si="4"/>
        <v>81.563312291125129</v>
      </c>
    </row>
    <row r="26" spans="1:12" x14ac:dyDescent="0.25">
      <c r="A26" s="26">
        <v>8</v>
      </c>
      <c r="B26" s="27" t="s">
        <v>20</v>
      </c>
      <c r="C26" s="27" t="str">
        <f>'[1]9'!C24</f>
        <v>Puskesmas Wonosalam I</v>
      </c>
      <c r="D26" s="32">
        <v>6147</v>
      </c>
      <c r="E26" s="32">
        <v>6078</v>
      </c>
      <c r="F26" s="32">
        <f t="shared" si="0"/>
        <v>12225</v>
      </c>
      <c r="G26" s="32">
        <v>4094</v>
      </c>
      <c r="H26" s="33">
        <f t="shared" si="1"/>
        <v>66.601594273629416</v>
      </c>
      <c r="I26" s="32">
        <v>4119</v>
      </c>
      <c r="J26" s="33">
        <f t="shared" si="2"/>
        <v>67.76900296150049</v>
      </c>
      <c r="K26" s="32">
        <f t="shared" si="3"/>
        <v>8213</v>
      </c>
      <c r="L26" s="33">
        <f t="shared" si="4"/>
        <v>67.182004089979557</v>
      </c>
    </row>
    <row r="27" spans="1:12" x14ac:dyDescent="0.25">
      <c r="A27" s="26"/>
      <c r="B27" s="31" t="s">
        <v>20</v>
      </c>
      <c r="C27" s="27" t="str">
        <f>'[1]9'!C25</f>
        <v>Puskesmas Wonosalam II</v>
      </c>
      <c r="D27" s="32">
        <v>4481</v>
      </c>
      <c r="E27" s="32">
        <v>4431</v>
      </c>
      <c r="F27" s="32">
        <f t="shared" si="0"/>
        <v>8912</v>
      </c>
      <c r="G27" s="32">
        <v>3795</v>
      </c>
      <c r="H27" s="33">
        <f t="shared" si="1"/>
        <v>84.69091720598081</v>
      </c>
      <c r="I27" s="32">
        <v>3874</v>
      </c>
      <c r="J27" s="33">
        <f t="shared" si="2"/>
        <v>87.429474159331974</v>
      </c>
      <c r="K27" s="32">
        <f t="shared" si="3"/>
        <v>7669</v>
      </c>
      <c r="L27" s="33">
        <f t="shared" si="4"/>
        <v>86.052513464991023</v>
      </c>
    </row>
    <row r="28" spans="1:12" x14ac:dyDescent="0.25">
      <c r="A28" s="26">
        <v>9</v>
      </c>
      <c r="B28" s="27" t="s">
        <v>21</v>
      </c>
      <c r="C28" s="27" t="str">
        <f>'[1]9'!C26</f>
        <v>Puskesmas Dempet</v>
      </c>
      <c r="D28" s="32">
        <v>7774</v>
      </c>
      <c r="E28" s="32">
        <v>7687</v>
      </c>
      <c r="F28" s="32">
        <f t="shared" si="0"/>
        <v>15461</v>
      </c>
      <c r="G28" s="32">
        <v>7525</v>
      </c>
      <c r="H28" s="33">
        <f t="shared" si="1"/>
        <v>96.79701569333676</v>
      </c>
      <c r="I28" s="32">
        <v>7397</v>
      </c>
      <c r="J28" s="33">
        <f t="shared" si="2"/>
        <v>96.227396903863678</v>
      </c>
      <c r="K28" s="32">
        <f t="shared" si="3"/>
        <v>14922</v>
      </c>
      <c r="L28" s="33">
        <f t="shared" si="4"/>
        <v>96.513808938619746</v>
      </c>
    </row>
    <row r="29" spans="1:12" x14ac:dyDescent="0.25">
      <c r="A29" s="26">
        <v>10</v>
      </c>
      <c r="B29" s="27" t="s">
        <v>22</v>
      </c>
      <c r="C29" s="27" t="str">
        <f>'[1]9'!C27</f>
        <v xml:space="preserve">Puskesmas Kebonagung </v>
      </c>
      <c r="D29" s="32">
        <v>5490</v>
      </c>
      <c r="E29" s="32">
        <v>5429</v>
      </c>
      <c r="F29" s="32">
        <f t="shared" si="0"/>
        <v>10919</v>
      </c>
      <c r="G29" s="32">
        <v>5146</v>
      </c>
      <c r="H29" s="33">
        <f t="shared" si="1"/>
        <v>93.734061930783241</v>
      </c>
      <c r="I29" s="32">
        <v>5343</v>
      </c>
      <c r="J29" s="33">
        <f t="shared" si="2"/>
        <v>98.415914533063173</v>
      </c>
      <c r="K29" s="32">
        <f t="shared" si="3"/>
        <v>10489</v>
      </c>
      <c r="L29" s="33">
        <f t="shared" si="4"/>
        <v>96.061910431358186</v>
      </c>
    </row>
    <row r="30" spans="1:12" x14ac:dyDescent="0.25">
      <c r="A30" s="26">
        <v>11</v>
      </c>
      <c r="B30" s="27" t="s">
        <v>23</v>
      </c>
      <c r="C30" s="27" t="str">
        <f>'[1]9'!C28</f>
        <v>Puskesmas Gajah I</v>
      </c>
      <c r="D30" s="32">
        <v>3881</v>
      </c>
      <c r="E30" s="32">
        <v>3837</v>
      </c>
      <c r="F30" s="32">
        <f t="shared" si="0"/>
        <v>7718</v>
      </c>
      <c r="G30" s="32">
        <v>3268</v>
      </c>
      <c r="H30" s="33">
        <f t="shared" si="1"/>
        <v>84.205101777892295</v>
      </c>
      <c r="I30" s="32">
        <v>3287</v>
      </c>
      <c r="J30" s="33">
        <f t="shared" si="2"/>
        <v>85.665884805837905</v>
      </c>
      <c r="K30" s="32">
        <f t="shared" si="3"/>
        <v>6555</v>
      </c>
      <c r="L30" s="33">
        <f t="shared" si="4"/>
        <v>84.93132935993782</v>
      </c>
    </row>
    <row r="31" spans="1:12" x14ac:dyDescent="0.25">
      <c r="A31" s="26"/>
      <c r="B31" s="31" t="s">
        <v>23</v>
      </c>
      <c r="C31" s="27" t="str">
        <f>'[1]9'!C29</f>
        <v>Puskesmas Gajah II</v>
      </c>
      <c r="D31" s="32">
        <v>2790</v>
      </c>
      <c r="E31" s="32">
        <v>2758</v>
      </c>
      <c r="F31" s="32">
        <f t="shared" si="0"/>
        <v>5548</v>
      </c>
      <c r="G31" s="32">
        <v>2328</v>
      </c>
      <c r="H31" s="33">
        <f t="shared" si="1"/>
        <v>83.44086021505376</v>
      </c>
      <c r="I31" s="32">
        <v>2312</v>
      </c>
      <c r="J31" s="33">
        <f t="shared" si="2"/>
        <v>83.828861493836115</v>
      </c>
      <c r="K31" s="32">
        <f t="shared" si="3"/>
        <v>4640</v>
      </c>
      <c r="L31" s="33">
        <f t="shared" si="4"/>
        <v>83.633741888968999</v>
      </c>
    </row>
    <row r="32" spans="1:12" x14ac:dyDescent="0.25">
      <c r="A32" s="26">
        <v>12</v>
      </c>
      <c r="B32" s="27" t="s">
        <v>24</v>
      </c>
      <c r="C32" s="27" t="str">
        <f>'[1]9'!C30</f>
        <v>Puskesmas Karanganyar I</v>
      </c>
      <c r="D32" s="32">
        <v>4446</v>
      </c>
      <c r="E32" s="32">
        <v>4396</v>
      </c>
      <c r="F32" s="32">
        <f t="shared" si="0"/>
        <v>8842</v>
      </c>
      <c r="G32" s="32">
        <v>3997</v>
      </c>
      <c r="H32" s="33">
        <f t="shared" si="1"/>
        <v>89.901034637876748</v>
      </c>
      <c r="I32" s="32">
        <v>4177</v>
      </c>
      <c r="J32" s="33">
        <f t="shared" si="2"/>
        <v>95.018198362147416</v>
      </c>
      <c r="K32" s="32">
        <f t="shared" si="3"/>
        <v>8174</v>
      </c>
      <c r="L32" s="33">
        <f t="shared" si="4"/>
        <v>92.445148156525676</v>
      </c>
    </row>
    <row r="33" spans="1:12" x14ac:dyDescent="0.25">
      <c r="A33" s="26"/>
      <c r="B33" s="31" t="s">
        <v>24</v>
      </c>
      <c r="C33" s="27" t="str">
        <f>'[1]9'!C31</f>
        <v>Puskesmas Karanganyar II</v>
      </c>
      <c r="D33" s="32">
        <v>5515</v>
      </c>
      <c r="E33" s="32">
        <v>5454</v>
      </c>
      <c r="F33" s="32">
        <f t="shared" si="0"/>
        <v>10969</v>
      </c>
      <c r="G33" s="32">
        <v>3592</v>
      </c>
      <c r="H33" s="33">
        <f t="shared" si="1"/>
        <v>65.131459655485031</v>
      </c>
      <c r="I33" s="32">
        <v>3594</v>
      </c>
      <c r="J33" s="33">
        <f t="shared" si="2"/>
        <v>65.896589658965894</v>
      </c>
      <c r="K33" s="32">
        <f t="shared" si="3"/>
        <v>7186</v>
      </c>
      <c r="L33" s="33">
        <f t="shared" si="4"/>
        <v>65.511897164736993</v>
      </c>
    </row>
    <row r="34" spans="1:12" x14ac:dyDescent="0.25">
      <c r="A34" s="26">
        <v>13</v>
      </c>
      <c r="B34" s="27" t="s">
        <v>25</v>
      </c>
      <c r="C34" s="27" t="str">
        <f>'[1]9'!C32</f>
        <v>Puskesmas Mijen I</v>
      </c>
      <c r="D34" s="32">
        <v>4001</v>
      </c>
      <c r="E34" s="32">
        <v>3957</v>
      </c>
      <c r="F34" s="32">
        <f t="shared" si="0"/>
        <v>7958</v>
      </c>
      <c r="G34" s="32">
        <v>3290</v>
      </c>
      <c r="H34" s="33">
        <f t="shared" si="1"/>
        <v>82.229442639340164</v>
      </c>
      <c r="I34" s="32">
        <v>3539</v>
      </c>
      <c r="J34" s="33">
        <f t="shared" si="2"/>
        <v>89.436441748799595</v>
      </c>
      <c r="K34" s="32">
        <f t="shared" si="3"/>
        <v>6829</v>
      </c>
      <c r="L34" s="33">
        <f t="shared" si="4"/>
        <v>85.813018346318174</v>
      </c>
    </row>
    <row r="35" spans="1:12" x14ac:dyDescent="0.25">
      <c r="A35" s="26"/>
      <c r="B35" s="31" t="s">
        <v>25</v>
      </c>
      <c r="C35" s="27" t="str">
        <f>'[1]9'!C33</f>
        <v>Puskesmas Mijen II</v>
      </c>
      <c r="D35" s="32">
        <v>3489</v>
      </c>
      <c r="E35" s="32">
        <v>3450</v>
      </c>
      <c r="F35" s="32">
        <f t="shared" si="0"/>
        <v>6939</v>
      </c>
      <c r="G35" s="32">
        <v>2838</v>
      </c>
      <c r="H35" s="33">
        <f t="shared" si="1"/>
        <v>81.341358555460019</v>
      </c>
      <c r="I35" s="32">
        <v>3110</v>
      </c>
      <c r="J35" s="33">
        <f t="shared" si="2"/>
        <v>90.14492753623189</v>
      </c>
      <c r="K35" s="32">
        <f t="shared" si="3"/>
        <v>5948</v>
      </c>
      <c r="L35" s="33">
        <f t="shared" si="4"/>
        <v>85.718403228130853</v>
      </c>
    </row>
    <row r="36" spans="1:12" x14ac:dyDescent="0.25">
      <c r="A36" s="26">
        <v>14</v>
      </c>
      <c r="B36" s="27" t="s">
        <v>26</v>
      </c>
      <c r="C36" s="27" t="str">
        <f>'[1]9'!C34</f>
        <v>Puskesmas Wedung I</v>
      </c>
      <c r="D36" s="32">
        <v>6092</v>
      </c>
      <c r="E36" s="32">
        <v>6024</v>
      </c>
      <c r="F36" s="32">
        <f t="shared" si="0"/>
        <v>12116</v>
      </c>
      <c r="G36" s="32">
        <v>4288</v>
      </c>
      <c r="H36" s="33">
        <f t="shared" si="1"/>
        <v>70.387393302692061</v>
      </c>
      <c r="I36" s="32">
        <v>4296</v>
      </c>
      <c r="J36" s="33">
        <f t="shared" si="2"/>
        <v>71.314741035856571</v>
      </c>
      <c r="K36" s="32">
        <f t="shared" si="3"/>
        <v>8584</v>
      </c>
      <c r="L36" s="33">
        <f t="shared" si="4"/>
        <v>70.84846483988116</v>
      </c>
    </row>
    <row r="37" spans="1:12" x14ac:dyDescent="0.25">
      <c r="A37" s="26"/>
      <c r="B37" s="31" t="s">
        <v>26</v>
      </c>
      <c r="C37" s="27" t="str">
        <f>'[1]9'!C35</f>
        <v>Puskesmas Wedung II</v>
      </c>
      <c r="D37" s="32">
        <v>4451</v>
      </c>
      <c r="E37" s="32">
        <v>4402</v>
      </c>
      <c r="F37" s="32">
        <f t="shared" si="0"/>
        <v>8853</v>
      </c>
      <c r="G37" s="32">
        <v>4255</v>
      </c>
      <c r="H37" s="33">
        <f t="shared" si="1"/>
        <v>95.596495169624802</v>
      </c>
      <c r="I37" s="32">
        <v>4143</v>
      </c>
      <c r="J37" s="33">
        <f t="shared" si="2"/>
        <v>94.1163107678328</v>
      </c>
      <c r="K37" s="32">
        <f t="shared" si="3"/>
        <v>8398</v>
      </c>
      <c r="L37" s="33">
        <f t="shared" si="4"/>
        <v>94.86049926578562</v>
      </c>
    </row>
    <row r="38" spans="1:12" ht="16.5" thickBot="1" x14ac:dyDescent="0.3">
      <c r="A38" s="34" t="s">
        <v>27</v>
      </c>
      <c r="B38" s="34"/>
      <c r="C38" s="35"/>
      <c r="D38" s="36">
        <f>SUM(D11:D37)</f>
        <v>152242</v>
      </c>
      <c r="E38" s="37">
        <f>SUM(E11:E37)</f>
        <v>150547</v>
      </c>
      <c r="F38" s="37">
        <f>SUM(D38:E38)</f>
        <v>302789</v>
      </c>
      <c r="G38" s="37">
        <f>SUM(G11:G37)</f>
        <v>116331</v>
      </c>
      <c r="H38" s="38">
        <f>G38/D38*100</f>
        <v>76.411896848438658</v>
      </c>
      <c r="I38" s="37">
        <f>SUM(I11:I37)</f>
        <v>119932</v>
      </c>
      <c r="J38" s="38">
        <f>I38/E38*100</f>
        <v>79.664158037024976</v>
      </c>
      <c r="K38" s="37">
        <f>SUM(K11:K37)</f>
        <v>236263</v>
      </c>
      <c r="L38" s="38">
        <f>K38/F38*100</f>
        <v>78.028924432525613</v>
      </c>
    </row>
    <row r="39" spans="1:12" x14ac:dyDescent="0.25">
      <c r="A39" s="3"/>
      <c r="B39" s="3"/>
      <c r="C39" s="1"/>
      <c r="D39" s="39"/>
      <c r="E39" s="39"/>
      <c r="F39" s="39"/>
      <c r="G39" s="39"/>
      <c r="H39" s="39"/>
      <c r="I39" s="39"/>
      <c r="J39" s="39"/>
      <c r="K39" s="39"/>
      <c r="L39" s="39"/>
    </row>
    <row r="40" spans="1:12" x14ac:dyDescent="0.25">
      <c r="A40" s="40" t="s">
        <v>28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</sheetData>
  <mergeCells count="8">
    <mergeCell ref="A7:A9"/>
    <mergeCell ref="B7:B9"/>
    <mergeCell ref="C7:C9"/>
    <mergeCell ref="D7:F8"/>
    <mergeCell ref="G7:L7"/>
    <mergeCell ref="G8:H8"/>
    <mergeCell ref="I8:J8"/>
    <mergeCell ref="K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2020-08-12T03:48:52Z</dcterms:created>
  <dcterms:modified xsi:type="dcterms:W3CDTF">2020-08-12T03:49:15Z</dcterms:modified>
</cp:coreProperties>
</file>