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414A6A0C-757E-4244-8689-A80BB4CDE5D6}" xr6:coauthVersionLast="40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2" i="1" l="1"/>
  <c r="E11" i="1"/>
  <c r="F71" i="1"/>
  <c r="E71" i="1"/>
  <c r="G71" i="1" s="1"/>
  <c r="F69" i="1"/>
  <c r="E69" i="1"/>
  <c r="F67" i="1"/>
  <c r="E67" i="1"/>
  <c r="F65" i="1"/>
  <c r="E65" i="1"/>
  <c r="F63" i="1"/>
  <c r="E63" i="1"/>
  <c r="F61" i="1"/>
  <c r="E61" i="1"/>
  <c r="F59" i="1"/>
  <c r="E59" i="1"/>
  <c r="F57" i="1"/>
  <c r="E57" i="1"/>
  <c r="F55" i="1"/>
  <c r="E55" i="1"/>
  <c r="F53" i="1"/>
  <c r="E53" i="1"/>
  <c r="F51" i="1"/>
  <c r="E51" i="1"/>
  <c r="F49" i="1"/>
  <c r="E49" i="1"/>
  <c r="F47" i="1"/>
  <c r="E47" i="1"/>
  <c r="F44" i="1"/>
  <c r="E44" i="1"/>
  <c r="F42" i="1"/>
  <c r="E42" i="1"/>
  <c r="F40" i="1"/>
  <c r="E40" i="1"/>
  <c r="F37" i="1"/>
  <c r="E37" i="1"/>
  <c r="F35" i="1"/>
  <c r="E35" i="1"/>
  <c r="F33" i="1"/>
  <c r="E33" i="1"/>
  <c r="F24" i="1"/>
  <c r="E24" i="1"/>
  <c r="F11" i="1"/>
  <c r="G69" i="1"/>
  <c r="G70" i="1"/>
  <c r="E73" i="1" l="1"/>
  <c r="L69" i="1"/>
  <c r="L70" i="1"/>
  <c r="L71" i="1"/>
  <c r="G15" i="1" l="1"/>
  <c r="L15" i="1" s="1"/>
  <c r="G16" i="1"/>
  <c r="L16" i="1" s="1"/>
  <c r="G17" i="1"/>
  <c r="L17" i="1" s="1"/>
  <c r="G18" i="1"/>
  <c r="L18" i="1" s="1"/>
  <c r="G19" i="1"/>
  <c r="L19" i="1" s="1"/>
  <c r="G20" i="1"/>
  <c r="L20" i="1" s="1"/>
  <c r="G21" i="1"/>
  <c r="L21" i="1" s="1"/>
  <c r="G22" i="1"/>
  <c r="L22" i="1" s="1"/>
  <c r="G23" i="1"/>
  <c r="L23" i="1" s="1"/>
  <c r="G25" i="1"/>
  <c r="L25" i="1" s="1"/>
  <c r="G26" i="1"/>
  <c r="L26" i="1" s="1"/>
  <c r="G27" i="1"/>
  <c r="L27" i="1" s="1"/>
  <c r="G28" i="1"/>
  <c r="L28" i="1" s="1"/>
  <c r="G29" i="1"/>
  <c r="L29" i="1" s="1"/>
  <c r="G30" i="1"/>
  <c r="L30" i="1" s="1"/>
  <c r="G31" i="1"/>
  <c r="L31" i="1" s="1"/>
  <c r="G32" i="1"/>
  <c r="L32" i="1" s="1"/>
  <c r="G34" i="1"/>
  <c r="L34" i="1" s="1"/>
  <c r="G36" i="1"/>
  <c r="L36" i="1" s="1"/>
  <c r="G68" i="1"/>
  <c r="L68" i="1" s="1"/>
  <c r="G41" i="1"/>
  <c r="L41" i="1" s="1"/>
  <c r="G52" i="1"/>
  <c r="L52" i="1" s="1"/>
  <c r="G58" i="1"/>
  <c r="L58" i="1" s="1"/>
  <c r="G64" i="1"/>
  <c r="L64" i="1" s="1"/>
  <c r="G60" i="1"/>
  <c r="L60" i="1" s="1"/>
  <c r="G45" i="1"/>
  <c r="L45" i="1" s="1"/>
  <c r="G46" i="1"/>
  <c r="L46" i="1" s="1"/>
  <c r="G50" i="1"/>
  <c r="L50" i="1" s="1"/>
  <c r="G43" i="1"/>
  <c r="L43" i="1" s="1"/>
  <c r="G48" i="1"/>
  <c r="L48" i="1" s="1"/>
  <c r="G56" i="1"/>
  <c r="L56" i="1" s="1"/>
  <c r="G66" i="1"/>
  <c r="L66" i="1" s="1"/>
  <c r="G38" i="1"/>
  <c r="L38" i="1" s="1"/>
  <c r="G39" i="1"/>
  <c r="L39" i="1" s="1"/>
  <c r="G54" i="1"/>
  <c r="L54" i="1" s="1"/>
  <c r="G62" i="1"/>
  <c r="L62" i="1" s="1"/>
  <c r="G13" i="1"/>
  <c r="L13" i="1" s="1"/>
  <c r="G14" i="1"/>
  <c r="L14" i="1" s="1"/>
  <c r="G12" i="1"/>
  <c r="L12" i="1" s="1"/>
  <c r="F73" i="1"/>
  <c r="G59" i="1" l="1"/>
  <c r="L59" i="1" s="1"/>
  <c r="G67" i="1"/>
  <c r="L67" i="1" s="1"/>
  <c r="G51" i="1"/>
  <c r="L51" i="1" s="1"/>
  <c r="G63" i="1"/>
  <c r="L63" i="1" s="1"/>
  <c r="G65" i="1"/>
  <c r="L65" i="1" s="1"/>
  <c r="G53" i="1"/>
  <c r="L53" i="1" s="1"/>
  <c r="G61" i="1"/>
  <c r="L61" i="1" s="1"/>
  <c r="G24" i="1"/>
  <c r="L24" i="1" s="1"/>
  <c r="G35" i="1"/>
  <c r="L35" i="1" s="1"/>
  <c r="G40" i="1"/>
  <c r="L40" i="1" s="1"/>
  <c r="G49" i="1"/>
  <c r="L49" i="1" s="1"/>
  <c r="G55" i="1"/>
  <c r="L55" i="1" s="1"/>
  <c r="G57" i="1"/>
  <c r="L57" i="1" s="1"/>
  <c r="G42" i="1"/>
  <c r="L42" i="1" s="1"/>
  <c r="G11" i="1"/>
  <c r="L11" i="1" s="1"/>
  <c r="G33" i="1"/>
  <c r="L33" i="1" s="1"/>
  <c r="G44" i="1"/>
  <c r="L44" i="1" s="1"/>
  <c r="G47" i="1"/>
  <c r="L47" i="1" s="1"/>
  <c r="G37" i="1"/>
  <c r="L37" i="1" s="1"/>
  <c r="J66" i="1"/>
  <c r="G73" i="1" l="1"/>
</calcChain>
</file>

<file path=xl/sharedStrings.xml><?xml version="1.0" encoding="utf-8"?>
<sst xmlns="http://schemas.openxmlformats.org/spreadsheetml/2006/main" count="403" uniqueCount="203">
  <si>
    <t>Program Pelayanan Administrasi Perkantoran</t>
  </si>
  <si>
    <t>Bulan</t>
  </si>
  <si>
    <t>Penyediaan jasa surat menyurat</t>
  </si>
  <si>
    <t xml:space="preserve">Terlayaninya administrasi perkantoran </t>
  </si>
  <si>
    <t>Penyediaan jasa komunikasi, sumber daya air dan listrik</t>
  </si>
  <si>
    <t>Penyediaan jasa peralatan dan perlengkapan kantor</t>
  </si>
  <si>
    <t>Penyediaan jasa administrasi keuangan</t>
  </si>
  <si>
    <t>Penyediaan alat tulis kantor</t>
  </si>
  <si>
    <t>Penyediaan barang cetakan dan penggandaan</t>
  </si>
  <si>
    <t>Penyediaan komponen instalasi listrik/ penerangan bangunan kantor</t>
  </si>
  <si>
    <t>Penyediaan Peralatan dan Perlengkapan Kantor</t>
  </si>
  <si>
    <t>Penyediaan bahan bacaan dan peraturan perundang-undangan</t>
  </si>
  <si>
    <t>Penyediaan makanan dan minuman</t>
  </si>
  <si>
    <t>Rapat-rapat kordinasi dan konsultasi ke luar daerah</t>
  </si>
  <si>
    <t>Penyediaan jasa pegawai non PNS</t>
  </si>
  <si>
    <t>Program peningkatan sarana dan prasarana aparatur</t>
  </si>
  <si>
    <t>Prosentase peningkatan sarana dan prasarana aparatur</t>
  </si>
  <si>
    <t>Jumlah kendaraan dinas yg diadakan</t>
  </si>
  <si>
    <t>Unit</t>
  </si>
  <si>
    <t>Pengadaan peralatan /perlengkapan kantor</t>
  </si>
  <si>
    <t>Jumlah Pengadaan Peralatan Gedung Kantor yg diadakan</t>
  </si>
  <si>
    <t>Pengadaan mebeleur</t>
  </si>
  <si>
    <t>Jumlah meubelair yg diadakan</t>
  </si>
  <si>
    <t>Pemeliharaan rutin/berkala rumah dinas</t>
  </si>
  <si>
    <t xml:space="preserve">Terpeliharanya sarana/prasarana aparatur </t>
  </si>
  <si>
    <t>Pemeliharaan rutin/berkala gedung kantor</t>
  </si>
  <si>
    <t>Pemeliharaan rutin/berkala kendaraan dinas/operasional</t>
  </si>
  <si>
    <t>Pemeliharaan rutin/berkala perlengkapan Gedung kantor</t>
  </si>
  <si>
    <t>Pemeliharaan rutin/berkala peralatan Gedung  kantor</t>
  </si>
  <si>
    <t>Program peningkatan disiplin aparatur</t>
  </si>
  <si>
    <t>Rata-rata tingkat kehadiran pegawai</t>
  </si>
  <si>
    <t>Pengadaan pakaian dinas beserta perlengkapannya</t>
  </si>
  <si>
    <t>Tersedianya pakaian dinas aparatur</t>
  </si>
  <si>
    <t>Stell</t>
  </si>
  <si>
    <t>Program peningkatan kapasitas sumber daya aparatur</t>
  </si>
  <si>
    <t>Persentase pegawai yang memenuhi syarat kompetensi jabatan</t>
  </si>
  <si>
    <t>Pendidikan dan pelatihan formal</t>
  </si>
  <si>
    <t>Jumlah aparatur yang mendapatkan pelatihan dan bimtek</t>
  </si>
  <si>
    <t>Orang</t>
  </si>
  <si>
    <t>Program Reformasi Birokrasi</t>
  </si>
  <si>
    <t>Indek kepuasan masyarakat</t>
  </si>
  <si>
    <t>Pelayanan Administrasi Terpadu Kecamatan</t>
  </si>
  <si>
    <t>Jml best practice pelayanan publik di kecamatan (kec)</t>
  </si>
  <si>
    <t>Program peningkatan dan pengembangan pengelolaan keuangan daerah</t>
  </si>
  <si>
    <t>Meningkatnya Pendapatan Daerah</t>
  </si>
  <si>
    <t>Intensifikasi dan ekstensifikasi sumber-sumber pendapatan daerah</t>
  </si>
  <si>
    <t>Besarnya nilai Pajak Bumi dan Bangunan</t>
  </si>
  <si>
    <t>Program pembinaan dan fasilitasi pengelolaan keuangan desa</t>
  </si>
  <si>
    <t>Jumlah Desa yang difasilitasi pengelolaan Keuangan</t>
  </si>
  <si>
    <t>Evaluasi rancangan peraturan desa tentang APB Desa</t>
  </si>
  <si>
    <t>Jumlah rancangan Perdes APBDes yang dievaluasi</t>
  </si>
  <si>
    <t>Dok</t>
  </si>
  <si>
    <t xml:space="preserve">Program peningkatan kapasitas aparatur pemerintah desa </t>
  </si>
  <si>
    <t>Persentase SDM aparatur pemerintah desa yang dilatih/dibina</t>
  </si>
  <si>
    <t>Desa</t>
  </si>
  <si>
    <t>Pelatihan aparatur pemerintah desa dalam bidang pengelolaan keuangan desa</t>
  </si>
  <si>
    <t>Jumlah apartur pemerintah desa yang mendapatakn pelatihan dan bimbingan teknis bidang keuangan desa</t>
  </si>
  <si>
    <t>Dokumen Rencana Pembangunan Kecamatan</t>
  </si>
  <si>
    <t>Program  perencanaan pembangunan daerah</t>
  </si>
  <si>
    <t>Penyelenggaraan Musrenbang RKPD</t>
  </si>
  <si>
    <t>dok</t>
  </si>
  <si>
    <t>Keg</t>
  </si>
  <si>
    <t>Program Peningkatan Peran Serta dan Kesetaraan Gender dalam Pembangunan</t>
  </si>
  <si>
    <t>Prosentase Partisipasi Perempuan dalam Pembangunan</t>
  </si>
  <si>
    <t>Kegiatan Pembinaan Organisasi Perempuan</t>
  </si>
  <si>
    <t>Jumlah PKK Kec. Yang mendapatkan opersional dan Jumlah</t>
  </si>
  <si>
    <t>Program peningkatan keberdayaan masyarakat pedesaan</t>
  </si>
  <si>
    <t>Persentase kegiatan</t>
  </si>
  <si>
    <t>Pemberdayaan Lembaga dan Organisasi Masyarakat Pedesaan</t>
  </si>
  <si>
    <t>Jumlah organisasi masyarakat yang diberdayakan ( UKS , GSIB,KOMCAT Lansia, SKPG, PMI, GAKY, GNOTA, Pramuka, KLA, PPT, KOK,BBGRM )</t>
  </si>
  <si>
    <t>Fasilitasi kegiatan APBDes ( DD, ADD dan PADes )</t>
  </si>
  <si>
    <t>Jumlah desa yang mendapatkan fasilitasi kegiatan APBDes ( DD, ADD dan PADes )</t>
  </si>
  <si>
    <t>Program Pengembangan Kewirausahaan dan Keunggulan Kompetitif Usaha Kecil Menengah</t>
  </si>
  <si>
    <t xml:space="preserve">Prosentase kegiatan perindustrian, perdagangan, pertambangan, kepariwisataan, perkoperasian dan UMKM yang terfasilitasi </t>
  </si>
  <si>
    <t>Fasilitasi Pengembangan sarana promosi hasil produksi</t>
  </si>
  <si>
    <t>Jumlah produk lokal yang dipromosikan dan teregistrasi</t>
  </si>
  <si>
    <t>Program peningkatan keamanan dan kenyamanan lingkungan</t>
  </si>
  <si>
    <t>Jumlah patroli keamanan dan lingkungan</t>
  </si>
  <si>
    <t>Pengendalian keamanan lingkungan</t>
  </si>
  <si>
    <t>jumlah wilayah yang menjadi cakupan patroli</t>
  </si>
  <si>
    <t>Jumlah aparat linmas yang dibina</t>
  </si>
  <si>
    <t>Terpeliharanya Keamanan dan Ketertiban Masyarakat</t>
  </si>
  <si>
    <t>Program kemitraan pengembangan wawasan kebangsaan</t>
  </si>
  <si>
    <t>Prosentase peringantan hari - hari besar nasional dan daerah</t>
  </si>
  <si>
    <t>Jumlah penyelenggaraan upacara hari-hari besar nasional dan daerah</t>
  </si>
  <si>
    <t>Program peningkatan penghayatan pengamalan dan pengembangan nilai-nilai keagamaan</t>
  </si>
  <si>
    <t>Prosentase tugas-tugas kemasyarakatan yg terkordinasikan</t>
  </si>
  <si>
    <t>Jumlah penyelengaraan kegiatan FKUU</t>
  </si>
  <si>
    <t>Program Pendidikan Anak Usia Dini</t>
  </si>
  <si>
    <t>Persentase terkoordinasi penyelenggaraan PAUD</t>
  </si>
  <si>
    <t>Penyelenggaraan koordinasi dan kerjasama pendidikan anak usia dini</t>
  </si>
  <si>
    <t xml:space="preserve">jml penyelenggaraan Rakor dan kerjasama PAUD tk kecamatan </t>
  </si>
  <si>
    <t>Program  Pengembangan Kemitraan</t>
  </si>
  <si>
    <t>Terpenuhinya prestasi duta wisata</t>
  </si>
  <si>
    <t>Pengembangan SDM di bidang kebudayaan dan pariwisata bekerjasama dengan lembaga lainnya</t>
  </si>
  <si>
    <t>Jumlah peserta Duta Wisata</t>
  </si>
  <si>
    <t>org</t>
  </si>
  <si>
    <t>Program peningkatan penanggulangan narkoba, PMS termasuk HIV/ AIDS</t>
  </si>
  <si>
    <t>Jumlah penderita HIV / AIDs berkurang</t>
  </si>
  <si>
    <t>Penyuluhan penanggulangan narkoba, PMS termasuk HIV/ AIDS</t>
  </si>
  <si>
    <t>Jumlah kegiatan penyuluhan</t>
  </si>
  <si>
    <t>PROGRAM DAN KEGIATAN</t>
  </si>
  <si>
    <t>BELANJA LANGSUNG</t>
  </si>
  <si>
    <t>( Rp )</t>
  </si>
  <si>
    <t>( % )</t>
  </si>
  <si>
    <t>INDIKATOR KINERJA</t>
  </si>
  <si>
    <t>TARGT KINERJA</t>
  </si>
  <si>
    <t>REALISASI KINERJA</t>
  </si>
  <si>
    <t>Terlaksananya pengadaan Barang Jasa</t>
  </si>
  <si>
    <t>jumlah meja rapat, dan kursi rapat, almari</t>
  </si>
  <si>
    <t>Jml Kegiatan pemeliharaan Rudin</t>
  </si>
  <si>
    <t xml:space="preserve">Jml Keg pemel gedung kantor dan aula </t>
  </si>
  <si>
    <t>Jml Keg pemel SPM dan mobil dinas</t>
  </si>
  <si>
    <t>Jml Keg pemeliharaan kipas angin, dispenser, sound system</t>
  </si>
  <si>
    <t>Jml Keg pemeliharaan TV, AC, Alkom, Printer</t>
  </si>
  <si>
    <t>Pengadaan Kendaraan Roda Dua</t>
  </si>
  <si>
    <t>Belanja Materai</t>
  </si>
  <si>
    <t>Belanja Telepon, Air, Listrik</t>
  </si>
  <si>
    <t>Asuransi Kendaraan Roda 4</t>
  </si>
  <si>
    <t>Honor Bulanan Jasa Keuangan</t>
  </si>
  <si>
    <t>Belanja Alat Tulis Kantor</t>
  </si>
  <si>
    <t>Belanja Cetak, Penggandaan</t>
  </si>
  <si>
    <t>Belanja Peralatan Elektronik</t>
  </si>
  <si>
    <t>Belanja Peralatan dan Bahan Kebersihan</t>
  </si>
  <si>
    <t>Belanja Koran dan Majalah</t>
  </si>
  <si>
    <t>Makan Minum Rapat</t>
  </si>
  <si>
    <t>SPPD Dalam dan Luar Daerah</t>
  </si>
  <si>
    <t>Honor Tenaga Non PNS</t>
  </si>
  <si>
    <t>Pelatihan dan Pendidikan Pegawai</t>
  </si>
  <si>
    <t>Rapat Koordinasi PBB</t>
  </si>
  <si>
    <t>Rapat Koordinasi</t>
  </si>
  <si>
    <t>Transportasi dan Akomodasi Muspika</t>
  </si>
  <si>
    <t>Pelaksanaan Musrenanbangcam</t>
  </si>
  <si>
    <t>Rapat Pleno PKK</t>
  </si>
  <si>
    <t xml:space="preserve">Rapat koordinasi </t>
  </si>
  <si>
    <t>Kegiatan Fasilitasi APBDEs</t>
  </si>
  <si>
    <t>Mranggen EXPO</t>
  </si>
  <si>
    <t>Lomba Mas dan Mbak</t>
  </si>
  <si>
    <t>Transportasi dan Akomodasi Survei Lokasi</t>
  </si>
  <si>
    <t>Penyelenggaraan Forum Ulama Umaro'</t>
  </si>
  <si>
    <t xml:space="preserve">Sosialisasi Narkoba, PMS,HIV/ AIDS </t>
  </si>
  <si>
    <t>Peringatan Hari Jadi dan HUT RI</t>
  </si>
  <si>
    <t>OPD KECAMATAN MRANGGEN KABUPATEN DEMAK</t>
  </si>
  <si>
    <t>TIDAK ADA</t>
  </si>
  <si>
    <t>Rapat Sosialisasi Peningkatan Kerjasama dengan aparat keamanan dalam teknis pencegahan kejahatan</t>
  </si>
  <si>
    <t>CAMAT MRANGGEN</t>
  </si>
  <si>
    <t>WIWIN EDI WIDODO, S.Sos.MM</t>
  </si>
  <si>
    <t>PEMBINA TINGKAT I</t>
  </si>
  <si>
    <t>NIP. 19660324 198603 1 007</t>
  </si>
  <si>
    <t>PERMASALAHAN</t>
  </si>
  <si>
    <t>TAHUN ANGGARAN 2018</t>
  </si>
  <si>
    <t>Pengadaan Perlengkapan Gedung Kantor</t>
  </si>
  <si>
    <t>Pengadaan Alat Praktek Dan Peraga Siswa</t>
  </si>
  <si>
    <t>Program Pemeliharaan Kamtrantibmas dan Pencegahan Tindak Kriminal</t>
  </si>
  <si>
    <t>Peningkatan Kapasitas Aparat Dalam Rangka Pelaksanaan Siskamswakarsa di daerah</t>
  </si>
  <si>
    <t xml:space="preserve">Pentes Seni dan Budaya, Festival, Lomba cipta dalam upaya peningkatan wawasan kebangsan </t>
  </si>
  <si>
    <t>Penyelenggaraan Forum Komunikasi Ulama Umaro'</t>
  </si>
  <si>
    <t>Kegiatan Pelatihan aparatur pemerintah desa dalam bidang pengelolaan keuangan desa</t>
  </si>
  <si>
    <t>%</t>
  </si>
  <si>
    <t>Program Peningkatan Penghayatan, Pengamalan dan Pengembangan Nilai - Nilai Keagamaan</t>
  </si>
  <si>
    <t>Pembinaan dan Pengiriman Peserta MTQ Pelajar, MHQ, STQ</t>
  </si>
  <si>
    <t>Program Peningkatan partisipasi masyarakat Dalam Membangun Desa</t>
  </si>
  <si>
    <t>Pemberian Stimulan Pembangunan Desa</t>
  </si>
  <si>
    <t xml:space="preserve">Pembinaan dan Pengiriman Peserta </t>
  </si>
  <si>
    <t>Jumlah Peserta yang dikirim</t>
  </si>
  <si>
    <t>Lomba Desa Tingkat Kecamatan</t>
  </si>
  <si>
    <t>Pemberian Uang pembinaan</t>
  </si>
  <si>
    <t>PENYERAPAN ( Rp )</t>
  </si>
  <si>
    <t xml:space="preserve">PAGU ANGGRAN ( Rp ) </t>
  </si>
  <si>
    <t>NO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</si>
  <si>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</si>
  <si>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</si>
  <si>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</si>
  <si>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</si>
  <si>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</si>
  <si>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</si>
  <si>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</si>
  <si>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</si>
  <si>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</si>
  <si>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</si>
  <si>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</si>
  <si>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</si>
  <si>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</si>
  <si>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</si>
  <si>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</si>
  <si>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</si>
  <si>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</si>
  <si>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</si>
  <si>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</si>
  <si>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</si>
  <si>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</si>
  <si>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 xml:space="preserve">OUTPUT </t>
  </si>
  <si>
    <t xml:space="preserve">OUTCOME </t>
  </si>
  <si>
    <t>LAMPIRAN</t>
  </si>
  <si>
    <t>REALISASI URAIAN PELAKSANAAN KEGIATAN DAN HASIL KEGIATAN</t>
  </si>
  <si>
    <t>URUSAN PEMERINTAHAN</t>
  </si>
  <si>
    <t>PEMECAHAN MASALAH</t>
  </si>
  <si>
    <t>Terpenuhinya kebutuhan sarana adminsitrasi perkantoran</t>
  </si>
  <si>
    <t>Terlaksananya Lomba Desa Tingkat Kecamatan</t>
  </si>
  <si>
    <t>MRANGGEN,      JANUARI 2019</t>
  </si>
  <si>
    <t>Terpenuhinya pendidikan anak usia dini</t>
  </si>
  <si>
    <t>Paket</t>
  </si>
  <si>
    <t>Pembelian Alat Peraga Edukasi ( APE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</si>
</sst>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0" fontId="2" fillId="0" borderId="0"/>
    <xf numFmtId="0" fontId="4" fillId="0" borderId="0"/>
    <xf numFmtId="41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5" fillId="0" borderId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7" fillId="0" borderId="0">
      <alignment vertical="top"/>
    </xf>
    <xf numFmtId="41" fontId="7" fillId="0" borderId="0" applyFont="0" applyFill="0" applyBorder="0" applyAlignment="0" applyProtection="0">
      <alignment vertical="top"/>
    </xf>
    <xf numFmtId="0" fontId="7" fillId="0" borderId="0">
      <alignment vertical="top"/>
    </xf>
    <xf numFmtId="41" fontId="7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93"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49" fontId="9" fillId="0" borderId="1" xfId="248" applyNumberFormat="1" applyFont="1" applyFill="1" applyBorder="1" applyAlignment="1">
      <alignment horizontal="left" vertical="center" wrapText="1"/>
    </xf>
    <xf numFmtId="0" fontId="9" fillId="0" borderId="1" xfId="79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justify" vertical="center"/>
    </xf>
    <xf numFmtId="0" fontId="11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5" fontId="11" fillId="0" borderId="0" xfId="0" applyNumberFormat="1" applyFont="1" applyFill="1" applyAlignment="1">
      <alignment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1" fillId="0" borderId="3" xfId="0" quotePrefix="1" applyFont="1" applyFill="1" applyBorder="1" applyAlignment="1">
      <alignment horizontal="center" vertical="center" wrapText="1"/>
    </xf>
    <xf numFmtId="0" fontId="11" fillId="0" borderId="7" xfId="0" quotePrefix="1" applyFont="1" applyFill="1" applyBorder="1" applyAlignment="1">
      <alignment horizontal="center" vertical="center" wrapText="1"/>
    </xf>
    <xf numFmtId="0" fontId="11" fillId="0" borderId="3" xfId="0" quotePrefix="1" applyFont="1" applyFill="1" applyBorder="1" applyAlignment="1">
      <alignment horizontal="center" vertical="center"/>
    </xf>
    <xf numFmtId="0" fontId="11" fillId="0" borderId="7" xfId="0" quotePrefix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165" fontId="13" fillId="0" borderId="1" xfId="39" applyNumberFormat="1" applyFont="1" applyBorder="1" applyAlignment="1">
      <alignment vertical="center"/>
    </xf>
    <xf numFmtId="165" fontId="11" fillId="0" borderId="1" xfId="39" applyNumberFormat="1" applyFont="1" applyBorder="1" applyAlignment="1">
      <alignment vertical="center"/>
    </xf>
    <xf numFmtId="165" fontId="14" fillId="0" borderId="1" xfId="39" applyNumberFormat="1" applyFont="1" applyBorder="1" applyAlignment="1">
      <alignment vertical="center"/>
    </xf>
    <xf numFmtId="165" fontId="10" fillId="0" borderId="1" xfId="39" applyNumberFormat="1" applyFont="1" applyBorder="1" applyAlignment="1">
      <alignment vertical="center"/>
    </xf>
    <xf numFmtId="165" fontId="9" fillId="0" borderId="1" xfId="39" applyNumberFormat="1" applyFont="1" applyBorder="1" applyAlignment="1">
      <alignment vertical="center"/>
    </xf>
  </cellXfs>
  <cellStyles count="256">
    <cellStyle name="Comma [0] 10" xfId="21" xr:uid="{00000000-0005-0000-0000-000001000000}"/>
    <cellStyle name="Comma [0] 10 2" xfId="235" xr:uid="{00000000-0005-0000-0000-000002000000}"/>
    <cellStyle name="Comma [0] 11" xfId="22" xr:uid="{00000000-0005-0000-0000-000003000000}"/>
    <cellStyle name="Comma [0] 12" xfId="108" xr:uid="{00000000-0005-0000-0000-000004000000}"/>
    <cellStyle name="Comma [0] 12 2" xfId="255" xr:uid="{00000000-0005-0000-0000-000005000000}"/>
    <cellStyle name="Comma [0] 13" xfId="144" xr:uid="{00000000-0005-0000-0000-000006000000}"/>
    <cellStyle name="Comma [0] 14" xfId="145" xr:uid="{00000000-0005-0000-0000-000007000000}"/>
    <cellStyle name="Comma [0] 15" xfId="197" xr:uid="{00000000-0005-0000-0000-000008000000}"/>
    <cellStyle name="Comma [0] 17" xfId="198" xr:uid="{00000000-0005-0000-0000-000009000000}"/>
    <cellStyle name="Comma [0] 2" xfId="7" xr:uid="{00000000-0005-0000-0000-00000A000000}"/>
    <cellStyle name="Comma [0] 2 2" xfId="4" xr:uid="{00000000-0005-0000-0000-00000B000000}"/>
    <cellStyle name="Comma [0] 2 2 2" xfId="23" xr:uid="{00000000-0005-0000-0000-00000C000000}"/>
    <cellStyle name="Comma [0] 2 2 3" xfId="24" xr:uid="{00000000-0005-0000-0000-00000D000000}"/>
    <cellStyle name="Comma [0] 2 3" xfId="25" xr:uid="{00000000-0005-0000-0000-00000E000000}"/>
    <cellStyle name="Comma [0] 2 3 2" xfId="26" xr:uid="{00000000-0005-0000-0000-00000F000000}"/>
    <cellStyle name="Comma [0] 2 4" xfId="199" xr:uid="{00000000-0005-0000-0000-000010000000}"/>
    <cellStyle name="Comma [0] 2 5" xfId="200" xr:uid="{00000000-0005-0000-0000-000011000000}"/>
    <cellStyle name="Comma [0] 3" xfId="9" xr:uid="{00000000-0005-0000-0000-000012000000}"/>
    <cellStyle name="Comma [0] 3 2" xfId="27" xr:uid="{00000000-0005-0000-0000-000013000000}"/>
    <cellStyle name="Comma [0] 3 3" xfId="106" xr:uid="{00000000-0005-0000-0000-000014000000}"/>
    <cellStyle name="Comma [0] 3 3 2" xfId="201" xr:uid="{00000000-0005-0000-0000-000015000000}"/>
    <cellStyle name="Comma [0] 3 3 3" xfId="254" xr:uid="{00000000-0005-0000-0000-000016000000}"/>
    <cellStyle name="Comma [0] 3 4" xfId="202" xr:uid="{00000000-0005-0000-0000-000017000000}"/>
    <cellStyle name="Comma [0] 3 4 2" xfId="203" xr:uid="{00000000-0005-0000-0000-000018000000}"/>
    <cellStyle name="Comma [0] 4" xfId="11" xr:uid="{00000000-0005-0000-0000-000019000000}"/>
    <cellStyle name="Comma [0] 4 2" xfId="28" xr:uid="{00000000-0005-0000-0000-00001A000000}"/>
    <cellStyle name="Comma [0] 4 3" xfId="119" xr:uid="{00000000-0005-0000-0000-00001B000000}"/>
    <cellStyle name="Comma [0] 5" xfId="17" xr:uid="{00000000-0005-0000-0000-00001C000000}"/>
    <cellStyle name="Comma [0] 5 2" xfId="29" xr:uid="{00000000-0005-0000-0000-00001D000000}"/>
    <cellStyle name="Comma [0] 6" xfId="30" xr:uid="{00000000-0005-0000-0000-00001E000000}"/>
    <cellStyle name="Comma [0] 6 2" xfId="31" xr:uid="{00000000-0005-0000-0000-00001F000000}"/>
    <cellStyle name="Comma [0] 6 2 2" xfId="32" xr:uid="{00000000-0005-0000-0000-000020000000}"/>
    <cellStyle name="Comma [0] 6 3" xfId="33" xr:uid="{00000000-0005-0000-0000-000021000000}"/>
    <cellStyle name="Comma [0] 6 4" xfId="34" xr:uid="{00000000-0005-0000-0000-000022000000}"/>
    <cellStyle name="Comma [0] 6 5" xfId="121" xr:uid="{00000000-0005-0000-0000-000023000000}"/>
    <cellStyle name="Comma [0] 7" xfId="35" xr:uid="{00000000-0005-0000-0000-000024000000}"/>
    <cellStyle name="Comma [0] 7 2" xfId="36" xr:uid="{00000000-0005-0000-0000-000025000000}"/>
    <cellStyle name="Comma [0] 8" xfId="37" xr:uid="{00000000-0005-0000-0000-000026000000}"/>
    <cellStyle name="Comma [0] 9" xfId="38" xr:uid="{00000000-0005-0000-0000-000027000000}"/>
    <cellStyle name="Comma 10" xfId="39" xr:uid="{00000000-0005-0000-0000-000028000000}"/>
    <cellStyle name="Comma 11" xfId="109" xr:uid="{00000000-0005-0000-0000-000029000000}"/>
    <cellStyle name="Comma 11 2" xfId="142" xr:uid="{00000000-0005-0000-0000-00002A000000}"/>
    <cellStyle name="Comma 12" xfId="146" xr:uid="{00000000-0005-0000-0000-00002B000000}"/>
    <cellStyle name="Comma 2" xfId="10" xr:uid="{00000000-0005-0000-0000-00002C000000}"/>
    <cellStyle name="Comma 2 2" xfId="40" xr:uid="{00000000-0005-0000-0000-00002D000000}"/>
    <cellStyle name="Comma 2 2 2" xfId="41" xr:uid="{00000000-0005-0000-0000-00002E000000}"/>
    <cellStyle name="Comma 2 2 2 2" xfId="42" xr:uid="{00000000-0005-0000-0000-00002F000000}"/>
    <cellStyle name="Comma 2 2 3" xfId="43" xr:uid="{00000000-0005-0000-0000-000030000000}"/>
    <cellStyle name="Comma 2 2 4" xfId="44" xr:uid="{00000000-0005-0000-0000-000031000000}"/>
    <cellStyle name="Comma 2 3" xfId="123" xr:uid="{00000000-0005-0000-0000-000032000000}"/>
    <cellStyle name="Comma 2 3 2" xfId="140" xr:uid="{00000000-0005-0000-0000-000033000000}"/>
    <cellStyle name="Comma 2 3 2 2" xfId="204" xr:uid="{00000000-0005-0000-0000-000034000000}"/>
    <cellStyle name="Comma 2 3 2 2 2" xfId="246" xr:uid="{00000000-0005-0000-0000-000035000000}"/>
    <cellStyle name="Comma 2 3 3" xfId="205" xr:uid="{00000000-0005-0000-0000-000036000000}"/>
    <cellStyle name="Comma 2 4" xfId="188" xr:uid="{00000000-0005-0000-0000-000037000000}"/>
    <cellStyle name="Comma 2 5" xfId="237" xr:uid="{00000000-0005-0000-0000-000038000000}"/>
    <cellStyle name="Comma 3" xfId="45" xr:uid="{00000000-0005-0000-0000-000039000000}"/>
    <cellStyle name="Comma 3 2" xfId="46" xr:uid="{00000000-0005-0000-0000-00003A000000}"/>
    <cellStyle name="Comma 4" xfId="13" xr:uid="{00000000-0005-0000-0000-00003B000000}"/>
    <cellStyle name="Comma 4 2" xfId="124" xr:uid="{00000000-0005-0000-0000-00003C000000}"/>
    <cellStyle name="Comma 5" xfId="19" xr:uid="{00000000-0005-0000-0000-00003D000000}"/>
    <cellStyle name="Comma 5 2" xfId="47" xr:uid="{00000000-0005-0000-0000-00003E000000}"/>
    <cellStyle name="Comma 5 2 2" xfId="48" xr:uid="{00000000-0005-0000-0000-00003F000000}"/>
    <cellStyle name="Comma 5 3" xfId="49" xr:uid="{00000000-0005-0000-0000-000040000000}"/>
    <cellStyle name="Comma 6" xfId="50" xr:uid="{00000000-0005-0000-0000-000041000000}"/>
    <cellStyle name="Comma 6 2" xfId="2" xr:uid="{00000000-0005-0000-0000-000042000000}"/>
    <cellStyle name="Comma 6 3" xfId="122" xr:uid="{00000000-0005-0000-0000-000043000000}"/>
    <cellStyle name="Comma 7" xfId="51" xr:uid="{00000000-0005-0000-0000-000044000000}"/>
    <cellStyle name="Comma 8" xfId="52" xr:uid="{00000000-0005-0000-0000-000045000000}"/>
    <cellStyle name="Comma 9" xfId="53" xr:uid="{00000000-0005-0000-0000-000046000000}"/>
    <cellStyle name="Currency [0] 2" xfId="8" xr:uid="{00000000-0005-0000-0000-000047000000}"/>
    <cellStyle name="Currency [0] 2 2" xfId="110" xr:uid="{00000000-0005-0000-0000-000048000000}"/>
    <cellStyle name="Currency [0] 2 2 2" xfId="206" xr:uid="{00000000-0005-0000-0000-000049000000}"/>
    <cellStyle name="Currency [0] 2 3" xfId="207" xr:uid="{00000000-0005-0000-0000-00004A000000}"/>
    <cellStyle name="Currency [0] 2 3 2" xfId="208" xr:uid="{00000000-0005-0000-0000-00004B000000}"/>
    <cellStyle name="Currency [0] 3" xfId="111" xr:uid="{00000000-0005-0000-0000-00004C000000}"/>
    <cellStyle name="Currency [0] 4" xfId="112" xr:uid="{00000000-0005-0000-0000-00004D000000}"/>
    <cellStyle name="Normal" xfId="0" builtinId="0"/>
    <cellStyle name="Normal 10" xfId="6" xr:uid="{00000000-0005-0000-0000-00004F000000}"/>
    <cellStyle name="Normal 10 2" xfId="54" xr:uid="{00000000-0005-0000-0000-000050000000}"/>
    <cellStyle name="Normal 11" xfId="18" xr:uid="{00000000-0005-0000-0000-000051000000}"/>
    <cellStyle name="Normal 11 2" xfId="55" xr:uid="{00000000-0005-0000-0000-000052000000}"/>
    <cellStyle name="Normal 11 2 2" xfId="5" xr:uid="{00000000-0005-0000-0000-000053000000}"/>
    <cellStyle name="Normal 11 2 2 2" xfId="56" xr:uid="{00000000-0005-0000-0000-000054000000}"/>
    <cellStyle name="Normal 11 2 2 2 2" xfId="57" xr:uid="{00000000-0005-0000-0000-000055000000}"/>
    <cellStyle name="Normal 11 2 2 2 2 2" xfId="104" xr:uid="{00000000-0005-0000-0000-000056000000}"/>
    <cellStyle name="Normal 11 2 2 2 2 2 2" xfId="130" xr:uid="{00000000-0005-0000-0000-000057000000}"/>
    <cellStyle name="Normal 11 2 2 2 2 2 2 2" xfId="147" xr:uid="{00000000-0005-0000-0000-000058000000}"/>
    <cellStyle name="Normal 11 2 2 2 2 2 2 3" xfId="209" xr:uid="{00000000-0005-0000-0000-000059000000}"/>
    <cellStyle name="Normal 11 2 2 2 2 2 3" xfId="132" xr:uid="{00000000-0005-0000-0000-00005A000000}"/>
    <cellStyle name="Normal 11 2 2 2 2 2 4" xfId="134" xr:uid="{00000000-0005-0000-0000-00005B000000}"/>
    <cellStyle name="Normal 11 2 2 2 2 2 5" xfId="136" xr:uid="{00000000-0005-0000-0000-00005C000000}"/>
    <cellStyle name="Normal 11 2 2 2 2 2 6" xfId="138" xr:uid="{00000000-0005-0000-0000-00005D000000}"/>
    <cellStyle name="Normal 11 2 2 2 2 2 7" xfId="190" xr:uid="{00000000-0005-0000-0000-00005E000000}"/>
    <cellStyle name="Normal 11 2 2 2 2 2 8" xfId="239" xr:uid="{00000000-0005-0000-0000-00005F000000}"/>
    <cellStyle name="Normal 11 2 2 2 2 2 9" xfId="249" xr:uid="{00000000-0005-0000-0000-000060000000}"/>
    <cellStyle name="Normal 11 2 2 3" xfId="58" xr:uid="{00000000-0005-0000-0000-000061000000}"/>
    <cellStyle name="Normal 11 2 2 4" xfId="105" xr:uid="{00000000-0005-0000-0000-000062000000}"/>
    <cellStyle name="Normal 11 2 2 4 2" xfId="194" xr:uid="{00000000-0005-0000-0000-000063000000}"/>
    <cellStyle name="Normal 11 2 2 4 3" xfId="210" xr:uid="{00000000-0005-0000-0000-000064000000}"/>
    <cellStyle name="Normal 11 2 2 4 3 2" xfId="211" xr:uid="{00000000-0005-0000-0000-000065000000}"/>
    <cellStyle name="Normal 11 2 2 4 4" xfId="212" xr:uid="{00000000-0005-0000-0000-000066000000}"/>
    <cellStyle name="Normal 11 2 2 4 5" xfId="213" xr:uid="{00000000-0005-0000-0000-000067000000}"/>
    <cellStyle name="Normal 11 2 2 4 6" xfId="242" xr:uid="{00000000-0005-0000-0000-000068000000}"/>
    <cellStyle name="Normal 11 2 2 5" xfId="214" xr:uid="{00000000-0005-0000-0000-000069000000}"/>
    <cellStyle name="Normal 11 2 2 5 2" xfId="215" xr:uid="{00000000-0005-0000-0000-00006A000000}"/>
    <cellStyle name="Normal 11 2 3" xfId="59" xr:uid="{00000000-0005-0000-0000-00006B000000}"/>
    <cellStyle name="Normal 11 2 4" xfId="216" xr:uid="{00000000-0005-0000-0000-00006C000000}"/>
    <cellStyle name="Normal 11 3" xfId="60" xr:uid="{00000000-0005-0000-0000-00006D000000}"/>
    <cellStyle name="Normal 11 3 2" xfId="61" xr:uid="{00000000-0005-0000-0000-00006E000000}"/>
    <cellStyle name="Normal 11 4" xfId="62" xr:uid="{00000000-0005-0000-0000-00006F000000}"/>
    <cellStyle name="Normal 11 4 2" xfId="63" xr:uid="{00000000-0005-0000-0000-000070000000}"/>
    <cellStyle name="Normal 11 5" xfId="64" xr:uid="{00000000-0005-0000-0000-000071000000}"/>
    <cellStyle name="Normal 11 6" xfId="115" xr:uid="{00000000-0005-0000-0000-000072000000}"/>
    <cellStyle name="Normal 11 6 2" xfId="251" xr:uid="{00000000-0005-0000-0000-000073000000}"/>
    <cellStyle name="Normal 11 7" xfId="148" xr:uid="{00000000-0005-0000-0000-000074000000}"/>
    <cellStyle name="Normal 11_ikk amir" xfId="65" xr:uid="{00000000-0005-0000-0000-000075000000}"/>
    <cellStyle name="Normal 12" xfId="66" xr:uid="{00000000-0005-0000-0000-000076000000}"/>
    <cellStyle name="Normal 13" xfId="67" xr:uid="{00000000-0005-0000-0000-000077000000}"/>
    <cellStyle name="Normal 13 2" xfId="149" xr:uid="{00000000-0005-0000-0000-000078000000}"/>
    <cellStyle name="Normal 14" xfId="68" xr:uid="{00000000-0005-0000-0000-000079000000}"/>
    <cellStyle name="Normal 14 2" xfId="217" xr:uid="{00000000-0005-0000-0000-00007A000000}"/>
    <cellStyle name="Normal 15" xfId="69" xr:uid="{00000000-0005-0000-0000-00007B000000}"/>
    <cellStyle name="Normal 16" xfId="70" xr:uid="{00000000-0005-0000-0000-00007C000000}"/>
    <cellStyle name="Normal 17" xfId="71" xr:uid="{00000000-0005-0000-0000-00007D000000}"/>
    <cellStyle name="Normal 17 2" xfId="128" xr:uid="{00000000-0005-0000-0000-00007E000000}"/>
    <cellStyle name="Normal 17 3" xfId="150" xr:uid="{00000000-0005-0000-0000-00007F000000}"/>
    <cellStyle name="Normal 17 3 2" xfId="143" xr:uid="{00000000-0005-0000-0000-000080000000}"/>
    <cellStyle name="Normal 17 4" xfId="151" xr:uid="{00000000-0005-0000-0000-000081000000}"/>
    <cellStyle name="Normal 18" xfId="113" xr:uid="{00000000-0005-0000-0000-000082000000}"/>
    <cellStyle name="Normal 18 2" xfId="152" xr:uid="{00000000-0005-0000-0000-000083000000}"/>
    <cellStyle name="Normal 19" xfId="116" xr:uid="{00000000-0005-0000-0000-000084000000}"/>
    <cellStyle name="Normal 19 2" xfId="153" xr:uid="{00000000-0005-0000-0000-000085000000}"/>
    <cellStyle name="Normal 2" xfId="72" xr:uid="{00000000-0005-0000-0000-000086000000}"/>
    <cellStyle name="Normal 2 2" xfId="3" xr:uid="{00000000-0005-0000-0000-000087000000}"/>
    <cellStyle name="Normal 2 2 2" xfId="20" xr:uid="{00000000-0005-0000-0000-000088000000}"/>
    <cellStyle name="Normal 2 2 2 2" xfId="73" xr:uid="{00000000-0005-0000-0000-000089000000}"/>
    <cellStyle name="Normal 2 2 2 3" xfId="74" xr:uid="{00000000-0005-0000-0000-00008A000000}"/>
    <cellStyle name="Normal 2 2 2 3 2" xfId="125" xr:uid="{00000000-0005-0000-0000-00008B000000}"/>
    <cellStyle name="Normal 2 2 2 4" xfId="75" xr:uid="{00000000-0005-0000-0000-00008C000000}"/>
    <cellStyle name="Normal 2 2 2 5" xfId="76" xr:uid="{00000000-0005-0000-0000-00008D000000}"/>
    <cellStyle name="Normal 2 2 2 6" xfId="117" xr:uid="{00000000-0005-0000-0000-00008E000000}"/>
    <cellStyle name="Normal 2 2 2 7" xfId="154" xr:uid="{00000000-0005-0000-0000-00008F000000}"/>
    <cellStyle name="Normal 2 3" xfId="15" xr:uid="{00000000-0005-0000-0000-000090000000}"/>
    <cellStyle name="Normal 2 3 2" xfId="77" xr:uid="{00000000-0005-0000-0000-000091000000}"/>
    <cellStyle name="Normal 2 3_ikk amir" xfId="78" xr:uid="{00000000-0005-0000-0000-000092000000}"/>
    <cellStyle name="Normal 2 4" xfId="139" xr:uid="{00000000-0005-0000-0000-000093000000}"/>
    <cellStyle name="Normal 2 4 2" xfId="186" xr:uid="{00000000-0005-0000-0000-000094000000}"/>
    <cellStyle name="Normal 2 4 2 2" xfId="218" xr:uid="{00000000-0005-0000-0000-000095000000}"/>
    <cellStyle name="Normal 2 4 2 2 2" xfId="245" xr:uid="{00000000-0005-0000-0000-000096000000}"/>
    <cellStyle name="Normal 2 4 3" xfId="219" xr:uid="{00000000-0005-0000-0000-000097000000}"/>
    <cellStyle name="Normal 2 4 4" xfId="253" xr:uid="{00000000-0005-0000-0000-000098000000}"/>
    <cellStyle name="Normal 2 5" xfId="187" xr:uid="{00000000-0005-0000-0000-000099000000}"/>
    <cellStyle name="Normal 2 6" xfId="236" xr:uid="{00000000-0005-0000-0000-00009A000000}"/>
    <cellStyle name="Normal 2_LAMPIRAN SK 2010" xfId="220" xr:uid="{00000000-0005-0000-0000-00009B000000}"/>
    <cellStyle name="Normal 20" xfId="155" xr:uid="{00000000-0005-0000-0000-00009C000000}"/>
    <cellStyle name="Normal 20 2" xfId="191" xr:uid="{00000000-0005-0000-0000-00009D000000}"/>
    <cellStyle name="Normal 20 3" xfId="240" xr:uid="{00000000-0005-0000-0000-00009E000000}"/>
    <cellStyle name="Normal 21" xfId="156" xr:uid="{00000000-0005-0000-0000-00009F000000}"/>
    <cellStyle name="Normal 22" xfId="157" xr:uid="{00000000-0005-0000-0000-0000A0000000}"/>
    <cellStyle name="Normal 23" xfId="158" xr:uid="{00000000-0005-0000-0000-0000A1000000}"/>
    <cellStyle name="Normal 24" xfId="159" xr:uid="{00000000-0005-0000-0000-0000A2000000}"/>
    <cellStyle name="Normal 25" xfId="160" xr:uid="{00000000-0005-0000-0000-0000A3000000}"/>
    <cellStyle name="Normal 26" xfId="161" xr:uid="{00000000-0005-0000-0000-0000A4000000}"/>
    <cellStyle name="Normal 27" xfId="193" xr:uid="{00000000-0005-0000-0000-0000A5000000}"/>
    <cellStyle name="Normal 28" xfId="162" xr:uid="{00000000-0005-0000-0000-0000A6000000}"/>
    <cellStyle name="Normal 29" xfId="163" xr:uid="{00000000-0005-0000-0000-0000A7000000}"/>
    <cellStyle name="Normal 3" xfId="1" xr:uid="{00000000-0005-0000-0000-0000A8000000}"/>
    <cellStyle name="Normal 3 2" xfId="12" xr:uid="{00000000-0005-0000-0000-0000A9000000}"/>
    <cellStyle name="Normal 3 3" xfId="103" xr:uid="{00000000-0005-0000-0000-0000AA000000}"/>
    <cellStyle name="Normal 3 3 2" xfId="129" xr:uid="{00000000-0005-0000-0000-0000AB000000}"/>
    <cellStyle name="Normal 3 3 2 2" xfId="164" xr:uid="{00000000-0005-0000-0000-0000AC000000}"/>
    <cellStyle name="Normal 3 3 2 2 2" xfId="189" xr:uid="{00000000-0005-0000-0000-0000AD000000}"/>
    <cellStyle name="Normal 3 3 2 2 3" xfId="238" xr:uid="{00000000-0005-0000-0000-0000AE000000}"/>
    <cellStyle name="Normal 3 3 2 3" xfId="141" xr:uid="{00000000-0005-0000-0000-0000AF000000}"/>
    <cellStyle name="Normal 3 3 2 3 2" xfId="221" xr:uid="{00000000-0005-0000-0000-0000B0000000}"/>
    <cellStyle name="Normal 3 3 2 3 2 2" xfId="247" xr:uid="{00000000-0005-0000-0000-0000B1000000}"/>
    <cellStyle name="Normal 3 3 2 4" xfId="222" xr:uid="{00000000-0005-0000-0000-0000B2000000}"/>
    <cellStyle name="Normal 3 3 2 5" xfId="248" xr:uid="{00000000-0005-0000-0000-0000B3000000}"/>
    <cellStyle name="Normal 3 3 3" xfId="131" xr:uid="{00000000-0005-0000-0000-0000B4000000}"/>
    <cellStyle name="Normal 3 3 3 2" xfId="192" xr:uid="{00000000-0005-0000-0000-0000B5000000}"/>
    <cellStyle name="Normal 3 3 3 3" xfId="241" xr:uid="{00000000-0005-0000-0000-0000B6000000}"/>
    <cellStyle name="Normal 3 3 3 4" xfId="250" xr:uid="{00000000-0005-0000-0000-0000B7000000}"/>
    <cellStyle name="Normal 3 3 4" xfId="133" xr:uid="{00000000-0005-0000-0000-0000B8000000}"/>
    <cellStyle name="Normal 3 3 4 2" xfId="196" xr:uid="{00000000-0005-0000-0000-0000B9000000}"/>
    <cellStyle name="Normal 3 3 4 3" xfId="244" xr:uid="{00000000-0005-0000-0000-0000BA000000}"/>
    <cellStyle name="Normal 3 3 5" xfId="135" xr:uid="{00000000-0005-0000-0000-0000BB000000}"/>
    <cellStyle name="Normal 3 3 6" xfId="137" xr:uid="{00000000-0005-0000-0000-0000BC000000}"/>
    <cellStyle name="Normal 3 3 6 2" xfId="195" xr:uid="{00000000-0005-0000-0000-0000BD000000}"/>
    <cellStyle name="Normal 3 3 6 3" xfId="243" xr:uid="{00000000-0005-0000-0000-0000BE000000}"/>
    <cellStyle name="Normal 3 3 6 4" xfId="252" xr:uid="{00000000-0005-0000-0000-0000BF000000}"/>
    <cellStyle name="Normal 3 3 7" xfId="223" xr:uid="{00000000-0005-0000-0000-0000C0000000}"/>
    <cellStyle name="Normal 3 4" xfId="118" xr:uid="{00000000-0005-0000-0000-0000C1000000}"/>
    <cellStyle name="Normal 3 5" xfId="224" xr:uid="{00000000-0005-0000-0000-0000C2000000}"/>
    <cellStyle name="Normal 3 5 2" xfId="225" xr:uid="{00000000-0005-0000-0000-0000C3000000}"/>
    <cellStyle name="Normal 3 5 3" xfId="226" xr:uid="{00000000-0005-0000-0000-0000C4000000}"/>
    <cellStyle name="Normal 31" xfId="165" xr:uid="{00000000-0005-0000-0000-0000C5000000}"/>
    <cellStyle name="Normal 32" xfId="166" xr:uid="{00000000-0005-0000-0000-0000C6000000}"/>
    <cellStyle name="Normal 36" xfId="167" xr:uid="{00000000-0005-0000-0000-0000C7000000}"/>
    <cellStyle name="Normal 37" xfId="168" xr:uid="{00000000-0005-0000-0000-0000C8000000}"/>
    <cellStyle name="Normal 38" xfId="169" xr:uid="{00000000-0005-0000-0000-0000C9000000}"/>
    <cellStyle name="Normal 39" xfId="170" xr:uid="{00000000-0005-0000-0000-0000CA000000}"/>
    <cellStyle name="Normal 4" xfId="79" xr:uid="{00000000-0005-0000-0000-0000CB000000}"/>
    <cellStyle name="Normal 4 2" xfId="14" xr:uid="{00000000-0005-0000-0000-0000CC000000}"/>
    <cellStyle name="Normal 4 2 2" xfId="114" xr:uid="{00000000-0005-0000-0000-0000CD000000}"/>
    <cellStyle name="Normal 4 2 2 2" xfId="227" xr:uid="{00000000-0005-0000-0000-0000CE000000}"/>
    <cellStyle name="Normal 4 2 3" xfId="228" xr:uid="{00000000-0005-0000-0000-0000CF000000}"/>
    <cellStyle name="Normal 4 2 3 2" xfId="229" xr:uid="{00000000-0005-0000-0000-0000D0000000}"/>
    <cellStyle name="Normal 4 3" xfId="80" xr:uid="{00000000-0005-0000-0000-0000D1000000}"/>
    <cellStyle name="Normal 4 3 2" xfId="81" xr:uid="{00000000-0005-0000-0000-0000D2000000}"/>
    <cellStyle name="Normal 4 3 2 2" xfId="126" xr:uid="{00000000-0005-0000-0000-0000D3000000}"/>
    <cellStyle name="Normal 4 3 3" xfId="127" xr:uid="{00000000-0005-0000-0000-0000D4000000}"/>
    <cellStyle name="Normal 4 4" xfId="230" xr:uid="{00000000-0005-0000-0000-0000D5000000}"/>
    <cellStyle name="Normal 4 5" xfId="231" xr:uid="{00000000-0005-0000-0000-0000D6000000}"/>
    <cellStyle name="Normal 40" xfId="171" xr:uid="{00000000-0005-0000-0000-0000D7000000}"/>
    <cellStyle name="Normal 41" xfId="172" xr:uid="{00000000-0005-0000-0000-0000D8000000}"/>
    <cellStyle name="Normal 42" xfId="173" xr:uid="{00000000-0005-0000-0000-0000D9000000}"/>
    <cellStyle name="Normal 43" xfId="174" xr:uid="{00000000-0005-0000-0000-0000DA000000}"/>
    <cellStyle name="Normal 44" xfId="175" xr:uid="{00000000-0005-0000-0000-0000DB000000}"/>
    <cellStyle name="Normal 45" xfId="176" xr:uid="{00000000-0005-0000-0000-0000DC000000}"/>
    <cellStyle name="Normal 46" xfId="177" xr:uid="{00000000-0005-0000-0000-0000DD000000}"/>
    <cellStyle name="Normal 47" xfId="178" xr:uid="{00000000-0005-0000-0000-0000DE000000}"/>
    <cellStyle name="Normal 48" xfId="179" xr:uid="{00000000-0005-0000-0000-0000DF000000}"/>
    <cellStyle name="Normal 49" xfId="180" xr:uid="{00000000-0005-0000-0000-0000E0000000}"/>
    <cellStyle name="Normal 5" xfId="82" xr:uid="{00000000-0005-0000-0000-0000E1000000}"/>
    <cellStyle name="Normal 50" xfId="181" xr:uid="{00000000-0005-0000-0000-0000E2000000}"/>
    <cellStyle name="Normal 51" xfId="182" xr:uid="{00000000-0005-0000-0000-0000E3000000}"/>
    <cellStyle name="Normal 52" xfId="183" xr:uid="{00000000-0005-0000-0000-0000E4000000}"/>
    <cellStyle name="Normal 53" xfId="184" xr:uid="{00000000-0005-0000-0000-0000E5000000}"/>
    <cellStyle name="Normal 6" xfId="83" xr:uid="{00000000-0005-0000-0000-0000E6000000}"/>
    <cellStyle name="Normal 6 2" xfId="120" xr:uid="{00000000-0005-0000-0000-0000E7000000}"/>
    <cellStyle name="Normal 7" xfId="84" xr:uid="{00000000-0005-0000-0000-0000E8000000}"/>
    <cellStyle name="Normal 7 2" xfId="85" xr:uid="{00000000-0005-0000-0000-0000E9000000}"/>
    <cellStyle name="Normal 7 3" xfId="232" xr:uid="{00000000-0005-0000-0000-0000EA000000}"/>
    <cellStyle name="Normal 8" xfId="86" xr:uid="{00000000-0005-0000-0000-0000EB000000}"/>
    <cellStyle name="Normal 9" xfId="87" xr:uid="{00000000-0005-0000-0000-0000EC000000}"/>
    <cellStyle name="Percent 10" xfId="88" xr:uid="{00000000-0005-0000-0000-0000ED000000}"/>
    <cellStyle name="Percent 11" xfId="185" xr:uid="{00000000-0005-0000-0000-0000EE000000}"/>
    <cellStyle name="Percent 2" xfId="16" xr:uid="{00000000-0005-0000-0000-0000EF000000}"/>
    <cellStyle name="Percent 2 2" xfId="89" xr:uid="{00000000-0005-0000-0000-0000F0000000}"/>
    <cellStyle name="Percent 2 2 2" xfId="90" xr:uid="{00000000-0005-0000-0000-0000F1000000}"/>
    <cellStyle name="Percent 2 3" xfId="91" xr:uid="{00000000-0005-0000-0000-0000F2000000}"/>
    <cellStyle name="Percent 2 4" xfId="107" xr:uid="{00000000-0005-0000-0000-0000F3000000}"/>
    <cellStyle name="Percent 2 5" xfId="233" xr:uid="{00000000-0005-0000-0000-0000F4000000}"/>
    <cellStyle name="Percent 2 5 2" xfId="234" xr:uid="{00000000-0005-0000-0000-0000F5000000}"/>
    <cellStyle name="Percent 3" xfId="92" xr:uid="{00000000-0005-0000-0000-0000F6000000}"/>
    <cellStyle name="Percent 3 2" xfId="93" xr:uid="{00000000-0005-0000-0000-0000F7000000}"/>
    <cellStyle name="Percent 4" xfId="94" xr:uid="{00000000-0005-0000-0000-0000F8000000}"/>
    <cellStyle name="Percent 4 2" xfId="95" xr:uid="{00000000-0005-0000-0000-0000F9000000}"/>
    <cellStyle name="Percent 4 2 2" xfId="96" xr:uid="{00000000-0005-0000-0000-0000FA000000}"/>
    <cellStyle name="Percent 4 3" xfId="97" xr:uid="{00000000-0005-0000-0000-0000FB000000}"/>
    <cellStyle name="Percent 5" xfId="98" xr:uid="{00000000-0005-0000-0000-0000FC000000}"/>
    <cellStyle name="Percent 6" xfId="99" xr:uid="{00000000-0005-0000-0000-0000FD000000}"/>
    <cellStyle name="Percent 7" xfId="100" xr:uid="{00000000-0005-0000-0000-0000FE000000}"/>
    <cellStyle name="Percent 8" xfId="101" xr:uid="{00000000-0005-0000-0000-0000FF000000}"/>
    <cellStyle name="Percent 9" xfId="102" xr:uid="{00000000-0005-0000-0000-00000001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048479"/>
  <sheetViews>
    <sheetView tabSelected="1" zoomScale="85" zoomScaleNormal="85" workbookViewId="0">
      <selection activeCell="R13" sqref="R13"/>
    </sheetView>
  </sheetViews>
  <sheetFormatPr defaultRowHeight="15.75" x14ac:dyDescent="0.25"/>
  <cols>
    <col min="1" max="1" width="1.85546875" style="6" customWidth="1"/>
    <col min="2" max="2" width="8.28515625" style="55" customWidth="1"/>
    <col min="3" max="3" width="3.85546875" style="56" customWidth="1"/>
    <col min="4" max="4" width="42.85546875" style="6" customWidth="1"/>
    <col min="5" max="5" width="19.42578125" style="6" customWidth="1"/>
    <col min="6" max="6" width="16.42578125" style="6" bestFit="1" customWidth="1"/>
    <col min="7" max="7" width="7.42578125" style="39" customWidth="1"/>
    <col min="8" max="8" width="35.28515625" style="6" customWidth="1"/>
    <col min="9" max="9" width="32.140625" style="6" customWidth="1"/>
    <col min="10" max="10" width="5.140625" style="39" bestFit="1" customWidth="1"/>
    <col min="11" max="11" width="7.28515625" style="39" customWidth="1"/>
    <col min="12" max="12" width="5.42578125" style="39" customWidth="1"/>
    <col min="13" max="13" width="7.5703125" style="39" customWidth="1"/>
    <col min="14" max="14" width="20.5703125" style="6" customWidth="1"/>
    <col min="15" max="15" width="15.7109375" style="6" customWidth="1"/>
    <col min="16" max="16" width="9.7109375" style="6" customWidth="1"/>
    <col min="17" max="16384" width="9.140625" style="6"/>
  </cols>
  <sheetData>
    <row r="2" spans="2:16" x14ac:dyDescent="0.25">
      <c r="C2" s="60" t="s">
        <v>193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6" x14ac:dyDescent="0.25">
      <c r="C3" s="60" t="s">
        <v>194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2:16" x14ac:dyDescent="0.25">
      <c r="C4" s="60" t="s">
        <v>150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2:16" x14ac:dyDescent="0.25">
      <c r="C5" s="60" t="s">
        <v>142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2:16" x14ac:dyDescent="0.25">
      <c r="B6" s="87" t="s">
        <v>195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2:16" ht="31.5" customHeight="1" x14ac:dyDescent="0.25">
      <c r="B7" s="71" t="s">
        <v>169</v>
      </c>
      <c r="C7" s="74" t="s">
        <v>101</v>
      </c>
      <c r="D7" s="74"/>
      <c r="E7" s="61" t="s">
        <v>168</v>
      </c>
      <c r="F7" s="68" t="s">
        <v>167</v>
      </c>
      <c r="G7" s="69"/>
      <c r="H7" s="68" t="s">
        <v>105</v>
      </c>
      <c r="I7" s="69"/>
      <c r="J7" s="63" t="s">
        <v>106</v>
      </c>
      <c r="K7" s="64"/>
      <c r="L7" s="63" t="s">
        <v>107</v>
      </c>
      <c r="M7" s="64"/>
      <c r="N7" s="61" t="s">
        <v>149</v>
      </c>
      <c r="O7" s="61" t="s">
        <v>196</v>
      </c>
      <c r="P7" s="7"/>
    </row>
    <row r="8" spans="2:16" ht="18.75" customHeight="1" x14ac:dyDescent="0.25">
      <c r="B8" s="71"/>
      <c r="C8" s="74"/>
      <c r="D8" s="74"/>
      <c r="E8" s="62"/>
      <c r="F8" s="1" t="s">
        <v>103</v>
      </c>
      <c r="G8" s="1" t="s">
        <v>104</v>
      </c>
      <c r="H8" s="1" t="s">
        <v>191</v>
      </c>
      <c r="I8" s="1" t="s">
        <v>192</v>
      </c>
      <c r="J8" s="65"/>
      <c r="K8" s="66"/>
      <c r="L8" s="65"/>
      <c r="M8" s="66"/>
      <c r="N8" s="62"/>
      <c r="O8" s="62"/>
      <c r="P8" s="7"/>
    </row>
    <row r="9" spans="2:16" ht="18.75" customHeight="1" x14ac:dyDescent="0.25">
      <c r="B9" s="53">
        <v>1</v>
      </c>
      <c r="C9" s="67">
        <v>2</v>
      </c>
      <c r="D9" s="66"/>
      <c r="E9" s="1">
        <v>3</v>
      </c>
      <c r="F9" s="1">
        <v>4</v>
      </c>
      <c r="G9" s="1">
        <v>5</v>
      </c>
      <c r="H9" s="1">
        <v>6</v>
      </c>
      <c r="I9" s="1">
        <v>7</v>
      </c>
      <c r="J9" s="68">
        <v>8</v>
      </c>
      <c r="K9" s="69"/>
      <c r="L9" s="68">
        <v>9</v>
      </c>
      <c r="M9" s="69"/>
      <c r="N9" s="2">
        <v>10</v>
      </c>
      <c r="O9" s="2">
        <v>11</v>
      </c>
      <c r="P9" s="7"/>
    </row>
    <row r="10" spans="2:16" ht="20.25" customHeight="1" x14ac:dyDescent="0.25">
      <c r="B10" s="53"/>
      <c r="C10" s="77" t="s">
        <v>102</v>
      </c>
      <c r="D10" s="76"/>
      <c r="E10" s="8"/>
      <c r="F10" s="8"/>
      <c r="G10" s="9"/>
      <c r="H10" s="8"/>
      <c r="I10" s="8"/>
      <c r="J10" s="10"/>
      <c r="K10" s="11"/>
      <c r="L10" s="10"/>
      <c r="M10" s="11"/>
      <c r="N10" s="8"/>
      <c r="O10" s="8"/>
      <c r="P10" s="12"/>
    </row>
    <row r="11" spans="2:16" ht="47.25" x14ac:dyDescent="0.25">
      <c r="B11" s="53"/>
      <c r="C11" s="82" t="s">
        <v>0</v>
      </c>
      <c r="D11" s="83"/>
      <c r="E11" s="88">
        <f>SUM(E12:E23)</f>
        <v>187092000</v>
      </c>
      <c r="F11" s="88">
        <f>SUM(F12:F23)</f>
        <v>181156994</v>
      </c>
      <c r="G11" s="43">
        <f>F11/E11*100</f>
        <v>96.827760673893053</v>
      </c>
      <c r="H11" s="13"/>
      <c r="I11" s="13" t="s">
        <v>197</v>
      </c>
      <c r="J11" s="10"/>
      <c r="K11" s="11"/>
      <c r="L11" s="46">
        <f>G11</f>
        <v>96.827760673893053</v>
      </c>
      <c r="M11" s="4" t="s">
        <v>158</v>
      </c>
      <c r="N11" s="13"/>
      <c r="O11" s="13"/>
      <c r="P11" s="12"/>
    </row>
    <row r="12" spans="2:16" ht="30" x14ac:dyDescent="0.25">
      <c r="B12" s="53" t="s">
        <v>170</v>
      </c>
      <c r="C12" s="78">
        <v>1</v>
      </c>
      <c r="D12" s="15" t="s">
        <v>2</v>
      </c>
      <c r="E12" s="89">
        <v>5000000</v>
      </c>
      <c r="F12" s="89">
        <v>5000000</v>
      </c>
      <c r="G12" s="19">
        <f>F12/E12*100</f>
        <v>100</v>
      </c>
      <c r="H12" s="16" t="s">
        <v>116</v>
      </c>
      <c r="I12" s="15" t="s">
        <v>3</v>
      </c>
      <c r="J12" s="17">
        <v>12</v>
      </c>
      <c r="K12" s="18" t="s">
        <v>1</v>
      </c>
      <c r="L12" s="46">
        <f t="shared" ref="L12:L68" si="0">G12</f>
        <v>100</v>
      </c>
      <c r="M12" s="5" t="s">
        <v>158</v>
      </c>
      <c r="N12" s="14" t="s">
        <v>143</v>
      </c>
      <c r="O12" s="14" t="s">
        <v>143</v>
      </c>
      <c r="P12" s="12"/>
    </row>
    <row r="13" spans="2:16" ht="30" x14ac:dyDescent="0.25">
      <c r="B13" s="53"/>
      <c r="C13" s="78">
        <v>2</v>
      </c>
      <c r="D13" s="15" t="s">
        <v>4</v>
      </c>
      <c r="E13" s="89">
        <v>30000000</v>
      </c>
      <c r="F13" s="89">
        <v>24069344</v>
      </c>
      <c r="G13" s="19">
        <f t="shared" ref="G13:G71" si="1">F13/E13*100</f>
        <v>80.23114666666666</v>
      </c>
      <c r="H13" s="16" t="s">
        <v>117</v>
      </c>
      <c r="I13" s="15" t="s">
        <v>3</v>
      </c>
      <c r="J13" s="17">
        <v>12</v>
      </c>
      <c r="K13" s="18" t="s">
        <v>1</v>
      </c>
      <c r="L13" s="46">
        <f t="shared" si="0"/>
        <v>80.23114666666666</v>
      </c>
      <c r="M13" s="5" t="s">
        <v>158</v>
      </c>
      <c r="N13" s="14" t="s">
        <v>143</v>
      </c>
      <c r="O13" s="14" t="s">
        <v>143</v>
      </c>
      <c r="P13" s="12"/>
    </row>
    <row r="14" spans="2:16" ht="30" x14ac:dyDescent="0.25">
      <c r="B14" s="53"/>
      <c r="C14" s="78">
        <v>3</v>
      </c>
      <c r="D14" s="15" t="s">
        <v>5</v>
      </c>
      <c r="E14" s="89">
        <v>5000000</v>
      </c>
      <c r="F14" s="89">
        <v>4995650</v>
      </c>
      <c r="G14" s="19">
        <f t="shared" si="1"/>
        <v>99.912999999999997</v>
      </c>
      <c r="H14" s="20" t="s">
        <v>118</v>
      </c>
      <c r="I14" s="15" t="s">
        <v>3</v>
      </c>
      <c r="J14" s="17">
        <v>12</v>
      </c>
      <c r="K14" s="18" t="s">
        <v>1</v>
      </c>
      <c r="L14" s="46">
        <f t="shared" si="0"/>
        <v>99.912999999999997</v>
      </c>
      <c r="M14" s="5" t="s">
        <v>158</v>
      </c>
      <c r="N14" s="14" t="s">
        <v>143</v>
      </c>
      <c r="O14" s="14" t="s">
        <v>143</v>
      </c>
      <c r="P14" s="12"/>
    </row>
    <row r="15" spans="2:16" ht="30" x14ac:dyDescent="0.25">
      <c r="B15" s="53"/>
      <c r="C15" s="78">
        <v>4</v>
      </c>
      <c r="D15" s="15" t="s">
        <v>6</v>
      </c>
      <c r="E15" s="89">
        <v>12400000</v>
      </c>
      <c r="F15" s="89">
        <v>12400000</v>
      </c>
      <c r="G15" s="19">
        <f t="shared" si="1"/>
        <v>100</v>
      </c>
      <c r="H15" s="20" t="s">
        <v>119</v>
      </c>
      <c r="I15" s="15" t="s">
        <v>3</v>
      </c>
      <c r="J15" s="17">
        <v>12</v>
      </c>
      <c r="K15" s="18" t="s">
        <v>1</v>
      </c>
      <c r="L15" s="46">
        <f t="shared" si="0"/>
        <v>100</v>
      </c>
      <c r="M15" s="5" t="s">
        <v>158</v>
      </c>
      <c r="N15" s="14" t="s">
        <v>143</v>
      </c>
      <c r="O15" s="14" t="s">
        <v>143</v>
      </c>
      <c r="P15" s="12"/>
    </row>
    <row r="16" spans="2:16" ht="30" x14ac:dyDescent="0.25">
      <c r="B16" s="53"/>
      <c r="C16" s="78">
        <v>5</v>
      </c>
      <c r="D16" s="15" t="s">
        <v>7</v>
      </c>
      <c r="E16" s="89">
        <v>15000000</v>
      </c>
      <c r="F16" s="89">
        <v>15000000</v>
      </c>
      <c r="G16" s="19">
        <f t="shared" si="1"/>
        <v>100</v>
      </c>
      <c r="H16" s="20" t="s">
        <v>120</v>
      </c>
      <c r="I16" s="15" t="s">
        <v>3</v>
      </c>
      <c r="J16" s="17">
        <v>12</v>
      </c>
      <c r="K16" s="18" t="s">
        <v>1</v>
      </c>
      <c r="L16" s="46">
        <f t="shared" si="0"/>
        <v>100</v>
      </c>
      <c r="M16" s="5" t="s">
        <v>158</v>
      </c>
      <c r="N16" s="14" t="s">
        <v>143</v>
      </c>
      <c r="O16" s="14" t="s">
        <v>143</v>
      </c>
      <c r="P16" s="12"/>
    </row>
    <row r="17" spans="2:16" ht="30" x14ac:dyDescent="0.25">
      <c r="B17" s="53"/>
      <c r="C17" s="78">
        <v>6</v>
      </c>
      <c r="D17" s="15" t="s">
        <v>8</v>
      </c>
      <c r="E17" s="89">
        <v>5500000</v>
      </c>
      <c r="F17" s="89">
        <v>5500000</v>
      </c>
      <c r="G17" s="19">
        <f t="shared" si="1"/>
        <v>100</v>
      </c>
      <c r="H17" s="20" t="s">
        <v>121</v>
      </c>
      <c r="I17" s="15" t="s">
        <v>3</v>
      </c>
      <c r="J17" s="17">
        <v>12</v>
      </c>
      <c r="K17" s="18" t="s">
        <v>1</v>
      </c>
      <c r="L17" s="46">
        <f t="shared" si="0"/>
        <v>100</v>
      </c>
      <c r="M17" s="5" t="s">
        <v>158</v>
      </c>
      <c r="N17" s="14" t="s">
        <v>143</v>
      </c>
      <c r="O17" s="14" t="s">
        <v>143</v>
      </c>
      <c r="P17" s="12"/>
    </row>
    <row r="18" spans="2:16" ht="30" x14ac:dyDescent="0.25">
      <c r="B18" s="53"/>
      <c r="C18" s="78">
        <v>7</v>
      </c>
      <c r="D18" s="15" t="s">
        <v>9</v>
      </c>
      <c r="E18" s="89">
        <v>5000000</v>
      </c>
      <c r="F18" s="89">
        <v>5000000</v>
      </c>
      <c r="G18" s="19">
        <f t="shared" si="1"/>
        <v>100</v>
      </c>
      <c r="H18" s="20" t="s">
        <v>122</v>
      </c>
      <c r="I18" s="15" t="s">
        <v>3</v>
      </c>
      <c r="J18" s="17">
        <v>12</v>
      </c>
      <c r="K18" s="18" t="s">
        <v>1</v>
      </c>
      <c r="L18" s="46">
        <f t="shared" si="0"/>
        <v>100</v>
      </c>
      <c r="M18" s="5" t="s">
        <v>158</v>
      </c>
      <c r="N18" s="14" t="s">
        <v>143</v>
      </c>
      <c r="O18" s="14" t="s">
        <v>143</v>
      </c>
      <c r="P18" s="12"/>
    </row>
    <row r="19" spans="2:16" ht="30" x14ac:dyDescent="0.25">
      <c r="B19" s="53"/>
      <c r="C19" s="78">
        <v>8</v>
      </c>
      <c r="D19" s="15" t="s">
        <v>10</v>
      </c>
      <c r="E19" s="89">
        <v>5500000</v>
      </c>
      <c r="F19" s="89">
        <v>5500000</v>
      </c>
      <c r="G19" s="19">
        <f t="shared" si="1"/>
        <v>100</v>
      </c>
      <c r="H19" s="20" t="s">
        <v>123</v>
      </c>
      <c r="I19" s="15" t="s">
        <v>3</v>
      </c>
      <c r="J19" s="17">
        <v>12</v>
      </c>
      <c r="K19" s="18" t="s">
        <v>1</v>
      </c>
      <c r="L19" s="46">
        <f t="shared" si="0"/>
        <v>100</v>
      </c>
      <c r="M19" s="5" t="s">
        <v>158</v>
      </c>
      <c r="N19" s="14" t="s">
        <v>143</v>
      </c>
      <c r="O19" s="14" t="s">
        <v>143</v>
      </c>
      <c r="P19" s="12"/>
    </row>
    <row r="20" spans="2:16" ht="30" x14ac:dyDescent="0.25">
      <c r="B20" s="53"/>
      <c r="C20" s="78">
        <v>9</v>
      </c>
      <c r="D20" s="15" t="s">
        <v>11</v>
      </c>
      <c r="E20" s="89">
        <v>3500000</v>
      </c>
      <c r="F20" s="89">
        <v>3500000</v>
      </c>
      <c r="G20" s="19">
        <f t="shared" si="1"/>
        <v>100</v>
      </c>
      <c r="H20" s="20" t="s">
        <v>124</v>
      </c>
      <c r="I20" s="15" t="s">
        <v>3</v>
      </c>
      <c r="J20" s="17">
        <v>12</v>
      </c>
      <c r="K20" s="18" t="s">
        <v>1</v>
      </c>
      <c r="L20" s="46">
        <f t="shared" si="0"/>
        <v>100</v>
      </c>
      <c r="M20" s="5" t="s">
        <v>158</v>
      </c>
      <c r="N20" s="14" t="s">
        <v>143</v>
      </c>
      <c r="O20" s="14" t="s">
        <v>143</v>
      </c>
      <c r="P20" s="12"/>
    </row>
    <row r="21" spans="2:16" ht="30" x14ac:dyDescent="0.25">
      <c r="B21" s="53"/>
      <c r="C21" s="78">
        <v>10</v>
      </c>
      <c r="D21" s="15" t="s">
        <v>12</v>
      </c>
      <c r="E21" s="89">
        <v>18000000</v>
      </c>
      <c r="F21" s="89">
        <v>18000000</v>
      </c>
      <c r="G21" s="19">
        <f t="shared" si="1"/>
        <v>100</v>
      </c>
      <c r="H21" s="20" t="s">
        <v>125</v>
      </c>
      <c r="I21" s="15" t="s">
        <v>3</v>
      </c>
      <c r="J21" s="17">
        <v>12</v>
      </c>
      <c r="K21" s="18" t="s">
        <v>1</v>
      </c>
      <c r="L21" s="46">
        <f t="shared" si="0"/>
        <v>100</v>
      </c>
      <c r="M21" s="5" t="s">
        <v>158</v>
      </c>
      <c r="N21" s="14" t="s">
        <v>143</v>
      </c>
      <c r="O21" s="14" t="s">
        <v>143</v>
      </c>
      <c r="P21" s="12"/>
    </row>
    <row r="22" spans="2:16" ht="30" x14ac:dyDescent="0.25">
      <c r="B22" s="53"/>
      <c r="C22" s="78">
        <v>11</v>
      </c>
      <c r="D22" s="15" t="s">
        <v>13</v>
      </c>
      <c r="E22" s="89">
        <v>16000000</v>
      </c>
      <c r="F22" s="89">
        <v>16000000</v>
      </c>
      <c r="G22" s="19">
        <f t="shared" si="1"/>
        <v>100</v>
      </c>
      <c r="H22" s="20" t="s">
        <v>126</v>
      </c>
      <c r="I22" s="15" t="s">
        <v>3</v>
      </c>
      <c r="J22" s="17">
        <v>12</v>
      </c>
      <c r="K22" s="18" t="s">
        <v>1</v>
      </c>
      <c r="L22" s="46">
        <f t="shared" si="0"/>
        <v>100</v>
      </c>
      <c r="M22" s="5" t="s">
        <v>158</v>
      </c>
      <c r="N22" s="14" t="s">
        <v>143</v>
      </c>
      <c r="O22" s="14" t="s">
        <v>143</v>
      </c>
      <c r="P22" s="12"/>
    </row>
    <row r="23" spans="2:16" ht="30" x14ac:dyDescent="0.25">
      <c r="B23" s="53"/>
      <c r="C23" s="78">
        <v>12</v>
      </c>
      <c r="D23" s="15" t="s">
        <v>14</v>
      </c>
      <c r="E23" s="89">
        <v>66192000</v>
      </c>
      <c r="F23" s="89">
        <v>66192000</v>
      </c>
      <c r="G23" s="19">
        <f t="shared" si="1"/>
        <v>100</v>
      </c>
      <c r="H23" s="20" t="s">
        <v>127</v>
      </c>
      <c r="I23" s="15" t="s">
        <v>3</v>
      </c>
      <c r="J23" s="17">
        <v>12</v>
      </c>
      <c r="K23" s="18" t="s">
        <v>1</v>
      </c>
      <c r="L23" s="46">
        <f t="shared" si="0"/>
        <v>100</v>
      </c>
      <c r="M23" s="5" t="s">
        <v>158</v>
      </c>
      <c r="N23" s="14" t="s">
        <v>143</v>
      </c>
      <c r="O23" s="14" t="s">
        <v>143</v>
      </c>
      <c r="P23" s="12"/>
    </row>
    <row r="24" spans="2:16" ht="47.25" x14ac:dyDescent="0.25">
      <c r="B24" s="53" t="s">
        <v>171</v>
      </c>
      <c r="C24" s="84" t="s">
        <v>15</v>
      </c>
      <c r="D24" s="83"/>
      <c r="E24" s="88">
        <f>SUM(E25:E32)</f>
        <v>171701500</v>
      </c>
      <c r="F24" s="88">
        <f>SUM(F25:F32)</f>
        <v>171701500</v>
      </c>
      <c r="G24" s="19">
        <f t="shared" si="1"/>
        <v>100</v>
      </c>
      <c r="H24" s="13"/>
      <c r="I24" s="13" t="s">
        <v>16</v>
      </c>
      <c r="J24" s="10"/>
      <c r="K24" s="11"/>
      <c r="L24" s="46">
        <f t="shared" si="0"/>
        <v>100</v>
      </c>
      <c r="M24" s="5" t="s">
        <v>158</v>
      </c>
      <c r="N24" s="14"/>
      <c r="O24" s="14"/>
      <c r="P24" s="12"/>
    </row>
    <row r="25" spans="2:16" ht="30" x14ac:dyDescent="0.25">
      <c r="B25" s="53"/>
      <c r="C25" s="78">
        <v>1</v>
      </c>
      <c r="D25" s="15" t="s">
        <v>151</v>
      </c>
      <c r="E25" s="90">
        <v>7000000</v>
      </c>
      <c r="F25" s="89">
        <v>7000000</v>
      </c>
      <c r="G25" s="19">
        <f t="shared" si="1"/>
        <v>100</v>
      </c>
      <c r="H25" s="21" t="s">
        <v>115</v>
      </c>
      <c r="I25" s="15" t="s">
        <v>17</v>
      </c>
      <c r="J25" s="17">
        <v>2</v>
      </c>
      <c r="K25" s="18" t="s">
        <v>18</v>
      </c>
      <c r="L25" s="46">
        <f t="shared" si="0"/>
        <v>100</v>
      </c>
      <c r="M25" s="5" t="s">
        <v>158</v>
      </c>
      <c r="N25" s="14" t="s">
        <v>143</v>
      </c>
      <c r="O25" s="14" t="s">
        <v>143</v>
      </c>
      <c r="P25" s="12"/>
    </row>
    <row r="26" spans="2:16" ht="33.75" customHeight="1" x14ac:dyDescent="0.25">
      <c r="B26" s="53"/>
      <c r="C26" s="78">
        <v>2</v>
      </c>
      <c r="D26" s="15" t="s">
        <v>19</v>
      </c>
      <c r="E26" s="90">
        <v>44500000</v>
      </c>
      <c r="F26" s="89">
        <v>44500000</v>
      </c>
      <c r="G26" s="19">
        <f t="shared" si="1"/>
        <v>100</v>
      </c>
      <c r="H26" s="22" t="s">
        <v>108</v>
      </c>
      <c r="I26" s="15" t="s">
        <v>20</v>
      </c>
      <c r="J26" s="17">
        <v>6</v>
      </c>
      <c r="K26" s="18" t="s">
        <v>18</v>
      </c>
      <c r="L26" s="46">
        <f t="shared" si="0"/>
        <v>100</v>
      </c>
      <c r="M26" s="5" t="s">
        <v>158</v>
      </c>
      <c r="N26" s="14" t="s">
        <v>143</v>
      </c>
      <c r="O26" s="14" t="s">
        <v>143</v>
      </c>
      <c r="P26" s="12"/>
    </row>
    <row r="27" spans="2:16" ht="33.75" customHeight="1" x14ac:dyDescent="0.25">
      <c r="B27" s="53"/>
      <c r="C27" s="78">
        <v>3</v>
      </c>
      <c r="D27" s="23" t="s">
        <v>21</v>
      </c>
      <c r="E27" s="90">
        <v>50000000</v>
      </c>
      <c r="F27" s="89">
        <v>50000000</v>
      </c>
      <c r="G27" s="19">
        <f t="shared" si="1"/>
        <v>100</v>
      </c>
      <c r="H27" s="21" t="s">
        <v>109</v>
      </c>
      <c r="I27" s="15" t="s">
        <v>22</v>
      </c>
      <c r="J27" s="17">
        <v>33</v>
      </c>
      <c r="K27" s="18" t="s">
        <v>18</v>
      </c>
      <c r="L27" s="46">
        <f t="shared" si="0"/>
        <v>100</v>
      </c>
      <c r="M27" s="5" t="s">
        <v>158</v>
      </c>
      <c r="N27" s="14" t="s">
        <v>143</v>
      </c>
      <c r="O27" s="14" t="s">
        <v>143</v>
      </c>
      <c r="P27" s="12"/>
    </row>
    <row r="28" spans="2:16" ht="30" x14ac:dyDescent="0.25">
      <c r="B28" s="53"/>
      <c r="C28" s="78">
        <v>4</v>
      </c>
      <c r="D28" s="15" t="s">
        <v>23</v>
      </c>
      <c r="E28" s="90">
        <v>15000000</v>
      </c>
      <c r="F28" s="89">
        <v>15000000</v>
      </c>
      <c r="G28" s="19">
        <f t="shared" si="1"/>
        <v>100</v>
      </c>
      <c r="H28" s="21" t="s">
        <v>110</v>
      </c>
      <c r="I28" s="15" t="s">
        <v>24</v>
      </c>
      <c r="J28" s="17">
        <v>12</v>
      </c>
      <c r="K28" s="18" t="s">
        <v>1</v>
      </c>
      <c r="L28" s="46">
        <f t="shared" si="0"/>
        <v>100</v>
      </c>
      <c r="M28" s="5" t="s">
        <v>158</v>
      </c>
      <c r="N28" s="14" t="s">
        <v>143</v>
      </c>
      <c r="O28" s="14" t="s">
        <v>143</v>
      </c>
      <c r="P28" s="12"/>
    </row>
    <row r="29" spans="2:16" ht="30" x14ac:dyDescent="0.25">
      <c r="B29" s="53"/>
      <c r="C29" s="78">
        <v>5</v>
      </c>
      <c r="D29" s="15" t="s">
        <v>25</v>
      </c>
      <c r="E29" s="90">
        <v>10000000</v>
      </c>
      <c r="F29" s="89">
        <v>10000000</v>
      </c>
      <c r="G29" s="19">
        <f t="shared" si="1"/>
        <v>100</v>
      </c>
      <c r="H29" s="21" t="s">
        <v>111</v>
      </c>
      <c r="I29" s="15" t="s">
        <v>24</v>
      </c>
      <c r="J29" s="17">
        <v>12</v>
      </c>
      <c r="K29" s="18" t="s">
        <v>1</v>
      </c>
      <c r="L29" s="46">
        <f t="shared" si="0"/>
        <v>100</v>
      </c>
      <c r="M29" s="5" t="s">
        <v>158</v>
      </c>
      <c r="N29" s="14" t="s">
        <v>143</v>
      </c>
      <c r="O29" s="14" t="s">
        <v>143</v>
      </c>
      <c r="P29" s="12"/>
    </row>
    <row r="30" spans="2:16" ht="30" x14ac:dyDescent="0.25">
      <c r="B30" s="53"/>
      <c r="C30" s="78">
        <v>6</v>
      </c>
      <c r="D30" s="15" t="s">
        <v>26</v>
      </c>
      <c r="E30" s="90">
        <v>26201500</v>
      </c>
      <c r="F30" s="89">
        <v>26201500</v>
      </c>
      <c r="G30" s="19">
        <f t="shared" si="1"/>
        <v>100</v>
      </c>
      <c r="H30" s="21" t="s">
        <v>112</v>
      </c>
      <c r="I30" s="15" t="s">
        <v>24</v>
      </c>
      <c r="J30" s="17">
        <v>12</v>
      </c>
      <c r="K30" s="18" t="s">
        <v>1</v>
      </c>
      <c r="L30" s="46">
        <f t="shared" si="0"/>
        <v>100</v>
      </c>
      <c r="M30" s="5" t="s">
        <v>158</v>
      </c>
      <c r="N30" s="14" t="s">
        <v>143</v>
      </c>
      <c r="O30" s="14" t="s">
        <v>143</v>
      </c>
      <c r="P30" s="12"/>
    </row>
    <row r="31" spans="2:16" ht="30" x14ac:dyDescent="0.25">
      <c r="B31" s="53"/>
      <c r="C31" s="78">
        <v>7</v>
      </c>
      <c r="D31" s="15" t="s">
        <v>27</v>
      </c>
      <c r="E31" s="90">
        <v>10000000</v>
      </c>
      <c r="F31" s="89">
        <v>10000000</v>
      </c>
      <c r="G31" s="19">
        <f t="shared" si="1"/>
        <v>100</v>
      </c>
      <c r="H31" s="21" t="s">
        <v>113</v>
      </c>
      <c r="I31" s="15" t="s">
        <v>24</v>
      </c>
      <c r="J31" s="17">
        <v>12</v>
      </c>
      <c r="K31" s="18" t="s">
        <v>1</v>
      </c>
      <c r="L31" s="46">
        <f t="shared" si="0"/>
        <v>100</v>
      </c>
      <c r="M31" s="5" t="s">
        <v>158</v>
      </c>
      <c r="N31" s="14" t="s">
        <v>143</v>
      </c>
      <c r="O31" s="14" t="s">
        <v>143</v>
      </c>
      <c r="P31" s="12"/>
    </row>
    <row r="32" spans="2:16" ht="30" x14ac:dyDescent="0.25">
      <c r="B32" s="53"/>
      <c r="C32" s="78">
        <v>8</v>
      </c>
      <c r="D32" s="15" t="s">
        <v>28</v>
      </c>
      <c r="E32" s="90">
        <v>9000000</v>
      </c>
      <c r="F32" s="89">
        <v>9000000</v>
      </c>
      <c r="G32" s="19">
        <f t="shared" si="1"/>
        <v>100</v>
      </c>
      <c r="H32" s="21" t="s">
        <v>114</v>
      </c>
      <c r="I32" s="15" t="s">
        <v>24</v>
      </c>
      <c r="J32" s="17">
        <v>12</v>
      </c>
      <c r="K32" s="18" t="s">
        <v>1</v>
      </c>
      <c r="L32" s="46">
        <f t="shared" si="0"/>
        <v>100</v>
      </c>
      <c r="M32" s="5" t="s">
        <v>158</v>
      </c>
      <c r="N32" s="14" t="s">
        <v>143</v>
      </c>
      <c r="O32" s="14" t="s">
        <v>143</v>
      </c>
      <c r="P32" s="12"/>
    </row>
    <row r="33" spans="2:16" ht="40.5" customHeight="1" x14ac:dyDescent="0.25">
      <c r="B33" s="53" t="s">
        <v>172</v>
      </c>
      <c r="C33" s="84" t="s">
        <v>29</v>
      </c>
      <c r="D33" s="83"/>
      <c r="E33" s="88">
        <f>E34</f>
        <v>12000000</v>
      </c>
      <c r="F33" s="88">
        <f>F34</f>
        <v>12000000</v>
      </c>
      <c r="G33" s="19">
        <f t="shared" si="1"/>
        <v>100</v>
      </c>
      <c r="H33" s="13"/>
      <c r="I33" s="13" t="s">
        <v>30</v>
      </c>
      <c r="J33" s="10"/>
      <c r="K33" s="11"/>
      <c r="L33" s="46">
        <f t="shared" si="0"/>
        <v>100</v>
      </c>
      <c r="M33" s="5" t="s">
        <v>158</v>
      </c>
      <c r="N33" s="14"/>
      <c r="O33" s="14"/>
      <c r="P33" s="12"/>
    </row>
    <row r="34" spans="2:16" ht="30" x14ac:dyDescent="0.25">
      <c r="B34" s="53"/>
      <c r="C34" s="78">
        <v>1</v>
      </c>
      <c r="D34" s="15" t="s">
        <v>31</v>
      </c>
      <c r="E34" s="90">
        <v>12000000</v>
      </c>
      <c r="F34" s="89">
        <v>12000000</v>
      </c>
      <c r="G34" s="19">
        <f t="shared" si="1"/>
        <v>100</v>
      </c>
      <c r="H34" s="15" t="s">
        <v>32</v>
      </c>
      <c r="I34" s="15" t="s">
        <v>32</v>
      </c>
      <c r="J34" s="17">
        <v>30</v>
      </c>
      <c r="K34" s="18" t="s">
        <v>33</v>
      </c>
      <c r="L34" s="46">
        <f t="shared" si="0"/>
        <v>100</v>
      </c>
      <c r="M34" s="5" t="s">
        <v>158</v>
      </c>
      <c r="N34" s="14" t="s">
        <v>143</v>
      </c>
      <c r="O34" s="14" t="s">
        <v>143</v>
      </c>
      <c r="P34" s="12"/>
    </row>
    <row r="35" spans="2:16" ht="48" customHeight="1" x14ac:dyDescent="0.25">
      <c r="B35" s="53" t="s">
        <v>173</v>
      </c>
      <c r="C35" s="84" t="s">
        <v>34</v>
      </c>
      <c r="D35" s="83"/>
      <c r="E35" s="88">
        <f>E36</f>
        <v>31000000</v>
      </c>
      <c r="F35" s="91">
        <f>F36</f>
        <v>30900000</v>
      </c>
      <c r="G35" s="19">
        <f t="shared" si="1"/>
        <v>99.677419354838719</v>
      </c>
      <c r="H35" s="13"/>
      <c r="I35" s="13" t="s">
        <v>35</v>
      </c>
      <c r="J35" s="10"/>
      <c r="K35" s="11"/>
      <c r="L35" s="46">
        <f t="shared" si="0"/>
        <v>99.677419354838719</v>
      </c>
      <c r="M35" s="5" t="s">
        <v>158</v>
      </c>
      <c r="N35" s="14"/>
      <c r="O35" s="14"/>
      <c r="P35" s="12"/>
    </row>
    <row r="36" spans="2:16" ht="49.5" customHeight="1" x14ac:dyDescent="0.25">
      <c r="B36" s="53"/>
      <c r="C36" s="78">
        <v>1</v>
      </c>
      <c r="D36" s="15" t="s">
        <v>36</v>
      </c>
      <c r="E36" s="90">
        <v>31000000</v>
      </c>
      <c r="F36" s="89">
        <v>30900000</v>
      </c>
      <c r="G36" s="19">
        <f t="shared" si="1"/>
        <v>99.677419354838719</v>
      </c>
      <c r="H36" s="20" t="s">
        <v>128</v>
      </c>
      <c r="I36" s="15" t="s">
        <v>37</v>
      </c>
      <c r="J36" s="17">
        <v>20</v>
      </c>
      <c r="K36" s="18" t="s">
        <v>38</v>
      </c>
      <c r="L36" s="46">
        <f t="shared" si="0"/>
        <v>99.677419354838719</v>
      </c>
      <c r="M36" s="5" t="s">
        <v>158</v>
      </c>
      <c r="N36" s="14" t="s">
        <v>143</v>
      </c>
      <c r="O36" s="14" t="s">
        <v>143</v>
      </c>
      <c r="P36" s="12"/>
    </row>
    <row r="37" spans="2:16" ht="49.5" customHeight="1" x14ac:dyDescent="0.25">
      <c r="B37" s="53" t="s">
        <v>174</v>
      </c>
      <c r="C37" s="84" t="s">
        <v>88</v>
      </c>
      <c r="D37" s="83"/>
      <c r="E37" s="88">
        <f>SUM(E38:E39)</f>
        <v>10000000</v>
      </c>
      <c r="F37" s="91">
        <f>SUM(F38:F39)</f>
        <v>10000000</v>
      </c>
      <c r="G37" s="19">
        <f t="shared" ref="G37:G64" si="2">F37/E37*100</f>
        <v>100</v>
      </c>
      <c r="H37" s="31"/>
      <c r="I37" s="13" t="s">
        <v>89</v>
      </c>
      <c r="J37" s="3"/>
      <c r="K37" s="18"/>
      <c r="L37" s="46">
        <f t="shared" si="0"/>
        <v>100</v>
      </c>
      <c r="M37" s="5" t="s">
        <v>158</v>
      </c>
      <c r="N37" s="14" t="s">
        <v>143</v>
      </c>
      <c r="O37" s="14" t="s">
        <v>143</v>
      </c>
      <c r="P37" s="12"/>
    </row>
    <row r="38" spans="2:16" ht="49.5" customHeight="1" x14ac:dyDescent="0.25">
      <c r="B38" s="53"/>
      <c r="C38" s="54">
        <v>1</v>
      </c>
      <c r="D38" s="23" t="s">
        <v>152</v>
      </c>
      <c r="E38" s="90">
        <v>5000000</v>
      </c>
      <c r="F38" s="89">
        <v>5000000</v>
      </c>
      <c r="G38" s="19">
        <f t="shared" si="2"/>
        <v>100</v>
      </c>
      <c r="H38" s="23" t="s">
        <v>202</v>
      </c>
      <c r="I38" s="15" t="s">
        <v>200</v>
      </c>
      <c r="J38" s="32">
        <v>5</v>
      </c>
      <c r="K38" s="18" t="s">
        <v>201</v>
      </c>
      <c r="L38" s="46">
        <f t="shared" si="0"/>
        <v>100</v>
      </c>
      <c r="M38" s="5" t="s">
        <v>158</v>
      </c>
      <c r="N38" s="14"/>
      <c r="O38" s="14"/>
      <c r="P38" s="12"/>
    </row>
    <row r="39" spans="2:16" ht="30" x14ac:dyDescent="0.25">
      <c r="B39" s="53"/>
      <c r="C39" s="54">
        <v>2</v>
      </c>
      <c r="D39" s="23" t="s">
        <v>90</v>
      </c>
      <c r="E39" s="90">
        <v>5000000</v>
      </c>
      <c r="F39" s="89">
        <v>5000000</v>
      </c>
      <c r="G39" s="19">
        <f t="shared" si="2"/>
        <v>100</v>
      </c>
      <c r="H39" s="15" t="s">
        <v>91</v>
      </c>
      <c r="I39" s="16" t="s">
        <v>91</v>
      </c>
      <c r="J39" s="32">
        <v>12</v>
      </c>
      <c r="K39" s="18" t="s">
        <v>1</v>
      </c>
      <c r="L39" s="46">
        <f t="shared" si="0"/>
        <v>100</v>
      </c>
      <c r="M39" s="5" t="s">
        <v>158</v>
      </c>
      <c r="N39" s="14" t="s">
        <v>143</v>
      </c>
      <c r="O39" s="14" t="s">
        <v>143</v>
      </c>
      <c r="P39" s="12"/>
    </row>
    <row r="40" spans="2:16" ht="31.5" x14ac:dyDescent="0.25">
      <c r="B40" s="53" t="s">
        <v>175</v>
      </c>
      <c r="C40" s="84" t="s">
        <v>43</v>
      </c>
      <c r="D40" s="83"/>
      <c r="E40" s="88">
        <f>E41</f>
        <v>7500000</v>
      </c>
      <c r="F40" s="91">
        <f>F41</f>
        <v>7500000</v>
      </c>
      <c r="G40" s="19">
        <f t="shared" si="2"/>
        <v>100</v>
      </c>
      <c r="H40" s="13"/>
      <c r="I40" s="13" t="s">
        <v>44</v>
      </c>
      <c r="J40" s="10"/>
      <c r="K40" s="11"/>
      <c r="L40" s="46">
        <f t="shared" si="0"/>
        <v>100</v>
      </c>
      <c r="M40" s="5" t="s">
        <v>158</v>
      </c>
      <c r="N40" s="14"/>
      <c r="O40" s="14"/>
      <c r="P40" s="12"/>
    </row>
    <row r="41" spans="2:16" ht="30" x14ac:dyDescent="0.25">
      <c r="B41" s="53"/>
      <c r="C41" s="24">
        <v>1</v>
      </c>
      <c r="D41" s="15" t="s">
        <v>45</v>
      </c>
      <c r="E41" s="90">
        <v>7500000</v>
      </c>
      <c r="F41" s="89">
        <v>7500000</v>
      </c>
      <c r="G41" s="19">
        <f t="shared" si="2"/>
        <v>100</v>
      </c>
      <c r="H41" s="20" t="s">
        <v>129</v>
      </c>
      <c r="I41" s="15" t="s">
        <v>46</v>
      </c>
      <c r="J41" s="17">
        <v>100</v>
      </c>
      <c r="K41" s="18" t="s">
        <v>38</v>
      </c>
      <c r="L41" s="46">
        <f t="shared" si="0"/>
        <v>100</v>
      </c>
      <c r="M41" s="5" t="s">
        <v>158</v>
      </c>
      <c r="N41" s="14" t="s">
        <v>143</v>
      </c>
      <c r="O41" s="14" t="s">
        <v>143</v>
      </c>
      <c r="P41" s="12"/>
    </row>
    <row r="42" spans="2:16" ht="31.5" x14ac:dyDescent="0.25">
      <c r="B42" s="53" t="s">
        <v>176</v>
      </c>
      <c r="C42" s="84" t="s">
        <v>76</v>
      </c>
      <c r="D42" s="83"/>
      <c r="E42" s="88">
        <f>E43</f>
        <v>24000000</v>
      </c>
      <c r="F42" s="91">
        <f>F43</f>
        <v>24000000</v>
      </c>
      <c r="G42" s="19">
        <f t="shared" si="2"/>
        <v>100</v>
      </c>
      <c r="H42" s="13"/>
      <c r="I42" s="29" t="s">
        <v>77</v>
      </c>
      <c r="J42" s="17"/>
      <c r="K42" s="24"/>
      <c r="L42" s="46">
        <f t="shared" si="0"/>
        <v>100</v>
      </c>
      <c r="M42" s="5" t="s">
        <v>158</v>
      </c>
      <c r="N42" s="14"/>
      <c r="O42" s="14"/>
      <c r="P42" s="12"/>
    </row>
    <row r="43" spans="2:16" ht="30" x14ac:dyDescent="0.25">
      <c r="B43" s="53"/>
      <c r="C43" s="79">
        <v>1</v>
      </c>
      <c r="D43" s="28" t="s">
        <v>78</v>
      </c>
      <c r="E43" s="90">
        <v>24000000</v>
      </c>
      <c r="F43" s="89">
        <v>24000000</v>
      </c>
      <c r="G43" s="19">
        <f t="shared" si="2"/>
        <v>100</v>
      </c>
      <c r="H43" s="20" t="s">
        <v>131</v>
      </c>
      <c r="I43" s="28" t="s">
        <v>79</v>
      </c>
      <c r="J43" s="17">
        <v>4</v>
      </c>
      <c r="K43" s="30" t="s">
        <v>38</v>
      </c>
      <c r="L43" s="46">
        <f t="shared" si="0"/>
        <v>100</v>
      </c>
      <c r="M43" s="5" t="s">
        <v>158</v>
      </c>
      <c r="N43" s="14" t="s">
        <v>143</v>
      </c>
      <c r="O43" s="14" t="s">
        <v>143</v>
      </c>
      <c r="P43" s="12"/>
    </row>
    <row r="44" spans="2:16" x14ac:dyDescent="0.25">
      <c r="B44" s="53" t="s">
        <v>177</v>
      </c>
      <c r="C44" s="84" t="s">
        <v>66</v>
      </c>
      <c r="D44" s="83"/>
      <c r="E44" s="88">
        <f>SUM(E45:E46)</f>
        <v>12000000</v>
      </c>
      <c r="F44" s="91">
        <f>SUM(F45:F46)</f>
        <v>12000000</v>
      </c>
      <c r="G44" s="19">
        <f t="shared" si="2"/>
        <v>100</v>
      </c>
      <c r="H44" s="13"/>
      <c r="I44" s="13" t="s">
        <v>67</v>
      </c>
      <c r="J44" s="10"/>
      <c r="K44" s="11"/>
      <c r="L44" s="46">
        <f t="shared" si="0"/>
        <v>100</v>
      </c>
      <c r="M44" s="5" t="s">
        <v>158</v>
      </c>
      <c r="N44" s="14"/>
      <c r="O44" s="14"/>
      <c r="P44" s="12"/>
    </row>
    <row r="45" spans="2:16" ht="75" x14ac:dyDescent="0.25">
      <c r="B45" s="53"/>
      <c r="C45" s="78">
        <v>1</v>
      </c>
      <c r="D45" s="15" t="s">
        <v>68</v>
      </c>
      <c r="E45" s="90">
        <v>4500000</v>
      </c>
      <c r="F45" s="89">
        <v>4500000</v>
      </c>
      <c r="G45" s="19">
        <f t="shared" si="2"/>
        <v>100</v>
      </c>
      <c r="H45" s="20" t="s">
        <v>134</v>
      </c>
      <c r="I45" s="25" t="s">
        <v>69</v>
      </c>
      <c r="J45" s="17">
        <v>19</v>
      </c>
      <c r="K45" s="24" t="s">
        <v>54</v>
      </c>
      <c r="L45" s="46">
        <f t="shared" si="0"/>
        <v>100</v>
      </c>
      <c r="M45" s="5" t="s">
        <v>158</v>
      </c>
      <c r="N45" s="14" t="s">
        <v>143</v>
      </c>
      <c r="O45" s="14" t="s">
        <v>143</v>
      </c>
      <c r="P45" s="12"/>
    </row>
    <row r="46" spans="2:16" ht="45" x14ac:dyDescent="0.25">
      <c r="B46" s="53"/>
      <c r="C46" s="78">
        <v>2</v>
      </c>
      <c r="D46" s="15" t="s">
        <v>70</v>
      </c>
      <c r="E46" s="90">
        <v>7500000</v>
      </c>
      <c r="F46" s="89">
        <v>7500000</v>
      </c>
      <c r="G46" s="19">
        <f t="shared" si="2"/>
        <v>100</v>
      </c>
      <c r="H46" s="20" t="s">
        <v>135</v>
      </c>
      <c r="I46" s="15" t="s">
        <v>71</v>
      </c>
      <c r="J46" s="17">
        <v>19</v>
      </c>
      <c r="K46" s="24" t="s">
        <v>54</v>
      </c>
      <c r="L46" s="46">
        <f t="shared" si="0"/>
        <v>100</v>
      </c>
      <c r="M46" s="5" t="s">
        <v>158</v>
      </c>
      <c r="N46" s="14" t="s">
        <v>143</v>
      </c>
      <c r="O46" s="14" t="s">
        <v>143</v>
      </c>
      <c r="P46" s="12"/>
    </row>
    <row r="47" spans="2:16" ht="31.5" x14ac:dyDescent="0.25">
      <c r="B47" s="53" t="s">
        <v>178</v>
      </c>
      <c r="C47" s="84" t="s">
        <v>153</v>
      </c>
      <c r="D47" s="83"/>
      <c r="E47" s="88">
        <f>E48</f>
        <v>7500000</v>
      </c>
      <c r="F47" s="91">
        <f>F48</f>
        <v>7500000</v>
      </c>
      <c r="G47" s="19">
        <f t="shared" si="2"/>
        <v>100</v>
      </c>
      <c r="H47" s="13"/>
      <c r="I47" s="13" t="s">
        <v>80</v>
      </c>
      <c r="J47" s="10"/>
      <c r="K47" s="4"/>
      <c r="L47" s="46">
        <f t="shared" si="0"/>
        <v>100</v>
      </c>
      <c r="M47" s="5" t="s">
        <v>158</v>
      </c>
      <c r="N47" s="14"/>
      <c r="O47" s="14"/>
      <c r="P47" s="12"/>
    </row>
    <row r="48" spans="2:16" ht="60" x14ac:dyDescent="0.25">
      <c r="B48" s="53"/>
      <c r="C48" s="78">
        <v>1</v>
      </c>
      <c r="D48" s="15" t="s">
        <v>154</v>
      </c>
      <c r="E48" s="90">
        <v>7500000</v>
      </c>
      <c r="F48" s="89">
        <v>7500000</v>
      </c>
      <c r="G48" s="19">
        <f t="shared" si="2"/>
        <v>100</v>
      </c>
      <c r="H48" s="20" t="s">
        <v>144</v>
      </c>
      <c r="I48" s="15" t="s">
        <v>81</v>
      </c>
      <c r="J48" s="17">
        <v>100</v>
      </c>
      <c r="K48" s="24" t="s">
        <v>38</v>
      </c>
      <c r="L48" s="46">
        <f t="shared" si="0"/>
        <v>100</v>
      </c>
      <c r="M48" s="5" t="s">
        <v>158</v>
      </c>
      <c r="N48" s="14" t="s">
        <v>143</v>
      </c>
      <c r="O48" s="14" t="s">
        <v>143</v>
      </c>
      <c r="P48" s="12"/>
    </row>
    <row r="49" spans="2:16" ht="94.5" x14ac:dyDescent="0.25">
      <c r="B49" s="53" t="s">
        <v>179</v>
      </c>
      <c r="C49" s="84" t="s">
        <v>72</v>
      </c>
      <c r="D49" s="83"/>
      <c r="E49" s="88">
        <f>E50</f>
        <v>7500000</v>
      </c>
      <c r="F49" s="91">
        <f>F50</f>
        <v>7500000</v>
      </c>
      <c r="G49" s="19">
        <f t="shared" si="2"/>
        <v>100</v>
      </c>
      <c r="H49" s="13"/>
      <c r="I49" s="13" t="s">
        <v>73</v>
      </c>
      <c r="J49" s="10"/>
      <c r="K49" s="11"/>
      <c r="L49" s="46">
        <f t="shared" si="0"/>
        <v>100</v>
      </c>
      <c r="M49" s="5" t="s">
        <v>158</v>
      </c>
      <c r="N49" s="14"/>
      <c r="O49" s="14"/>
      <c r="P49" s="12"/>
    </row>
    <row r="50" spans="2:16" ht="30" x14ac:dyDescent="0.25">
      <c r="B50" s="53"/>
      <c r="C50" s="80">
        <v>1</v>
      </c>
      <c r="D50" s="15" t="s">
        <v>74</v>
      </c>
      <c r="E50" s="90">
        <v>7500000</v>
      </c>
      <c r="F50" s="89">
        <v>7500000</v>
      </c>
      <c r="G50" s="19">
        <f t="shared" si="2"/>
        <v>100</v>
      </c>
      <c r="H50" s="26" t="s">
        <v>136</v>
      </c>
      <c r="I50" s="15" t="s">
        <v>75</v>
      </c>
      <c r="J50" s="17">
        <v>1</v>
      </c>
      <c r="K50" s="18" t="s">
        <v>61</v>
      </c>
      <c r="L50" s="46">
        <f t="shared" si="0"/>
        <v>100</v>
      </c>
      <c r="M50" s="5" t="s">
        <v>158</v>
      </c>
      <c r="N50" s="14" t="s">
        <v>143</v>
      </c>
      <c r="O50" s="14" t="s">
        <v>143</v>
      </c>
      <c r="P50" s="12"/>
    </row>
    <row r="51" spans="2:16" ht="31.5" x14ac:dyDescent="0.25">
      <c r="B51" s="53" t="s">
        <v>180</v>
      </c>
      <c r="C51" s="84" t="s">
        <v>47</v>
      </c>
      <c r="D51" s="83"/>
      <c r="E51" s="88">
        <f>E52</f>
        <v>7000000</v>
      </c>
      <c r="F51" s="91">
        <f>F52</f>
        <v>7000000</v>
      </c>
      <c r="G51" s="19">
        <f t="shared" si="2"/>
        <v>100</v>
      </c>
      <c r="H51" s="13"/>
      <c r="I51" s="13" t="s">
        <v>48</v>
      </c>
      <c r="J51" s="10"/>
      <c r="K51" s="11"/>
      <c r="L51" s="46">
        <f t="shared" si="0"/>
        <v>100</v>
      </c>
      <c r="M51" s="5" t="s">
        <v>158</v>
      </c>
      <c r="N51" s="14" t="s">
        <v>143</v>
      </c>
      <c r="O51" s="14" t="s">
        <v>143</v>
      </c>
      <c r="P51" s="12"/>
    </row>
    <row r="52" spans="2:16" ht="30" x14ac:dyDescent="0.25">
      <c r="B52" s="53"/>
      <c r="C52" s="78">
        <v>1</v>
      </c>
      <c r="D52" s="15" t="s">
        <v>49</v>
      </c>
      <c r="E52" s="90">
        <v>7000000</v>
      </c>
      <c r="F52" s="89">
        <v>7000000</v>
      </c>
      <c r="G52" s="19">
        <f t="shared" si="2"/>
        <v>100</v>
      </c>
      <c r="H52" s="15" t="s">
        <v>130</v>
      </c>
      <c r="I52" s="15" t="s">
        <v>50</v>
      </c>
      <c r="J52" s="17">
        <v>19</v>
      </c>
      <c r="K52" s="18" t="s">
        <v>51</v>
      </c>
      <c r="L52" s="46">
        <f t="shared" si="0"/>
        <v>100</v>
      </c>
      <c r="M52" s="5" t="s">
        <v>158</v>
      </c>
      <c r="N52" s="14" t="s">
        <v>143</v>
      </c>
      <c r="O52" s="14" t="s">
        <v>143</v>
      </c>
      <c r="P52" s="12"/>
    </row>
    <row r="53" spans="2:16" ht="31.5" x14ac:dyDescent="0.25">
      <c r="B53" s="53" t="s">
        <v>181</v>
      </c>
      <c r="C53" s="84" t="s">
        <v>92</v>
      </c>
      <c r="D53" s="83"/>
      <c r="E53" s="88">
        <f>E54</f>
        <v>7500000</v>
      </c>
      <c r="F53" s="91">
        <f>F54</f>
        <v>7500000</v>
      </c>
      <c r="G53" s="19">
        <f t="shared" si="2"/>
        <v>100</v>
      </c>
      <c r="H53" s="31"/>
      <c r="I53" s="33" t="s">
        <v>93</v>
      </c>
      <c r="J53" s="3"/>
      <c r="K53" s="18"/>
      <c r="L53" s="46">
        <f t="shared" si="0"/>
        <v>100</v>
      </c>
      <c r="M53" s="5" t="s">
        <v>158</v>
      </c>
      <c r="N53" s="14"/>
      <c r="O53" s="14"/>
      <c r="P53" s="12"/>
    </row>
    <row r="54" spans="2:16" ht="45" x14ac:dyDescent="0.25">
      <c r="B54" s="53"/>
      <c r="C54" s="81">
        <v>1</v>
      </c>
      <c r="D54" s="34" t="s">
        <v>94</v>
      </c>
      <c r="E54" s="90">
        <v>7500000</v>
      </c>
      <c r="F54" s="89">
        <v>7500000</v>
      </c>
      <c r="G54" s="19">
        <f t="shared" si="2"/>
        <v>100</v>
      </c>
      <c r="H54" s="20" t="s">
        <v>137</v>
      </c>
      <c r="I54" s="35" t="s">
        <v>95</v>
      </c>
      <c r="J54" s="36">
        <v>2</v>
      </c>
      <c r="K54" s="37" t="s">
        <v>96</v>
      </c>
      <c r="L54" s="46">
        <f t="shared" si="0"/>
        <v>100</v>
      </c>
      <c r="M54" s="5" t="s">
        <v>158</v>
      </c>
      <c r="N54" s="14" t="s">
        <v>143</v>
      </c>
      <c r="O54" s="14" t="s">
        <v>143</v>
      </c>
      <c r="P54" s="12"/>
    </row>
    <row r="55" spans="2:16" ht="47.25" x14ac:dyDescent="0.25">
      <c r="B55" s="53" t="s">
        <v>182</v>
      </c>
      <c r="C55" s="84" t="s">
        <v>82</v>
      </c>
      <c r="D55" s="83"/>
      <c r="E55" s="88">
        <f>E56</f>
        <v>50000000</v>
      </c>
      <c r="F55" s="91">
        <f>F56</f>
        <v>50000000</v>
      </c>
      <c r="G55" s="19">
        <f t="shared" si="2"/>
        <v>100</v>
      </c>
      <c r="H55" s="31"/>
      <c r="I55" s="13" t="s">
        <v>83</v>
      </c>
      <c r="J55" s="17"/>
      <c r="K55" s="24"/>
      <c r="L55" s="46">
        <f t="shared" si="0"/>
        <v>100</v>
      </c>
      <c r="M55" s="5" t="s">
        <v>158</v>
      </c>
      <c r="N55" s="14"/>
      <c r="O55" s="14"/>
      <c r="P55" s="12"/>
    </row>
    <row r="56" spans="2:16" ht="45" x14ac:dyDescent="0.25">
      <c r="B56" s="53"/>
      <c r="C56" s="81">
        <v>1</v>
      </c>
      <c r="D56" s="15" t="s">
        <v>155</v>
      </c>
      <c r="E56" s="90">
        <v>50000000</v>
      </c>
      <c r="F56" s="89">
        <v>50000000</v>
      </c>
      <c r="G56" s="19">
        <f t="shared" si="2"/>
        <v>100</v>
      </c>
      <c r="H56" s="20" t="s">
        <v>141</v>
      </c>
      <c r="I56" s="15" t="s">
        <v>84</v>
      </c>
      <c r="J56" s="17">
        <v>2</v>
      </c>
      <c r="K56" s="24" t="s">
        <v>61</v>
      </c>
      <c r="L56" s="46">
        <f t="shared" si="0"/>
        <v>100</v>
      </c>
      <c r="M56" s="5" t="s">
        <v>158</v>
      </c>
      <c r="N56" s="14" t="s">
        <v>143</v>
      </c>
      <c r="O56" s="14" t="s">
        <v>143</v>
      </c>
      <c r="P56" s="12"/>
    </row>
    <row r="57" spans="2:16" ht="47.25" x14ac:dyDescent="0.25">
      <c r="B57" s="53" t="s">
        <v>183</v>
      </c>
      <c r="C57" s="84" t="s">
        <v>52</v>
      </c>
      <c r="D57" s="83"/>
      <c r="E57" s="88">
        <f>E58</f>
        <v>7500000</v>
      </c>
      <c r="F57" s="91">
        <f>F58</f>
        <v>7500000</v>
      </c>
      <c r="G57" s="19">
        <f t="shared" si="2"/>
        <v>100</v>
      </c>
      <c r="H57" s="13"/>
      <c r="I57" s="13" t="s">
        <v>53</v>
      </c>
      <c r="J57" s="10"/>
      <c r="K57" s="11"/>
      <c r="L57" s="46">
        <f t="shared" si="0"/>
        <v>100</v>
      </c>
      <c r="M57" s="5" t="s">
        <v>158</v>
      </c>
      <c r="N57" s="14"/>
      <c r="O57" s="14"/>
      <c r="P57" s="12"/>
    </row>
    <row r="58" spans="2:16" ht="60" x14ac:dyDescent="0.25">
      <c r="B58" s="53"/>
      <c r="C58" s="78">
        <v>1</v>
      </c>
      <c r="D58" s="23" t="s">
        <v>55</v>
      </c>
      <c r="E58" s="90">
        <v>7500000</v>
      </c>
      <c r="F58" s="89">
        <v>7500000</v>
      </c>
      <c r="G58" s="19">
        <f t="shared" si="2"/>
        <v>100</v>
      </c>
      <c r="H58" s="20" t="s">
        <v>157</v>
      </c>
      <c r="I58" s="23" t="s">
        <v>56</v>
      </c>
      <c r="J58" s="17">
        <v>57</v>
      </c>
      <c r="K58" s="18" t="s">
        <v>38</v>
      </c>
      <c r="L58" s="46">
        <f t="shared" si="0"/>
        <v>100</v>
      </c>
      <c r="M58" s="5" t="s">
        <v>158</v>
      </c>
      <c r="N58" s="14" t="s">
        <v>143</v>
      </c>
      <c r="O58" s="14" t="s">
        <v>143</v>
      </c>
      <c r="P58" s="12"/>
    </row>
    <row r="59" spans="2:16" ht="47.25" x14ac:dyDescent="0.25">
      <c r="B59" s="53" t="s">
        <v>184</v>
      </c>
      <c r="C59" s="84" t="s">
        <v>62</v>
      </c>
      <c r="D59" s="83"/>
      <c r="E59" s="88">
        <f>E60</f>
        <v>20000000</v>
      </c>
      <c r="F59" s="91">
        <f>F60</f>
        <v>20000000</v>
      </c>
      <c r="G59" s="19">
        <f t="shared" si="2"/>
        <v>100</v>
      </c>
      <c r="H59" s="13"/>
      <c r="I59" s="13" t="s">
        <v>63</v>
      </c>
      <c r="J59" s="10"/>
      <c r="K59" s="11"/>
      <c r="L59" s="46">
        <f t="shared" si="0"/>
        <v>100</v>
      </c>
      <c r="M59" s="5" t="s">
        <v>158</v>
      </c>
      <c r="N59" s="14"/>
      <c r="O59" s="14"/>
      <c r="P59" s="12"/>
    </row>
    <row r="60" spans="2:16" ht="45" x14ac:dyDescent="0.25">
      <c r="B60" s="53"/>
      <c r="C60" s="78">
        <v>1</v>
      </c>
      <c r="D60" s="15" t="s">
        <v>64</v>
      </c>
      <c r="E60" s="90">
        <v>20000000</v>
      </c>
      <c r="F60" s="89">
        <v>20000000</v>
      </c>
      <c r="G60" s="19">
        <f t="shared" si="2"/>
        <v>100</v>
      </c>
      <c r="H60" s="20" t="s">
        <v>133</v>
      </c>
      <c r="I60" s="15" t="s">
        <v>65</v>
      </c>
      <c r="J60" s="17">
        <v>19</v>
      </c>
      <c r="K60" s="24" t="s">
        <v>54</v>
      </c>
      <c r="L60" s="46">
        <f t="shared" si="0"/>
        <v>100</v>
      </c>
      <c r="M60" s="5" t="s">
        <v>158</v>
      </c>
      <c r="N60" s="14" t="s">
        <v>143</v>
      </c>
      <c r="O60" s="14" t="s">
        <v>143</v>
      </c>
      <c r="P60" s="12"/>
    </row>
    <row r="61" spans="2:16" ht="31.5" x14ac:dyDescent="0.25">
      <c r="B61" s="53" t="s">
        <v>185</v>
      </c>
      <c r="C61" s="84" t="s">
        <v>97</v>
      </c>
      <c r="D61" s="83"/>
      <c r="E61" s="88">
        <f>E62</f>
        <v>7500000</v>
      </c>
      <c r="F61" s="91">
        <f>F62</f>
        <v>7500000</v>
      </c>
      <c r="G61" s="19">
        <f t="shared" si="2"/>
        <v>100</v>
      </c>
      <c r="H61" s="13"/>
      <c r="I61" s="13" t="s">
        <v>98</v>
      </c>
      <c r="J61" s="10"/>
      <c r="K61" s="11"/>
      <c r="L61" s="46">
        <f t="shared" si="0"/>
        <v>100</v>
      </c>
      <c r="M61" s="5" t="s">
        <v>158</v>
      </c>
      <c r="N61" s="14"/>
      <c r="O61" s="14"/>
      <c r="P61" s="12"/>
    </row>
    <row r="62" spans="2:16" ht="30" x14ac:dyDescent="0.25">
      <c r="B62" s="53"/>
      <c r="C62" s="78">
        <v>1</v>
      </c>
      <c r="D62" s="15" t="s">
        <v>99</v>
      </c>
      <c r="E62" s="90">
        <v>7500000</v>
      </c>
      <c r="F62" s="89">
        <v>7500000</v>
      </c>
      <c r="G62" s="19">
        <f t="shared" si="2"/>
        <v>100</v>
      </c>
      <c r="H62" s="20" t="s">
        <v>140</v>
      </c>
      <c r="I62" s="15" t="s">
        <v>100</v>
      </c>
      <c r="J62" s="17">
        <v>1</v>
      </c>
      <c r="K62" s="24" t="s">
        <v>61</v>
      </c>
      <c r="L62" s="46">
        <f t="shared" si="0"/>
        <v>100</v>
      </c>
      <c r="M62" s="5" t="s">
        <v>158</v>
      </c>
      <c r="N62" s="14" t="s">
        <v>143</v>
      </c>
      <c r="O62" s="14" t="s">
        <v>143</v>
      </c>
      <c r="P62" s="12"/>
    </row>
    <row r="63" spans="2:16" ht="31.5" x14ac:dyDescent="0.25">
      <c r="B63" s="53" t="s">
        <v>186</v>
      </c>
      <c r="C63" s="84" t="s">
        <v>58</v>
      </c>
      <c r="D63" s="83"/>
      <c r="E63" s="88">
        <f>E64</f>
        <v>10000000</v>
      </c>
      <c r="F63" s="91">
        <f>F64</f>
        <v>10000000</v>
      </c>
      <c r="G63" s="19">
        <f t="shared" si="2"/>
        <v>100</v>
      </c>
      <c r="H63" s="13"/>
      <c r="I63" s="13" t="s">
        <v>57</v>
      </c>
      <c r="J63" s="10"/>
      <c r="K63" s="11"/>
      <c r="L63" s="46">
        <f t="shared" si="0"/>
        <v>100</v>
      </c>
      <c r="M63" s="5" t="s">
        <v>158</v>
      </c>
      <c r="N63" s="14"/>
      <c r="O63" s="14"/>
      <c r="P63" s="12"/>
    </row>
    <row r="64" spans="2:16" ht="49.5" customHeight="1" x14ac:dyDescent="0.25">
      <c r="B64" s="53"/>
      <c r="C64" s="80">
        <v>1</v>
      </c>
      <c r="D64" s="15" t="s">
        <v>59</v>
      </c>
      <c r="E64" s="90">
        <v>10000000</v>
      </c>
      <c r="F64" s="89">
        <v>10000000</v>
      </c>
      <c r="G64" s="19">
        <f t="shared" si="2"/>
        <v>100</v>
      </c>
      <c r="H64" s="20" t="s">
        <v>132</v>
      </c>
      <c r="I64" s="15" t="s">
        <v>57</v>
      </c>
      <c r="J64" s="17">
        <v>1</v>
      </c>
      <c r="K64" s="18" t="s">
        <v>60</v>
      </c>
      <c r="L64" s="46">
        <f t="shared" si="0"/>
        <v>100</v>
      </c>
      <c r="M64" s="5" t="s">
        <v>158</v>
      </c>
      <c r="N64" s="14" t="s">
        <v>143</v>
      </c>
      <c r="O64" s="14" t="s">
        <v>143</v>
      </c>
      <c r="P64" s="12"/>
    </row>
    <row r="65" spans="2:16" ht="47.25" x14ac:dyDescent="0.25">
      <c r="B65" s="53" t="s">
        <v>187</v>
      </c>
      <c r="C65" s="84" t="s">
        <v>85</v>
      </c>
      <c r="D65" s="83"/>
      <c r="E65" s="88">
        <f>E66</f>
        <v>20000000</v>
      </c>
      <c r="F65" s="91">
        <f>F66</f>
        <v>20000000</v>
      </c>
      <c r="G65" s="19">
        <f t="shared" ref="G65:G66" si="3">F65/E65*100</f>
        <v>100</v>
      </c>
      <c r="H65" s="31"/>
      <c r="I65" s="13" t="s">
        <v>86</v>
      </c>
      <c r="J65" s="3"/>
      <c r="K65" s="18"/>
      <c r="L65" s="46">
        <f t="shared" si="0"/>
        <v>100</v>
      </c>
      <c r="M65" s="5" t="s">
        <v>158</v>
      </c>
      <c r="N65" s="14" t="s">
        <v>143</v>
      </c>
      <c r="O65" s="14" t="s">
        <v>143</v>
      </c>
      <c r="P65" s="12"/>
    </row>
    <row r="66" spans="2:16" ht="49.5" customHeight="1" x14ac:dyDescent="0.25">
      <c r="B66" s="53"/>
      <c r="C66" s="78">
        <v>1</v>
      </c>
      <c r="D66" s="23" t="s">
        <v>156</v>
      </c>
      <c r="E66" s="90">
        <v>20000000</v>
      </c>
      <c r="F66" s="89">
        <v>20000000</v>
      </c>
      <c r="G66" s="19">
        <f t="shared" si="3"/>
        <v>100</v>
      </c>
      <c r="H66" s="20" t="s">
        <v>139</v>
      </c>
      <c r="I66" s="15" t="s">
        <v>87</v>
      </c>
      <c r="J66" s="32">
        <f>95*2</f>
        <v>190</v>
      </c>
      <c r="K66" s="24" t="s">
        <v>38</v>
      </c>
      <c r="L66" s="46">
        <f t="shared" si="0"/>
        <v>100</v>
      </c>
      <c r="M66" s="5" t="s">
        <v>158</v>
      </c>
      <c r="N66" s="14" t="s">
        <v>143</v>
      </c>
      <c r="O66" s="14" t="s">
        <v>143</v>
      </c>
      <c r="P66" s="12"/>
    </row>
    <row r="67" spans="2:16" x14ac:dyDescent="0.25">
      <c r="B67" s="53" t="s">
        <v>188</v>
      </c>
      <c r="C67" s="84" t="s">
        <v>39</v>
      </c>
      <c r="D67" s="83"/>
      <c r="E67" s="88">
        <f>E68</f>
        <v>13000000</v>
      </c>
      <c r="F67" s="91">
        <f>F68</f>
        <v>13000000</v>
      </c>
      <c r="G67" s="19">
        <f t="shared" si="1"/>
        <v>100</v>
      </c>
      <c r="H67" s="13"/>
      <c r="I67" s="13" t="s">
        <v>40</v>
      </c>
      <c r="J67" s="17"/>
      <c r="K67" s="18"/>
      <c r="L67" s="46">
        <f t="shared" si="0"/>
        <v>100</v>
      </c>
      <c r="M67" s="5" t="s">
        <v>158</v>
      </c>
      <c r="N67" s="14"/>
      <c r="O67" s="14"/>
      <c r="P67" s="12"/>
    </row>
    <row r="68" spans="2:16" ht="44.25" customHeight="1" x14ac:dyDescent="0.25">
      <c r="B68" s="53"/>
      <c r="C68" s="78">
        <v>1</v>
      </c>
      <c r="D68" s="15" t="s">
        <v>41</v>
      </c>
      <c r="E68" s="90">
        <v>13000000</v>
      </c>
      <c r="F68" s="89">
        <v>13000000</v>
      </c>
      <c r="G68" s="19">
        <f t="shared" si="1"/>
        <v>100</v>
      </c>
      <c r="H68" s="20" t="s">
        <v>138</v>
      </c>
      <c r="I68" s="15" t="s">
        <v>42</v>
      </c>
      <c r="J68" s="17">
        <v>12</v>
      </c>
      <c r="K68" s="18" t="s">
        <v>1</v>
      </c>
      <c r="L68" s="46">
        <f t="shared" si="0"/>
        <v>100</v>
      </c>
      <c r="M68" s="5" t="s">
        <v>158</v>
      </c>
      <c r="N68" s="14" t="s">
        <v>143</v>
      </c>
      <c r="O68" s="14" t="s">
        <v>143</v>
      </c>
      <c r="P68" s="12"/>
    </row>
    <row r="69" spans="2:16" ht="44.25" customHeight="1" x14ac:dyDescent="0.25">
      <c r="B69" s="53" t="s">
        <v>189</v>
      </c>
      <c r="C69" s="85" t="s">
        <v>159</v>
      </c>
      <c r="D69" s="86"/>
      <c r="E69" s="88">
        <f>E70</f>
        <v>14118000</v>
      </c>
      <c r="F69" s="91">
        <f>F70</f>
        <v>11618000</v>
      </c>
      <c r="G69" s="19">
        <f t="shared" si="1"/>
        <v>82.292109363932568</v>
      </c>
      <c r="H69" s="20"/>
      <c r="I69" s="13" t="s">
        <v>86</v>
      </c>
      <c r="J69" s="51"/>
      <c r="K69" s="52"/>
      <c r="L69" s="46">
        <f t="shared" ref="L69:L72" si="4">G69</f>
        <v>82.292109363932568</v>
      </c>
      <c r="M69" s="50" t="s">
        <v>158</v>
      </c>
      <c r="N69" s="14" t="s">
        <v>143</v>
      </c>
      <c r="O69" s="14" t="s">
        <v>143</v>
      </c>
      <c r="P69" s="12"/>
    </row>
    <row r="70" spans="2:16" ht="44.25" customHeight="1" x14ac:dyDescent="0.25">
      <c r="B70" s="53"/>
      <c r="C70" s="78">
        <v>1</v>
      </c>
      <c r="D70" s="57" t="s">
        <v>160</v>
      </c>
      <c r="E70" s="90">
        <v>14118000</v>
      </c>
      <c r="F70" s="92">
        <v>11618000</v>
      </c>
      <c r="G70" s="19">
        <f t="shared" si="1"/>
        <v>82.292109363932568</v>
      </c>
      <c r="H70" s="20" t="s">
        <v>163</v>
      </c>
      <c r="I70" s="20" t="s">
        <v>164</v>
      </c>
      <c r="J70" s="51">
        <v>1</v>
      </c>
      <c r="K70" s="52" t="s">
        <v>61</v>
      </c>
      <c r="L70" s="46">
        <f t="shared" si="4"/>
        <v>82.292109363932568</v>
      </c>
      <c r="M70" s="50" t="s">
        <v>158</v>
      </c>
      <c r="N70" s="14" t="s">
        <v>143</v>
      </c>
      <c r="O70" s="14" t="s">
        <v>143</v>
      </c>
      <c r="P70" s="12"/>
    </row>
    <row r="71" spans="2:16" ht="44.25" customHeight="1" x14ac:dyDescent="0.25">
      <c r="B71" s="53" t="s">
        <v>190</v>
      </c>
      <c r="C71" s="85" t="s">
        <v>161</v>
      </c>
      <c r="D71" s="86"/>
      <c r="E71" s="88">
        <f>E72</f>
        <v>10500000</v>
      </c>
      <c r="F71" s="91">
        <f>F72</f>
        <v>10500000</v>
      </c>
      <c r="G71" s="19">
        <f t="shared" si="1"/>
        <v>100</v>
      </c>
      <c r="H71" s="20"/>
      <c r="I71" s="13" t="s">
        <v>198</v>
      </c>
      <c r="J71" s="51"/>
      <c r="K71" s="52"/>
      <c r="L71" s="46">
        <f t="shared" si="4"/>
        <v>100</v>
      </c>
      <c r="M71" s="50" t="s">
        <v>158</v>
      </c>
      <c r="N71" s="14" t="s">
        <v>143</v>
      </c>
      <c r="O71" s="14" t="s">
        <v>143</v>
      </c>
      <c r="P71" s="12"/>
    </row>
    <row r="72" spans="2:16" ht="44.25" customHeight="1" x14ac:dyDescent="0.25">
      <c r="B72" s="53"/>
      <c r="C72" s="78">
        <v>1</v>
      </c>
      <c r="D72" s="57" t="s">
        <v>162</v>
      </c>
      <c r="E72" s="90">
        <v>10500000</v>
      </c>
      <c r="F72" s="89">
        <v>10500000</v>
      </c>
      <c r="G72" s="19"/>
      <c r="H72" s="20" t="s">
        <v>165</v>
      </c>
      <c r="I72" s="15" t="s">
        <v>166</v>
      </c>
      <c r="J72" s="51">
        <v>1</v>
      </c>
      <c r="K72" s="52" t="s">
        <v>61</v>
      </c>
      <c r="L72" s="46">
        <f t="shared" si="4"/>
        <v>0</v>
      </c>
      <c r="M72" s="50" t="s">
        <v>158</v>
      </c>
      <c r="N72" s="14" t="s">
        <v>143</v>
      </c>
      <c r="O72" s="14" t="s">
        <v>143</v>
      </c>
      <c r="P72" s="12"/>
    </row>
    <row r="73" spans="2:16" ht="30" customHeight="1" x14ac:dyDescent="0.25">
      <c r="B73" s="53"/>
      <c r="C73" s="75"/>
      <c r="D73" s="71"/>
      <c r="E73" s="44">
        <f>E11+E24+E33+E35+E37+E40+E42+E44+E47+E49+E51+E53+E55+E57+E59+E61+E63+E65+E67+E69+E71</f>
        <v>637411500</v>
      </c>
      <c r="F73" s="44">
        <f>F11+F24+F33+F35+F37+F40+F42+F44+F47+F49+F51+F53+F55+F57+F59+F61+F63+F65+F67+F69+F71</f>
        <v>628876494</v>
      </c>
      <c r="G73" s="45">
        <f>F73/E73*100</f>
        <v>98.660989643268124</v>
      </c>
      <c r="H73" s="27"/>
      <c r="I73" s="27"/>
      <c r="J73" s="72"/>
      <c r="K73" s="73"/>
      <c r="L73" s="72"/>
      <c r="M73" s="73"/>
      <c r="N73" s="27"/>
      <c r="O73" s="27"/>
    </row>
    <row r="74" spans="2:16" ht="30" customHeight="1" x14ac:dyDescent="0.25">
      <c r="C74" s="47"/>
      <c r="D74" s="47"/>
      <c r="E74" s="48"/>
      <c r="F74" s="48"/>
      <c r="G74" s="49"/>
      <c r="H74" s="38"/>
      <c r="I74" s="38"/>
      <c r="J74" s="41"/>
      <c r="K74" s="41"/>
      <c r="L74" s="41"/>
      <c r="M74" s="41"/>
      <c r="N74" s="38"/>
      <c r="O74" s="38"/>
    </row>
    <row r="75" spans="2:16" x14ac:dyDescent="0.25">
      <c r="E75" s="42"/>
      <c r="I75" s="70" t="s">
        <v>199</v>
      </c>
      <c r="J75" s="70"/>
      <c r="K75" s="70"/>
      <c r="L75" s="70"/>
      <c r="M75" s="70"/>
      <c r="N75" s="70"/>
      <c r="O75" s="70"/>
      <c r="P75" s="39"/>
    </row>
    <row r="76" spans="2:16" x14ac:dyDescent="0.25">
      <c r="M76" s="58"/>
      <c r="N76" s="58"/>
      <c r="O76" s="58"/>
      <c r="P76" s="39"/>
    </row>
    <row r="77" spans="2:16" x14ac:dyDescent="0.25">
      <c r="I77" s="58" t="s">
        <v>145</v>
      </c>
      <c r="J77" s="58"/>
      <c r="K77" s="58"/>
      <c r="L77" s="58"/>
      <c r="M77" s="58"/>
      <c r="N77" s="58"/>
      <c r="O77" s="58"/>
      <c r="P77" s="39"/>
    </row>
    <row r="78" spans="2:16" x14ac:dyDescent="0.25">
      <c r="M78" s="58"/>
      <c r="N78" s="58"/>
      <c r="O78" s="58"/>
      <c r="P78" s="39"/>
    </row>
    <row r="79" spans="2:16" x14ac:dyDescent="0.25">
      <c r="M79" s="58"/>
      <c r="N79" s="58"/>
      <c r="O79" s="58"/>
      <c r="P79" s="39"/>
    </row>
    <row r="80" spans="2:16" x14ac:dyDescent="0.25">
      <c r="M80" s="58"/>
      <c r="N80" s="58"/>
      <c r="O80" s="58"/>
      <c r="P80" s="39"/>
    </row>
    <row r="81" spans="7:16" x14ac:dyDescent="0.25">
      <c r="I81" s="59" t="s">
        <v>146</v>
      </c>
      <c r="J81" s="59"/>
      <c r="K81" s="59"/>
      <c r="L81" s="59"/>
      <c r="M81" s="59"/>
      <c r="N81" s="59"/>
      <c r="O81" s="59"/>
      <c r="P81" s="40"/>
    </row>
    <row r="82" spans="7:16" x14ac:dyDescent="0.25">
      <c r="G82" s="6"/>
      <c r="I82" s="58" t="s">
        <v>147</v>
      </c>
      <c r="J82" s="58"/>
      <c r="K82" s="58"/>
      <c r="L82" s="58"/>
      <c r="M82" s="58"/>
      <c r="N82" s="58"/>
      <c r="O82" s="58"/>
      <c r="P82" s="39"/>
    </row>
    <row r="83" spans="7:16" x14ac:dyDescent="0.25">
      <c r="G83" s="6"/>
      <c r="I83" s="58" t="s">
        <v>148</v>
      </c>
      <c r="J83" s="58"/>
      <c r="K83" s="58"/>
      <c r="L83" s="58"/>
      <c r="M83" s="58"/>
      <c r="N83" s="58"/>
      <c r="O83" s="58"/>
      <c r="P83" s="39"/>
    </row>
    <row r="84" spans="7:16" x14ac:dyDescent="0.25">
      <c r="G84" s="6"/>
      <c r="J84" s="6"/>
      <c r="M84" s="58"/>
      <c r="N84" s="58"/>
      <c r="O84" s="58"/>
      <c r="P84" s="39"/>
    </row>
    <row r="85" spans="7:16" x14ac:dyDescent="0.25">
      <c r="G85" s="6"/>
      <c r="J85" s="6"/>
      <c r="M85" s="58"/>
      <c r="N85" s="58"/>
      <c r="O85" s="58"/>
      <c r="P85" s="39"/>
    </row>
    <row r="86" spans="7:16" x14ac:dyDescent="0.25">
      <c r="G86" s="6"/>
      <c r="J86" s="6"/>
      <c r="P86" s="39"/>
    </row>
    <row r="1048472" spans="4:15" x14ac:dyDescent="0.25">
      <c r="D1048472" s="38"/>
      <c r="E1048472" s="38"/>
      <c r="F1048472" s="38"/>
      <c r="G1048472" s="41"/>
      <c r="H1048472" s="38"/>
      <c r="I1048472" s="38"/>
      <c r="J1048472" s="41"/>
      <c r="K1048472" s="41"/>
      <c r="L1048472" s="41"/>
      <c r="M1048472" s="41"/>
      <c r="N1048472" s="38"/>
      <c r="O1048472" s="38"/>
    </row>
    <row r="1048479" spans="4:15" x14ac:dyDescent="0.25">
      <c r="D1048479" s="38"/>
      <c r="E1048479" s="38"/>
      <c r="F1048479" s="38"/>
      <c r="G1048479" s="41"/>
      <c r="H1048479" s="38"/>
      <c r="I1048479" s="38"/>
      <c r="J1048479" s="41"/>
      <c r="K1048479" s="41"/>
      <c r="L1048479" s="41"/>
      <c r="M1048479" s="41"/>
      <c r="N1048479" s="38"/>
      <c r="O1048479" s="38"/>
    </row>
  </sheetData>
  <mergeCells count="52">
    <mergeCell ref="C65:D65"/>
    <mergeCell ref="C67:D67"/>
    <mergeCell ref="C69:D69"/>
    <mergeCell ref="C71:D71"/>
    <mergeCell ref="C4:O4"/>
    <mergeCell ref="C55:D55"/>
    <mergeCell ref="C57:D57"/>
    <mergeCell ref="C59:D59"/>
    <mergeCell ref="C61:D61"/>
    <mergeCell ref="C63:D63"/>
    <mergeCell ref="C44:D44"/>
    <mergeCell ref="C47:D47"/>
    <mergeCell ref="C49:D49"/>
    <mergeCell ref="C51:D51"/>
    <mergeCell ref="C53:D53"/>
    <mergeCell ref="I75:O75"/>
    <mergeCell ref="J9:K9"/>
    <mergeCell ref="L9:M9"/>
    <mergeCell ref="C73:D73"/>
    <mergeCell ref="J73:K73"/>
    <mergeCell ref="L73:M73"/>
    <mergeCell ref="C9:D9"/>
    <mergeCell ref="C10:D10"/>
    <mergeCell ref="C11:D11"/>
    <mergeCell ref="C24:D24"/>
    <mergeCell ref="C33:D33"/>
    <mergeCell ref="C35:D35"/>
    <mergeCell ref="C37:D37"/>
    <mergeCell ref="C40:D40"/>
    <mergeCell ref="C42:D42"/>
    <mergeCell ref="C2:O2"/>
    <mergeCell ref="C3:O3"/>
    <mergeCell ref="C5:O5"/>
    <mergeCell ref="N7:N8"/>
    <mergeCell ref="O7:O8"/>
    <mergeCell ref="J7:K8"/>
    <mergeCell ref="L7:M8"/>
    <mergeCell ref="F7:G7"/>
    <mergeCell ref="H7:I7"/>
    <mergeCell ref="E7:E8"/>
    <mergeCell ref="B7:B8"/>
    <mergeCell ref="C7:D8"/>
    <mergeCell ref="M85:O85"/>
    <mergeCell ref="M80:O80"/>
    <mergeCell ref="M84:O84"/>
    <mergeCell ref="M76:O76"/>
    <mergeCell ref="M78:O78"/>
    <mergeCell ref="M79:O79"/>
    <mergeCell ref="I77:O77"/>
    <mergeCell ref="I81:O81"/>
    <mergeCell ref="I82:O82"/>
    <mergeCell ref="I83:O83"/>
  </mergeCells>
  <pageMargins left="0.25" right="0.25" top="0.25" bottom="0.25" header="0.25" footer="0.25"/>
  <pageSetup paperSize="5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2019-01-28T14:19:51Z</dcterms:modified>
</cp:coreProperties>
</file>