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2020 Semester I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8" i="1" l="1"/>
  <c r="S38" i="1"/>
  <c r="Q38" i="1"/>
  <c r="O38" i="1"/>
  <c r="M38" i="1"/>
  <c r="L38" i="1"/>
  <c r="E38" i="1"/>
  <c r="D38" i="1"/>
  <c r="F38" i="1" s="1"/>
  <c r="U37" i="1"/>
  <c r="S37" i="1"/>
  <c r="Q37" i="1"/>
  <c r="O37" i="1"/>
  <c r="M37" i="1"/>
  <c r="F37" i="1"/>
  <c r="C37" i="1"/>
  <c r="B37" i="1"/>
  <c r="A37" i="1"/>
  <c r="U36" i="1"/>
  <c r="S36" i="1"/>
  <c r="Q36" i="1"/>
  <c r="O36" i="1"/>
  <c r="M36" i="1"/>
  <c r="F36" i="1"/>
  <c r="C36" i="1"/>
  <c r="B36" i="1"/>
  <c r="A36" i="1"/>
  <c r="U35" i="1"/>
  <c r="S35" i="1"/>
  <c r="Q35" i="1"/>
  <c r="O35" i="1"/>
  <c r="M35" i="1"/>
  <c r="F35" i="1"/>
  <c r="C35" i="1"/>
  <c r="B35" i="1"/>
  <c r="A35" i="1"/>
  <c r="U34" i="1"/>
  <c r="S34" i="1"/>
  <c r="Q34" i="1"/>
  <c r="O34" i="1"/>
  <c r="M34" i="1"/>
  <c r="F34" i="1"/>
  <c r="C34" i="1"/>
  <c r="B34" i="1"/>
  <c r="A34" i="1"/>
  <c r="U33" i="1"/>
  <c r="S33" i="1"/>
  <c r="Q33" i="1"/>
  <c r="O33" i="1"/>
  <c r="M33" i="1"/>
  <c r="F33" i="1"/>
  <c r="C33" i="1"/>
  <c r="B33" i="1"/>
  <c r="A33" i="1"/>
  <c r="U32" i="1"/>
  <c r="S32" i="1"/>
  <c r="Q32" i="1"/>
  <c r="O32" i="1"/>
  <c r="M32" i="1"/>
  <c r="F32" i="1"/>
  <c r="C32" i="1"/>
  <c r="B32" i="1"/>
  <c r="A32" i="1"/>
  <c r="U31" i="1"/>
  <c r="S31" i="1"/>
  <c r="Q31" i="1"/>
  <c r="O31" i="1"/>
  <c r="M31" i="1"/>
  <c r="F31" i="1"/>
  <c r="C31" i="1"/>
  <c r="B31" i="1"/>
  <c r="A31" i="1"/>
  <c r="U30" i="1"/>
  <c r="S30" i="1"/>
  <c r="Q30" i="1"/>
  <c r="O30" i="1"/>
  <c r="M30" i="1"/>
  <c r="F30" i="1"/>
  <c r="C30" i="1"/>
  <c r="B30" i="1"/>
  <c r="A30" i="1"/>
  <c r="U29" i="1"/>
  <c r="S29" i="1"/>
  <c r="Q29" i="1"/>
  <c r="O29" i="1"/>
  <c r="M29" i="1"/>
  <c r="F29" i="1"/>
  <c r="C29" i="1"/>
  <c r="B29" i="1"/>
  <c r="A29" i="1"/>
  <c r="U28" i="1"/>
  <c r="S28" i="1"/>
  <c r="Q28" i="1"/>
  <c r="O28" i="1"/>
  <c r="M28" i="1"/>
  <c r="F28" i="1"/>
  <c r="C28" i="1"/>
  <c r="B28" i="1"/>
  <c r="A28" i="1"/>
  <c r="U27" i="1"/>
  <c r="S27" i="1"/>
  <c r="Q27" i="1"/>
  <c r="O27" i="1"/>
  <c r="M27" i="1"/>
  <c r="F27" i="1"/>
  <c r="C27" i="1"/>
  <c r="B27" i="1"/>
  <c r="A27" i="1"/>
  <c r="U26" i="1"/>
  <c r="S26" i="1"/>
  <c r="Q26" i="1"/>
  <c r="O26" i="1"/>
  <c r="M26" i="1"/>
  <c r="F26" i="1"/>
  <c r="C26" i="1"/>
  <c r="B26" i="1"/>
  <c r="A26" i="1"/>
  <c r="U25" i="1"/>
  <c r="S25" i="1"/>
  <c r="Q25" i="1"/>
  <c r="O25" i="1"/>
  <c r="M25" i="1"/>
  <c r="F25" i="1"/>
  <c r="C25" i="1"/>
  <c r="B25" i="1"/>
  <c r="A25" i="1"/>
  <c r="U24" i="1"/>
  <c r="S24" i="1"/>
  <c r="Q24" i="1"/>
  <c r="O24" i="1"/>
  <c r="M24" i="1"/>
  <c r="F24" i="1"/>
  <c r="C24" i="1"/>
  <c r="B24" i="1"/>
  <c r="A24" i="1"/>
  <c r="U23" i="1"/>
  <c r="S23" i="1"/>
  <c r="Q23" i="1"/>
  <c r="O23" i="1"/>
  <c r="M23" i="1"/>
  <c r="F23" i="1"/>
  <c r="C23" i="1"/>
  <c r="B23" i="1"/>
  <c r="A23" i="1"/>
  <c r="U22" i="1"/>
  <c r="S22" i="1"/>
  <c r="Q22" i="1"/>
  <c r="O22" i="1"/>
  <c r="M22" i="1"/>
  <c r="F22" i="1"/>
  <c r="C22" i="1"/>
  <c r="B22" i="1"/>
  <c r="A22" i="1"/>
  <c r="U21" i="1"/>
  <c r="S21" i="1"/>
  <c r="Q21" i="1"/>
  <c r="O21" i="1"/>
  <c r="M21" i="1"/>
  <c r="F21" i="1"/>
  <c r="C21" i="1"/>
  <c r="B21" i="1"/>
  <c r="A21" i="1"/>
  <c r="U20" i="1"/>
  <c r="S20" i="1"/>
  <c r="Q20" i="1"/>
  <c r="O20" i="1"/>
  <c r="M20" i="1"/>
  <c r="F20" i="1"/>
  <c r="C20" i="1"/>
  <c r="B20" i="1"/>
  <c r="A20" i="1"/>
  <c r="U19" i="1"/>
  <c r="S19" i="1"/>
  <c r="Q19" i="1"/>
  <c r="O19" i="1"/>
  <c r="M19" i="1"/>
  <c r="F19" i="1"/>
  <c r="C19" i="1"/>
  <c r="B19" i="1"/>
  <c r="A19" i="1"/>
  <c r="U18" i="1"/>
  <c r="S18" i="1"/>
  <c r="Q18" i="1"/>
  <c r="O18" i="1"/>
  <c r="M18" i="1"/>
  <c r="F18" i="1"/>
  <c r="C18" i="1"/>
  <c r="B18" i="1"/>
  <c r="A18" i="1"/>
  <c r="U17" i="1"/>
  <c r="S17" i="1"/>
  <c r="Q17" i="1"/>
  <c r="O17" i="1"/>
  <c r="M17" i="1"/>
  <c r="F17" i="1"/>
  <c r="C17" i="1"/>
  <c r="B17" i="1"/>
  <c r="A17" i="1"/>
  <c r="U16" i="1"/>
  <c r="S16" i="1"/>
  <c r="Q16" i="1"/>
  <c r="O16" i="1"/>
  <c r="M16" i="1"/>
  <c r="F16" i="1"/>
  <c r="C16" i="1"/>
  <c r="B16" i="1"/>
  <c r="A16" i="1"/>
  <c r="U15" i="1"/>
  <c r="S15" i="1"/>
  <c r="Q15" i="1"/>
  <c r="O15" i="1"/>
  <c r="M15" i="1"/>
  <c r="F15" i="1"/>
  <c r="C15" i="1"/>
  <c r="B15" i="1"/>
  <c r="A15" i="1"/>
  <c r="U14" i="1"/>
  <c r="S14" i="1"/>
  <c r="Q14" i="1"/>
  <c r="O14" i="1"/>
  <c r="M14" i="1"/>
  <c r="F14" i="1"/>
  <c r="C14" i="1"/>
  <c r="B14" i="1"/>
  <c r="A14" i="1"/>
  <c r="U13" i="1"/>
  <c r="S13" i="1"/>
  <c r="Q13" i="1"/>
  <c r="O13" i="1"/>
  <c r="M13" i="1"/>
  <c r="F13" i="1"/>
  <c r="C13" i="1"/>
  <c r="B13" i="1"/>
  <c r="A13" i="1"/>
  <c r="U12" i="1"/>
  <c r="S12" i="1"/>
  <c r="Q12" i="1"/>
  <c r="O12" i="1"/>
  <c r="M12" i="1"/>
  <c r="F12" i="1"/>
  <c r="C12" i="1"/>
  <c r="B12" i="1"/>
  <c r="A12" i="1"/>
  <c r="U11" i="1"/>
  <c r="S11" i="1"/>
  <c r="Q11" i="1"/>
  <c r="O11" i="1"/>
  <c r="M11" i="1"/>
  <c r="F11" i="1"/>
  <c r="C11" i="1"/>
  <c r="B11" i="1"/>
  <c r="A11" i="1"/>
  <c r="J5" i="1"/>
  <c r="I5" i="1"/>
  <c r="J4" i="1"/>
  <c r="I4" i="1"/>
</calcChain>
</file>

<file path=xl/sharedStrings.xml><?xml version="1.0" encoding="utf-8"?>
<sst xmlns="http://schemas.openxmlformats.org/spreadsheetml/2006/main" count="37" uniqueCount="21">
  <si>
    <t>TABEL 23</t>
  </si>
  <si>
    <t>CAKUPAN PELAYANAN KESEHATAN PADA IBU HAMIL, IBU BERSALIN, DAN IBU NIFAS MENURUT KECAMATAN DAN PUSKESMAS</t>
  </si>
  <si>
    <t>NO</t>
  </si>
  <si>
    <t>KECAMATAN</t>
  </si>
  <si>
    <t>PUSKESMAS</t>
  </si>
  <si>
    <t>IBU HAMIL</t>
  </si>
  <si>
    <t>IBU BERSALIN/NIFAS</t>
  </si>
  <si>
    <t>JUMLAH</t>
  </si>
  <si>
    <t>K1</t>
  </si>
  <si>
    <t>K4*</t>
  </si>
  <si>
    <t>PERSALINAN DITOLONG NAKES</t>
  </si>
  <si>
    <t>PERSALINAN DI FASYANKES**</t>
  </si>
  <si>
    <t>KF1</t>
  </si>
  <si>
    <t>KF2</t>
  </si>
  <si>
    <t>KF3</t>
  </si>
  <si>
    <t xml:space="preserve">IBU NIFAS MENDAPAT VIT A </t>
  </si>
  <si>
    <t>%</t>
  </si>
  <si>
    <t>JUMLAH (KAB/KOTA)</t>
  </si>
  <si>
    <t>Sumber: Seksi Kesehatan Keluarga dan Gizi</t>
  </si>
  <si>
    <t xml:space="preserve">Keterangan: *cakupan K4 sama dengan indikator SPM "persentase ibu hamil mendapatkan pelayanan kesehatan ibu hamil"
</t>
  </si>
  <si>
    <t xml:space="preserve">                 ** persalinan di fasyankes sama dengan indikator SPM "persentase ibu bersalin mendapatkan pelayanan persalinan"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</si>
</sst>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3" fontId="2" fillId="0" borderId="12" xfId="2" applyNumberFormat="1" applyFont="1" applyBorder="1" applyAlignment="1">
      <alignment vertical="center"/>
    </xf>
    <xf numFmtId="164" fontId="2" fillId="0" borderId="12" xfId="2" applyNumberFormat="1" applyFont="1" applyBorder="1" applyAlignment="1">
      <alignment vertical="center"/>
    </xf>
    <xf numFmtId="164" fontId="2" fillId="0" borderId="12" xfId="3" applyNumberFormat="1" applyFont="1" applyBorder="1" applyAlignment="1">
      <alignment vertical="center"/>
    </xf>
    <xf numFmtId="3" fontId="2" fillId="0" borderId="12" xfId="1" applyNumberFormat="1" applyFont="1" applyBorder="1" applyAlignment="1">
      <alignment vertical="center"/>
    </xf>
    <xf numFmtId="164" fontId="2" fillId="0" borderId="12" xfId="0" applyNumberFormat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3" fontId="6" fillId="0" borderId="16" xfId="2" applyNumberFormat="1" applyFont="1" applyBorder="1" applyAlignment="1">
      <alignment vertical="center"/>
    </xf>
    <xf numFmtId="164" fontId="6" fillId="0" borderId="16" xfId="2" applyNumberFormat="1" applyFont="1" applyBorder="1" applyAlignment="1">
      <alignment vertical="center"/>
    </xf>
    <xf numFmtId="164" fontId="6" fillId="0" borderId="16" xfId="3" applyNumberFormat="1" applyFont="1" applyBorder="1" applyAlignment="1">
      <alignment vertical="center"/>
    </xf>
    <xf numFmtId="164" fontId="6" fillId="0" borderId="16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</cellXfs>
  <cellStyles count="4">
    <cellStyle name="Comma" xfId="1" builtinId="3"/>
    <cellStyle name="Comma [0]" xfId="2" builtinId="6"/>
    <cellStyle name="Comma [0] 2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6.%20TAHUN%202020\PROGRAM%20IBU\LAMPIRAN%20JUKNIS%20PROFIL%20KES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 refreshError="1"/>
      <sheetData sheetId="1" refreshError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workbookViewId="0">
      <selection activeCell="W10" sqref="W10"/>
    </sheetView>
  </sheetViews>
  <sheetFormatPr defaultRowHeight="15" x14ac:dyDescent="0.25"/>
  <cols>
    <col min="1" max="1" width="5.7109375" customWidth="1"/>
    <col min="2" max="2" width="21.7109375" customWidth="1"/>
    <col min="3" max="3" width="29.42578125" bestFit="1" customWidth="1"/>
    <col min="4" max="8" width="10.28515625" customWidth="1"/>
    <col min="9" max="21" width="10.28515625" hidden="1" customWidth="1"/>
  </cols>
  <sheetData>
    <row r="1" spans="1:2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6.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6.5" x14ac:dyDescent="0.25">
      <c r="A4" s="4"/>
      <c r="B4" s="4"/>
      <c r="C4" s="4"/>
      <c r="D4" s="4"/>
      <c r="E4" s="4"/>
      <c r="F4" s="4"/>
      <c r="G4" s="4"/>
      <c r="H4" s="4"/>
      <c r="I4" s="5" t="str">
        <f>'[1]1'!E5</f>
        <v>KABUPATEN/KOTA</v>
      </c>
      <c r="J4" s="6" t="str">
        <f>'[1]1'!F5</f>
        <v>DEMAK</v>
      </c>
      <c r="K4" s="7"/>
      <c r="L4" s="7"/>
      <c r="M4" s="7"/>
      <c r="N4" s="7"/>
      <c r="O4" s="7"/>
      <c r="P4" s="7"/>
      <c r="Q4" s="7"/>
      <c r="R4" s="7"/>
      <c r="S4" s="7"/>
      <c r="T4" s="4"/>
      <c r="U4" s="4"/>
    </row>
    <row r="5" spans="1:21" ht="16.5" x14ac:dyDescent="0.25">
      <c r="A5" s="4"/>
      <c r="B5" s="4"/>
      <c r="C5" s="4"/>
      <c r="D5" s="4"/>
      <c r="E5" s="4"/>
      <c r="F5" s="4"/>
      <c r="G5" s="4"/>
      <c r="H5" s="4"/>
      <c r="I5" s="5" t="str">
        <f>'[1]1'!E6</f>
        <v xml:space="preserve">TAHUN </v>
      </c>
      <c r="J5" s="6">
        <f>'[1]1'!F6</f>
        <v>2019</v>
      </c>
      <c r="K5" s="7"/>
      <c r="L5" s="7"/>
      <c r="M5" s="7"/>
      <c r="N5" s="7"/>
      <c r="O5" s="7"/>
      <c r="P5" s="7"/>
      <c r="Q5" s="7"/>
      <c r="R5" s="7"/>
      <c r="S5" s="7"/>
      <c r="T5" s="4"/>
      <c r="U5" s="4"/>
    </row>
    <row r="6" spans="1:21" ht="15.75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5">
      <c r="A7" s="9" t="s">
        <v>2</v>
      </c>
      <c r="B7" s="9" t="s">
        <v>3</v>
      </c>
      <c r="C7" s="9" t="s">
        <v>4</v>
      </c>
      <c r="D7" s="10" t="s">
        <v>5</v>
      </c>
      <c r="E7" s="11"/>
      <c r="F7" s="11"/>
      <c r="G7" s="11"/>
      <c r="H7" s="11"/>
      <c r="I7" s="12" t="s">
        <v>6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x14ac:dyDescent="0.25">
      <c r="A8" s="15"/>
      <c r="B8" s="15"/>
      <c r="C8" s="15"/>
      <c r="D8" s="16" t="s">
        <v>7</v>
      </c>
      <c r="E8" s="17" t="s">
        <v>8</v>
      </c>
      <c r="F8" s="18"/>
      <c r="G8" s="17" t="s">
        <v>9</v>
      </c>
      <c r="H8" s="18"/>
      <c r="I8" s="16" t="s">
        <v>7</v>
      </c>
      <c r="J8" s="17" t="s">
        <v>10</v>
      </c>
      <c r="K8" s="18"/>
      <c r="L8" s="17" t="s">
        <v>11</v>
      </c>
      <c r="M8" s="18"/>
      <c r="N8" s="17" t="s">
        <v>12</v>
      </c>
      <c r="O8" s="18"/>
      <c r="P8" s="17" t="s">
        <v>13</v>
      </c>
      <c r="Q8" s="18"/>
      <c r="R8" s="17" t="s">
        <v>14</v>
      </c>
      <c r="S8" s="18"/>
      <c r="T8" s="17" t="s">
        <v>15</v>
      </c>
      <c r="U8" s="18"/>
    </row>
    <row r="9" spans="1:21" x14ac:dyDescent="0.25">
      <c r="A9" s="19"/>
      <c r="B9" s="19"/>
      <c r="C9" s="19"/>
      <c r="D9" s="19"/>
      <c r="E9" s="20" t="s">
        <v>7</v>
      </c>
      <c r="F9" s="20" t="s">
        <v>16</v>
      </c>
      <c r="G9" s="20" t="s">
        <v>7</v>
      </c>
      <c r="H9" s="20" t="s">
        <v>16</v>
      </c>
      <c r="I9" s="19"/>
      <c r="J9" s="20" t="s">
        <v>7</v>
      </c>
      <c r="K9" s="20" t="s">
        <v>16</v>
      </c>
      <c r="L9" s="20" t="s">
        <v>7</v>
      </c>
      <c r="M9" s="20" t="s">
        <v>16</v>
      </c>
      <c r="N9" s="20" t="s">
        <v>7</v>
      </c>
      <c r="O9" s="20" t="s">
        <v>16</v>
      </c>
      <c r="P9" s="20" t="s">
        <v>7</v>
      </c>
      <c r="Q9" s="20" t="s">
        <v>16</v>
      </c>
      <c r="R9" s="20" t="s">
        <v>7</v>
      </c>
      <c r="S9" s="20" t="s">
        <v>16</v>
      </c>
      <c r="T9" s="20" t="s">
        <v>7</v>
      </c>
      <c r="U9" s="20" t="s">
        <v>16</v>
      </c>
    </row>
    <row r="10" spans="1:21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  <c r="M10" s="21">
        <v>13</v>
      </c>
      <c r="N10" s="21">
        <v>14</v>
      </c>
      <c r="O10" s="21">
        <v>15</v>
      </c>
      <c r="P10" s="21">
        <v>16</v>
      </c>
      <c r="Q10" s="21">
        <v>17</v>
      </c>
      <c r="R10" s="21">
        <v>18</v>
      </c>
      <c r="S10" s="21">
        <v>19</v>
      </c>
      <c r="T10" s="21">
        <v>20</v>
      </c>
      <c r="U10" s="21">
        <v>21</v>
      </c>
    </row>
    <row r="11" spans="1:21" x14ac:dyDescent="0.25">
      <c r="A11" s="22">
        <f>'[1]9'!A9</f>
        <v>1</v>
      </c>
      <c r="B11" s="23" t="str">
        <f>'[1]9'!B9</f>
        <v>MRANGGEN</v>
      </c>
      <c r="C11" s="23" t="str">
        <f>'[1]9'!C9</f>
        <v>Puskesmas Mranggen I</v>
      </c>
      <c r="D11" s="24">
        <v>1064</v>
      </c>
      <c r="E11" s="24">
        <v>534</v>
      </c>
      <c r="F11" s="25">
        <f t="shared" ref="F11:F37" si="0">E11/D11*100</f>
        <v>50.187969924812023</v>
      </c>
      <c r="G11" s="24">
        <v>534</v>
      </c>
      <c r="H11" s="25">
        <v>50.187969924812023</v>
      </c>
      <c r="I11" s="24">
        <v>1016</v>
      </c>
      <c r="J11" s="24">
        <v>515</v>
      </c>
      <c r="K11" s="25">
        <v>50.688976377952756</v>
      </c>
      <c r="L11" s="24">
        <v>515</v>
      </c>
      <c r="M11" s="25">
        <f>L11/I11*100</f>
        <v>50.688976377952756</v>
      </c>
      <c r="N11" s="24">
        <v>515</v>
      </c>
      <c r="O11" s="26">
        <f>N11/I11*100</f>
        <v>50.688976377952756</v>
      </c>
      <c r="P11" s="24">
        <v>515</v>
      </c>
      <c r="Q11" s="26">
        <f>P11/I11*100</f>
        <v>50.688976377952756</v>
      </c>
      <c r="R11" s="24">
        <v>515</v>
      </c>
      <c r="S11" s="26">
        <f>R11/I11*100</f>
        <v>50.688976377952756</v>
      </c>
      <c r="T11" s="27">
        <v>515</v>
      </c>
      <c r="U11" s="28">
        <f t="shared" ref="U11:U37" si="1">T11/I11*100</f>
        <v>50.688976377952756</v>
      </c>
    </row>
    <row r="12" spans="1:21" x14ac:dyDescent="0.25">
      <c r="A12" s="22">
        <f>'[1]9'!A10</f>
        <v>2</v>
      </c>
      <c r="B12" s="23" t="str">
        <f>'[1]9'!B10</f>
        <v>MRANGGEN</v>
      </c>
      <c r="C12" s="23" t="str">
        <f>'[1]9'!C10</f>
        <v>Puskesmas Mranggen II</v>
      </c>
      <c r="D12" s="24">
        <v>956</v>
      </c>
      <c r="E12" s="24">
        <v>481</v>
      </c>
      <c r="F12" s="25">
        <f>E12/D12*100</f>
        <v>50.313807531380746</v>
      </c>
      <c r="G12" s="24">
        <v>488</v>
      </c>
      <c r="H12" s="25">
        <v>51.046025104602514</v>
      </c>
      <c r="I12" s="24">
        <v>913</v>
      </c>
      <c r="J12" s="24">
        <v>496</v>
      </c>
      <c r="K12" s="25">
        <v>54.326396495071194</v>
      </c>
      <c r="L12" s="24">
        <v>496</v>
      </c>
      <c r="M12" s="25">
        <f>L12/I12*100</f>
        <v>54.326396495071194</v>
      </c>
      <c r="N12" s="24">
        <v>496</v>
      </c>
      <c r="O12" s="26">
        <f t="shared" ref="O12:O37" si="2">N12/I12*100</f>
        <v>54.326396495071194</v>
      </c>
      <c r="P12" s="24">
        <v>496</v>
      </c>
      <c r="Q12" s="26">
        <f>P12/I12*100</f>
        <v>54.326396495071194</v>
      </c>
      <c r="R12" s="24">
        <v>496</v>
      </c>
      <c r="S12" s="26">
        <f>R12/I12*100</f>
        <v>54.326396495071194</v>
      </c>
      <c r="T12" s="27">
        <v>496</v>
      </c>
      <c r="U12" s="28">
        <f t="shared" si="1"/>
        <v>54.326396495071194</v>
      </c>
    </row>
    <row r="13" spans="1:21" x14ac:dyDescent="0.25">
      <c r="A13" s="22">
        <f>'[1]9'!A11</f>
        <v>3</v>
      </c>
      <c r="B13" s="23" t="str">
        <f>'[1]9'!B11</f>
        <v>MRANGGEN</v>
      </c>
      <c r="C13" s="23" t="str">
        <f>'[1]9'!C11</f>
        <v>Puskesmas Mranggen III</v>
      </c>
      <c r="D13" s="24">
        <v>953</v>
      </c>
      <c r="E13" s="24">
        <v>553</v>
      </c>
      <c r="F13" s="25">
        <f t="shared" si="0"/>
        <v>58.027282266526761</v>
      </c>
      <c r="G13" s="24">
        <v>480</v>
      </c>
      <c r="H13" s="25">
        <v>50.367261280167888</v>
      </c>
      <c r="I13" s="24">
        <v>910</v>
      </c>
      <c r="J13" s="24">
        <v>465</v>
      </c>
      <c r="K13" s="25">
        <v>51.098901098901095</v>
      </c>
      <c r="L13" s="24">
        <v>465</v>
      </c>
      <c r="M13" s="25">
        <f t="shared" ref="M13:M37" si="3">L13/I13*100</f>
        <v>51.098901098901095</v>
      </c>
      <c r="N13" s="24">
        <v>464</v>
      </c>
      <c r="O13" s="26">
        <f>N13/I13*100</f>
        <v>50.989010989010985</v>
      </c>
      <c r="P13" s="24">
        <v>464</v>
      </c>
      <c r="Q13" s="26">
        <f t="shared" ref="Q13:Q37" si="4">P13/I13*100</f>
        <v>50.989010989010985</v>
      </c>
      <c r="R13" s="24">
        <v>464</v>
      </c>
      <c r="S13" s="26">
        <f t="shared" ref="S13:S37" si="5">R13/I13*100</f>
        <v>50.989010989010985</v>
      </c>
      <c r="T13" s="27">
        <v>464</v>
      </c>
      <c r="U13" s="28">
        <f t="shared" si="1"/>
        <v>50.989010989010985</v>
      </c>
    </row>
    <row r="14" spans="1:21" x14ac:dyDescent="0.25">
      <c r="A14" s="22">
        <f>'[1]9'!A12</f>
        <v>4</v>
      </c>
      <c r="B14" s="23" t="str">
        <f>'[1]9'!B12</f>
        <v>KARANGAWEN</v>
      </c>
      <c r="C14" s="23" t="str">
        <f>'[1]9'!C12</f>
        <v>Puskesmas Karangawen I</v>
      </c>
      <c r="D14" s="24">
        <v>767</v>
      </c>
      <c r="E14" s="24">
        <v>388</v>
      </c>
      <c r="F14" s="25">
        <f t="shared" si="0"/>
        <v>50.586701434159068</v>
      </c>
      <c r="G14" s="24">
        <v>385</v>
      </c>
      <c r="H14" s="25">
        <v>50.195567144719689</v>
      </c>
      <c r="I14" s="24">
        <v>717</v>
      </c>
      <c r="J14" s="24">
        <v>377</v>
      </c>
      <c r="K14" s="25">
        <v>52.580195258019522</v>
      </c>
      <c r="L14" s="24">
        <v>377</v>
      </c>
      <c r="M14" s="25">
        <f t="shared" si="3"/>
        <v>52.580195258019522</v>
      </c>
      <c r="N14" s="24">
        <v>377</v>
      </c>
      <c r="O14" s="26">
        <f t="shared" si="2"/>
        <v>52.580195258019522</v>
      </c>
      <c r="P14" s="24">
        <v>377</v>
      </c>
      <c r="Q14" s="26">
        <f t="shared" si="4"/>
        <v>52.580195258019522</v>
      </c>
      <c r="R14" s="24">
        <v>377</v>
      </c>
      <c r="S14" s="26">
        <f t="shared" si="5"/>
        <v>52.580195258019522</v>
      </c>
      <c r="T14" s="27">
        <v>377</v>
      </c>
      <c r="U14" s="28">
        <f t="shared" si="1"/>
        <v>52.580195258019522</v>
      </c>
    </row>
    <row r="15" spans="1:21" x14ac:dyDescent="0.25">
      <c r="A15" s="22">
        <f>'[1]9'!A13</f>
        <v>5</v>
      </c>
      <c r="B15" s="23" t="str">
        <f>'[1]9'!B13</f>
        <v>KARANGAWEN</v>
      </c>
      <c r="C15" s="23" t="str">
        <f>'[1]9'!C13</f>
        <v>Puskesmas Karangawen II</v>
      </c>
      <c r="D15" s="24">
        <v>981</v>
      </c>
      <c r="E15" s="24">
        <v>512</v>
      </c>
      <c r="F15" s="25">
        <f t="shared" si="0"/>
        <v>52.191641182466874</v>
      </c>
      <c r="G15" s="24">
        <v>506</v>
      </c>
      <c r="H15" s="25">
        <v>51.580020387359838</v>
      </c>
      <c r="I15" s="24">
        <v>936</v>
      </c>
      <c r="J15" s="24">
        <v>488</v>
      </c>
      <c r="K15" s="25">
        <v>52.136752136752143</v>
      </c>
      <c r="L15" s="24">
        <v>488</v>
      </c>
      <c r="M15" s="25">
        <f t="shared" si="3"/>
        <v>52.136752136752143</v>
      </c>
      <c r="N15" s="24">
        <v>488</v>
      </c>
      <c r="O15" s="26">
        <f t="shared" si="2"/>
        <v>52.136752136752143</v>
      </c>
      <c r="P15" s="24">
        <v>488</v>
      </c>
      <c r="Q15" s="26">
        <f t="shared" si="4"/>
        <v>52.136752136752143</v>
      </c>
      <c r="R15" s="24">
        <v>488</v>
      </c>
      <c r="S15" s="26">
        <f t="shared" si="5"/>
        <v>52.136752136752143</v>
      </c>
      <c r="T15" s="27">
        <v>488</v>
      </c>
      <c r="U15" s="28">
        <f t="shared" si="1"/>
        <v>52.136752136752143</v>
      </c>
    </row>
    <row r="16" spans="1:21" x14ac:dyDescent="0.25">
      <c r="A16" s="22">
        <f>'[1]9'!A14</f>
        <v>6</v>
      </c>
      <c r="B16" s="23" t="str">
        <f>'[1]9'!B14</f>
        <v>GUNTUR</v>
      </c>
      <c r="C16" s="23" t="str">
        <f>'[1]9'!C14</f>
        <v>Puskesmas Guntur I</v>
      </c>
      <c r="D16" s="24">
        <v>961.19999999999993</v>
      </c>
      <c r="E16" s="24">
        <v>502</v>
      </c>
      <c r="F16" s="25">
        <f t="shared" si="0"/>
        <v>52.226383687057854</v>
      </c>
      <c r="G16" s="24">
        <v>528</v>
      </c>
      <c r="H16" s="25">
        <v>54.931335830212234</v>
      </c>
      <c r="I16" s="24">
        <v>917.09999999999991</v>
      </c>
      <c r="J16" s="24">
        <v>508</v>
      </c>
      <c r="K16" s="25">
        <v>55.391996510740384</v>
      </c>
      <c r="L16" s="24">
        <v>508</v>
      </c>
      <c r="M16" s="25">
        <f t="shared" si="3"/>
        <v>55.391996510740384</v>
      </c>
      <c r="N16" s="24">
        <v>508</v>
      </c>
      <c r="O16" s="26">
        <f t="shared" si="2"/>
        <v>55.391996510740384</v>
      </c>
      <c r="P16" s="24">
        <v>508</v>
      </c>
      <c r="Q16" s="26">
        <f t="shared" si="4"/>
        <v>55.391996510740384</v>
      </c>
      <c r="R16" s="24">
        <v>508</v>
      </c>
      <c r="S16" s="26">
        <f t="shared" si="5"/>
        <v>55.391996510740384</v>
      </c>
      <c r="T16" s="27">
        <v>508</v>
      </c>
      <c r="U16" s="28">
        <f t="shared" si="1"/>
        <v>55.391996510740384</v>
      </c>
    </row>
    <row r="17" spans="1:21" x14ac:dyDescent="0.25">
      <c r="A17" s="22">
        <f>'[1]9'!A15</f>
        <v>7</v>
      </c>
      <c r="B17" s="23" t="str">
        <f>'[1]9'!B15</f>
        <v>GUNTUR</v>
      </c>
      <c r="C17" s="23" t="str">
        <f>'[1]9'!C15</f>
        <v>Puskesmas Guntur II</v>
      </c>
      <c r="D17" s="24">
        <v>779</v>
      </c>
      <c r="E17" s="24">
        <v>407</v>
      </c>
      <c r="F17" s="25">
        <f t="shared" si="0"/>
        <v>52.246469833119377</v>
      </c>
      <c r="G17" s="24">
        <v>392</v>
      </c>
      <c r="H17" s="25">
        <v>50.320924261874197</v>
      </c>
      <c r="I17" s="24">
        <v>743</v>
      </c>
      <c r="J17" s="24">
        <v>393</v>
      </c>
      <c r="K17" s="25">
        <v>52.893674293405113</v>
      </c>
      <c r="L17" s="24">
        <v>393</v>
      </c>
      <c r="M17" s="25">
        <f t="shared" si="3"/>
        <v>52.893674293405113</v>
      </c>
      <c r="N17" s="24">
        <v>393</v>
      </c>
      <c r="O17" s="26">
        <f>N17/I17*100</f>
        <v>52.893674293405113</v>
      </c>
      <c r="P17" s="24">
        <v>393</v>
      </c>
      <c r="Q17" s="26">
        <f t="shared" si="4"/>
        <v>52.893674293405113</v>
      </c>
      <c r="R17" s="24">
        <v>393</v>
      </c>
      <c r="S17" s="26">
        <f t="shared" si="5"/>
        <v>52.893674293405113</v>
      </c>
      <c r="T17" s="27">
        <v>393</v>
      </c>
      <c r="U17" s="28">
        <f t="shared" si="1"/>
        <v>52.893674293405113</v>
      </c>
    </row>
    <row r="18" spans="1:21" x14ac:dyDescent="0.25">
      <c r="A18" s="22">
        <f>'[1]9'!A16</f>
        <v>8</v>
      </c>
      <c r="B18" s="23" t="str">
        <f>'[1]9'!B16</f>
        <v>SAYUNG</v>
      </c>
      <c r="C18" s="23" t="str">
        <f>'[1]9'!C16</f>
        <v>Puskesmas Sayung I</v>
      </c>
      <c r="D18" s="24">
        <v>812</v>
      </c>
      <c r="E18" s="24">
        <v>412</v>
      </c>
      <c r="F18" s="25">
        <f t="shared" si="0"/>
        <v>50.738916256157637</v>
      </c>
      <c r="G18" s="24">
        <v>413</v>
      </c>
      <c r="H18" s="25">
        <v>50.862068965517238</v>
      </c>
      <c r="I18" s="24">
        <v>781</v>
      </c>
      <c r="J18" s="24">
        <v>423</v>
      </c>
      <c r="K18" s="25">
        <v>54.161331626120358</v>
      </c>
      <c r="L18" s="24">
        <v>423</v>
      </c>
      <c r="M18" s="25">
        <f t="shared" si="3"/>
        <v>54.161331626120358</v>
      </c>
      <c r="N18" s="24">
        <v>423</v>
      </c>
      <c r="O18" s="26">
        <f t="shared" si="2"/>
        <v>54.161331626120358</v>
      </c>
      <c r="P18" s="24">
        <v>423</v>
      </c>
      <c r="Q18" s="26">
        <f t="shared" si="4"/>
        <v>54.161331626120358</v>
      </c>
      <c r="R18" s="24">
        <v>423</v>
      </c>
      <c r="S18" s="26">
        <f t="shared" si="5"/>
        <v>54.161331626120358</v>
      </c>
      <c r="T18" s="27">
        <v>423</v>
      </c>
      <c r="U18" s="28">
        <f t="shared" si="1"/>
        <v>54.161331626120358</v>
      </c>
    </row>
    <row r="19" spans="1:21" x14ac:dyDescent="0.25">
      <c r="A19" s="22">
        <f>'[1]9'!A17</f>
        <v>9</v>
      </c>
      <c r="B19" s="23" t="str">
        <f>'[1]9'!B17</f>
        <v>SAYUNG</v>
      </c>
      <c r="C19" s="23" t="str">
        <f>'[1]9'!C17</f>
        <v>Puskesmas Sayung II</v>
      </c>
      <c r="D19" s="24">
        <v>1136</v>
      </c>
      <c r="E19" s="24">
        <v>624</v>
      </c>
      <c r="F19" s="25">
        <f t="shared" si="0"/>
        <v>54.929577464788736</v>
      </c>
      <c r="G19" s="24">
        <v>595</v>
      </c>
      <c r="H19" s="25">
        <v>52.376760563380287</v>
      </c>
      <c r="I19" s="24">
        <v>1085</v>
      </c>
      <c r="J19" s="24">
        <v>595</v>
      </c>
      <c r="K19" s="25">
        <v>54.838709677419352</v>
      </c>
      <c r="L19" s="24">
        <v>595</v>
      </c>
      <c r="M19" s="25">
        <f t="shared" si="3"/>
        <v>54.838709677419352</v>
      </c>
      <c r="N19" s="24">
        <v>595</v>
      </c>
      <c r="O19" s="26">
        <f t="shared" si="2"/>
        <v>54.838709677419352</v>
      </c>
      <c r="P19" s="24">
        <v>595</v>
      </c>
      <c r="Q19" s="26">
        <f t="shared" si="4"/>
        <v>54.838709677419352</v>
      </c>
      <c r="R19" s="24">
        <v>595</v>
      </c>
      <c r="S19" s="26">
        <f t="shared" si="5"/>
        <v>54.838709677419352</v>
      </c>
      <c r="T19" s="27">
        <v>595</v>
      </c>
      <c r="U19" s="28">
        <f t="shared" si="1"/>
        <v>54.838709677419352</v>
      </c>
    </row>
    <row r="20" spans="1:21" x14ac:dyDescent="0.25">
      <c r="A20" s="22">
        <f>'[1]9'!A18</f>
        <v>10</v>
      </c>
      <c r="B20" s="23" t="str">
        <f>'[1]9'!B18</f>
        <v>KARANGTENGAH</v>
      </c>
      <c r="C20" s="23" t="str">
        <f>'[1]9'!C18</f>
        <v>Puskesmas Karang Tengah</v>
      </c>
      <c r="D20" s="24">
        <v>1311</v>
      </c>
      <c r="E20" s="24">
        <v>712</v>
      </c>
      <c r="F20" s="25">
        <f t="shared" si="0"/>
        <v>54.309687261632348</v>
      </c>
      <c r="G20" s="24">
        <v>724</v>
      </c>
      <c r="H20" s="25">
        <v>55.22501906941266</v>
      </c>
      <c r="I20" s="24">
        <v>1245</v>
      </c>
      <c r="J20" s="24">
        <v>710</v>
      </c>
      <c r="K20" s="25">
        <v>57.028112449799195</v>
      </c>
      <c r="L20" s="24">
        <v>710</v>
      </c>
      <c r="M20" s="25">
        <f t="shared" si="3"/>
        <v>57.028112449799195</v>
      </c>
      <c r="N20" s="24">
        <v>710</v>
      </c>
      <c r="O20" s="26">
        <f t="shared" si="2"/>
        <v>57.028112449799195</v>
      </c>
      <c r="P20" s="24">
        <v>710</v>
      </c>
      <c r="Q20" s="26">
        <f t="shared" si="4"/>
        <v>57.028112449799195</v>
      </c>
      <c r="R20" s="24">
        <v>710</v>
      </c>
      <c r="S20" s="26">
        <f t="shared" si="5"/>
        <v>57.028112449799195</v>
      </c>
      <c r="T20" s="27">
        <v>710</v>
      </c>
      <c r="U20" s="28">
        <f t="shared" si="1"/>
        <v>57.028112449799195</v>
      </c>
    </row>
    <row r="21" spans="1:21" x14ac:dyDescent="0.25">
      <c r="A21" s="22">
        <f>'[1]9'!A19</f>
        <v>11</v>
      </c>
      <c r="B21" s="23" t="str">
        <f>'[1]9'!B19</f>
        <v>BONANG</v>
      </c>
      <c r="C21" s="23" t="str">
        <f>'[1]9'!C19</f>
        <v>Puskesmas Bonang I</v>
      </c>
      <c r="D21" s="24">
        <v>1183</v>
      </c>
      <c r="E21" s="24">
        <v>585</v>
      </c>
      <c r="F21" s="25">
        <f t="shared" si="0"/>
        <v>49.450549450549453</v>
      </c>
      <c r="G21" s="24">
        <v>607</v>
      </c>
      <c r="H21" s="25">
        <v>51.310228233305153</v>
      </c>
      <c r="I21" s="24">
        <v>1129</v>
      </c>
      <c r="J21" s="24">
        <v>612</v>
      </c>
      <c r="K21" s="25">
        <v>54.207263064658996</v>
      </c>
      <c r="L21" s="24">
        <v>612</v>
      </c>
      <c r="M21" s="25">
        <f t="shared" si="3"/>
        <v>54.207263064658996</v>
      </c>
      <c r="N21" s="24">
        <v>612</v>
      </c>
      <c r="O21" s="26">
        <f t="shared" si="2"/>
        <v>54.207263064658996</v>
      </c>
      <c r="P21" s="24">
        <v>612</v>
      </c>
      <c r="Q21" s="26">
        <f t="shared" si="4"/>
        <v>54.207263064658996</v>
      </c>
      <c r="R21" s="24">
        <v>612</v>
      </c>
      <c r="S21" s="26">
        <f t="shared" si="5"/>
        <v>54.207263064658996</v>
      </c>
      <c r="T21" s="27">
        <v>612</v>
      </c>
      <c r="U21" s="28">
        <f t="shared" si="1"/>
        <v>54.207263064658996</v>
      </c>
    </row>
    <row r="22" spans="1:21" x14ac:dyDescent="0.25">
      <c r="A22" s="22">
        <f>'[1]9'!A20</f>
        <v>12</v>
      </c>
      <c r="B22" s="23" t="str">
        <f>'[1]9'!B20</f>
        <v>BONANG</v>
      </c>
      <c r="C22" s="23" t="str">
        <f>'[1]9'!C20</f>
        <v>Puskesmas Bonang II</v>
      </c>
      <c r="D22" s="24">
        <v>888</v>
      </c>
      <c r="E22" s="24">
        <v>458</v>
      </c>
      <c r="F22" s="25">
        <f t="shared" si="0"/>
        <v>51.576576576576571</v>
      </c>
      <c r="G22" s="24">
        <v>450</v>
      </c>
      <c r="H22" s="25">
        <v>50.675675675675677</v>
      </c>
      <c r="I22" s="24">
        <v>848.44999999999993</v>
      </c>
      <c r="J22" s="24">
        <v>478</v>
      </c>
      <c r="K22" s="25">
        <v>56.338028169014088</v>
      </c>
      <c r="L22" s="24">
        <v>478</v>
      </c>
      <c r="M22" s="25">
        <f t="shared" si="3"/>
        <v>56.338028169014088</v>
      </c>
      <c r="N22" s="24">
        <v>478</v>
      </c>
      <c r="O22" s="26">
        <f t="shared" si="2"/>
        <v>56.338028169014088</v>
      </c>
      <c r="P22" s="24">
        <v>478</v>
      </c>
      <c r="Q22" s="26">
        <f t="shared" si="4"/>
        <v>56.338028169014088</v>
      </c>
      <c r="R22" s="24">
        <v>478</v>
      </c>
      <c r="S22" s="26">
        <f t="shared" si="5"/>
        <v>56.338028169014088</v>
      </c>
      <c r="T22" s="27">
        <v>478</v>
      </c>
      <c r="U22" s="28">
        <f t="shared" si="1"/>
        <v>56.338028169014088</v>
      </c>
    </row>
    <row r="23" spans="1:21" x14ac:dyDescent="0.25">
      <c r="A23" s="22">
        <f>'[1]9'!A21</f>
        <v>13</v>
      </c>
      <c r="B23" s="23" t="str">
        <f>'[1]9'!B21</f>
        <v>DEMAK</v>
      </c>
      <c r="C23" s="23" t="str">
        <f>'[1]9'!C21</f>
        <v>Puskesmas Demak I</v>
      </c>
      <c r="D23" s="24">
        <v>756</v>
      </c>
      <c r="E23" s="24">
        <v>385</v>
      </c>
      <c r="F23" s="25">
        <f t="shared" si="0"/>
        <v>50.925925925925931</v>
      </c>
      <c r="G23" s="24">
        <v>381</v>
      </c>
      <c r="H23" s="25">
        <v>50.396825396825392</v>
      </c>
      <c r="I23" s="24">
        <v>699</v>
      </c>
      <c r="J23" s="24">
        <v>368</v>
      </c>
      <c r="K23" s="25">
        <v>52.646638054363379</v>
      </c>
      <c r="L23" s="24">
        <v>368</v>
      </c>
      <c r="M23" s="25">
        <f t="shared" si="3"/>
        <v>52.646638054363379</v>
      </c>
      <c r="N23" s="24">
        <v>368</v>
      </c>
      <c r="O23" s="26">
        <f t="shared" si="2"/>
        <v>52.646638054363379</v>
      </c>
      <c r="P23" s="24">
        <v>368</v>
      </c>
      <c r="Q23" s="26">
        <f t="shared" si="4"/>
        <v>52.646638054363379</v>
      </c>
      <c r="R23" s="24">
        <v>368</v>
      </c>
      <c r="S23" s="26">
        <f t="shared" si="5"/>
        <v>52.646638054363379</v>
      </c>
      <c r="T23" s="27">
        <v>368</v>
      </c>
      <c r="U23" s="28">
        <f t="shared" si="1"/>
        <v>52.646638054363379</v>
      </c>
    </row>
    <row r="24" spans="1:21" x14ac:dyDescent="0.25">
      <c r="A24" s="22">
        <f>'[1]9'!A22</f>
        <v>14</v>
      </c>
      <c r="B24" s="23" t="str">
        <f>'[1]9'!B22</f>
        <v>DEMAK</v>
      </c>
      <c r="C24" s="23" t="str">
        <f>'[1]9'!C22</f>
        <v>Puskesmas Demak II</v>
      </c>
      <c r="D24" s="24">
        <v>630</v>
      </c>
      <c r="E24" s="24">
        <v>302</v>
      </c>
      <c r="F24" s="25">
        <f>E24/D24*100</f>
        <v>47.936507936507937</v>
      </c>
      <c r="G24" s="24">
        <v>293</v>
      </c>
      <c r="H24" s="25">
        <v>46.507936507936506</v>
      </c>
      <c r="I24" s="24">
        <v>606</v>
      </c>
      <c r="J24" s="24">
        <v>310</v>
      </c>
      <c r="K24" s="25">
        <v>51.155115511551152</v>
      </c>
      <c r="L24" s="24">
        <v>310</v>
      </c>
      <c r="M24" s="25">
        <f t="shared" si="3"/>
        <v>51.155115511551152</v>
      </c>
      <c r="N24" s="24">
        <v>310</v>
      </c>
      <c r="O24" s="26">
        <f t="shared" si="2"/>
        <v>51.155115511551152</v>
      </c>
      <c r="P24" s="24">
        <v>310</v>
      </c>
      <c r="Q24" s="26">
        <f t="shared" si="4"/>
        <v>51.155115511551152</v>
      </c>
      <c r="R24" s="24">
        <v>310</v>
      </c>
      <c r="S24" s="26">
        <f t="shared" si="5"/>
        <v>51.155115511551152</v>
      </c>
      <c r="T24" s="27">
        <v>310</v>
      </c>
      <c r="U24" s="28">
        <f t="shared" si="1"/>
        <v>51.155115511551152</v>
      </c>
    </row>
    <row r="25" spans="1:21" x14ac:dyDescent="0.25">
      <c r="A25" s="22">
        <f>'[1]9'!A23</f>
        <v>15</v>
      </c>
      <c r="B25" s="23" t="str">
        <f>'[1]9'!B23</f>
        <v>DEMAK</v>
      </c>
      <c r="C25" s="23" t="str">
        <f>'[1]9'!C23</f>
        <v>Puskesmas Demak III</v>
      </c>
      <c r="D25" s="24">
        <v>642</v>
      </c>
      <c r="E25" s="24">
        <v>325</v>
      </c>
      <c r="F25" s="25">
        <f t="shared" si="0"/>
        <v>50.623052959501557</v>
      </c>
      <c r="G25" s="24">
        <v>325</v>
      </c>
      <c r="H25" s="25">
        <v>50.623052959501557</v>
      </c>
      <c r="I25" s="24">
        <v>609</v>
      </c>
      <c r="J25" s="24">
        <v>337</v>
      </c>
      <c r="K25" s="25">
        <v>55.336617405582921</v>
      </c>
      <c r="L25" s="24">
        <v>337</v>
      </c>
      <c r="M25" s="25">
        <f t="shared" si="3"/>
        <v>55.336617405582921</v>
      </c>
      <c r="N25" s="24">
        <v>336</v>
      </c>
      <c r="O25" s="26">
        <f t="shared" si="2"/>
        <v>55.172413793103445</v>
      </c>
      <c r="P25" s="24">
        <v>336</v>
      </c>
      <c r="Q25" s="26">
        <f t="shared" si="4"/>
        <v>55.172413793103445</v>
      </c>
      <c r="R25" s="24">
        <v>336</v>
      </c>
      <c r="S25" s="26">
        <f t="shared" si="5"/>
        <v>55.172413793103445</v>
      </c>
      <c r="T25" s="27">
        <v>336</v>
      </c>
      <c r="U25" s="28">
        <f t="shared" si="1"/>
        <v>55.172413793103445</v>
      </c>
    </row>
    <row r="26" spans="1:21" x14ac:dyDescent="0.25">
      <c r="A26" s="22">
        <f>'[1]9'!A24</f>
        <v>16</v>
      </c>
      <c r="B26" s="23" t="str">
        <f>'[1]9'!B24</f>
        <v>WONOSALAM</v>
      </c>
      <c r="C26" s="23" t="str">
        <f>'[1]9'!C24</f>
        <v>Puskesmas Wonosalam I</v>
      </c>
      <c r="D26" s="24">
        <v>779</v>
      </c>
      <c r="E26" s="24">
        <v>430</v>
      </c>
      <c r="F26" s="25">
        <f t="shared" si="0"/>
        <v>55.198973042361999</v>
      </c>
      <c r="G26" s="24">
        <v>420</v>
      </c>
      <c r="H26" s="25">
        <v>53.915275994865212</v>
      </c>
      <c r="I26" s="24">
        <v>740</v>
      </c>
      <c r="J26" s="24">
        <v>408</v>
      </c>
      <c r="K26" s="25">
        <v>55.135135135135137</v>
      </c>
      <c r="L26" s="24">
        <v>408</v>
      </c>
      <c r="M26" s="25">
        <f>L26/I26*100</f>
        <v>55.135135135135137</v>
      </c>
      <c r="N26" s="24">
        <v>408</v>
      </c>
      <c r="O26" s="26">
        <f t="shared" si="2"/>
        <v>55.135135135135137</v>
      </c>
      <c r="P26" s="24">
        <v>408</v>
      </c>
      <c r="Q26" s="26">
        <f t="shared" si="4"/>
        <v>55.135135135135137</v>
      </c>
      <c r="R26" s="24">
        <v>408</v>
      </c>
      <c r="S26" s="26">
        <f t="shared" si="5"/>
        <v>55.135135135135137</v>
      </c>
      <c r="T26" s="27">
        <v>408</v>
      </c>
      <c r="U26" s="28">
        <f t="shared" si="1"/>
        <v>55.135135135135137</v>
      </c>
    </row>
    <row r="27" spans="1:21" x14ac:dyDescent="0.25">
      <c r="A27" s="22">
        <f>'[1]9'!A25</f>
        <v>17</v>
      </c>
      <c r="B27" s="23" t="str">
        <f>'[1]9'!B25</f>
        <v>WONOSALAM</v>
      </c>
      <c r="C27" s="23" t="str">
        <f>'[1]9'!C25</f>
        <v>Puskesmas Wonosalam II</v>
      </c>
      <c r="D27" s="24">
        <v>704</v>
      </c>
      <c r="E27" s="24">
        <v>386</v>
      </c>
      <c r="F27" s="25">
        <f t="shared" si="0"/>
        <v>54.82954545454546</v>
      </c>
      <c r="G27" s="24">
        <v>365</v>
      </c>
      <c r="H27" s="25">
        <v>51.846590909090907</v>
      </c>
      <c r="I27" s="24">
        <v>672</v>
      </c>
      <c r="J27" s="24">
        <v>371</v>
      </c>
      <c r="K27" s="25">
        <v>55.208333333333336</v>
      </c>
      <c r="L27" s="24">
        <v>371</v>
      </c>
      <c r="M27" s="25">
        <f t="shared" si="3"/>
        <v>55.208333333333336</v>
      </c>
      <c r="N27" s="24">
        <v>371</v>
      </c>
      <c r="O27" s="26">
        <f t="shared" si="2"/>
        <v>55.208333333333336</v>
      </c>
      <c r="P27" s="24">
        <v>370</v>
      </c>
      <c r="Q27" s="26">
        <f>P27/I27*100</f>
        <v>55.05952380952381</v>
      </c>
      <c r="R27" s="24">
        <v>370</v>
      </c>
      <c r="S27" s="26">
        <f t="shared" si="5"/>
        <v>55.05952380952381</v>
      </c>
      <c r="T27" s="27">
        <v>370</v>
      </c>
      <c r="U27" s="28">
        <f t="shared" si="1"/>
        <v>55.05952380952381</v>
      </c>
    </row>
    <row r="28" spans="1:21" x14ac:dyDescent="0.25">
      <c r="A28" s="22">
        <f>'[1]9'!A26</f>
        <v>18</v>
      </c>
      <c r="B28" s="23" t="str">
        <f>'[1]9'!B26</f>
        <v>DEMPET</v>
      </c>
      <c r="C28" s="23" t="str">
        <f>'[1]9'!C26</f>
        <v>Puskesmas Dempet</v>
      </c>
      <c r="D28" s="24">
        <v>938</v>
      </c>
      <c r="E28" s="24">
        <v>466</v>
      </c>
      <c r="F28" s="25">
        <f t="shared" si="0"/>
        <v>49.680170575692962</v>
      </c>
      <c r="G28" s="24">
        <v>505</v>
      </c>
      <c r="H28" s="25">
        <v>53.837953091684433</v>
      </c>
      <c r="I28" s="24">
        <v>893</v>
      </c>
      <c r="J28" s="24">
        <v>533</v>
      </c>
      <c r="K28" s="25">
        <v>59.686450167973128</v>
      </c>
      <c r="L28" s="24">
        <v>533</v>
      </c>
      <c r="M28" s="25">
        <f t="shared" si="3"/>
        <v>59.686450167973128</v>
      </c>
      <c r="N28" s="24">
        <v>533</v>
      </c>
      <c r="O28" s="26">
        <f t="shared" si="2"/>
        <v>59.686450167973128</v>
      </c>
      <c r="P28" s="24">
        <v>533</v>
      </c>
      <c r="Q28" s="26">
        <f>P28/I28*100</f>
        <v>59.686450167973128</v>
      </c>
      <c r="R28" s="24">
        <v>533</v>
      </c>
      <c r="S28" s="26">
        <f t="shared" si="5"/>
        <v>59.686450167973128</v>
      </c>
      <c r="T28" s="27">
        <v>533</v>
      </c>
      <c r="U28" s="28">
        <f t="shared" si="1"/>
        <v>59.686450167973128</v>
      </c>
    </row>
    <row r="29" spans="1:21" x14ac:dyDescent="0.25">
      <c r="A29" s="22">
        <f>'[1]9'!A27</f>
        <v>19</v>
      </c>
      <c r="B29" s="23" t="str">
        <f>'[1]9'!B27</f>
        <v>KEBONAGUNG</v>
      </c>
      <c r="C29" s="23" t="str">
        <f>'[1]9'!C27</f>
        <v xml:space="preserve">Puskesmas Kebonagung </v>
      </c>
      <c r="D29" s="24">
        <v>682</v>
      </c>
      <c r="E29" s="24">
        <v>359</v>
      </c>
      <c r="F29" s="25">
        <f t="shared" si="0"/>
        <v>52.639296187683286</v>
      </c>
      <c r="G29" s="24">
        <v>355</v>
      </c>
      <c r="H29" s="25">
        <v>52.05278592375366</v>
      </c>
      <c r="I29" s="24">
        <v>651</v>
      </c>
      <c r="J29" s="24">
        <v>357</v>
      </c>
      <c r="K29" s="25">
        <v>54.838709677419352</v>
      </c>
      <c r="L29" s="24">
        <v>357</v>
      </c>
      <c r="M29" s="25">
        <f t="shared" si="3"/>
        <v>54.838709677419352</v>
      </c>
      <c r="N29" s="24">
        <v>357</v>
      </c>
      <c r="O29" s="26">
        <f t="shared" si="2"/>
        <v>54.838709677419352</v>
      </c>
      <c r="P29" s="24">
        <v>357</v>
      </c>
      <c r="Q29" s="26">
        <f t="shared" si="4"/>
        <v>54.838709677419352</v>
      </c>
      <c r="R29" s="24">
        <v>357</v>
      </c>
      <c r="S29" s="26">
        <f t="shared" si="5"/>
        <v>54.838709677419352</v>
      </c>
      <c r="T29" s="27">
        <v>357</v>
      </c>
      <c r="U29" s="28">
        <f t="shared" si="1"/>
        <v>54.838709677419352</v>
      </c>
    </row>
    <row r="30" spans="1:21" x14ac:dyDescent="0.25">
      <c r="A30" s="22">
        <f>'[1]9'!A28</f>
        <v>20</v>
      </c>
      <c r="B30" s="23" t="str">
        <f>'[1]9'!B28</f>
        <v>GAJAH</v>
      </c>
      <c r="C30" s="23" t="str">
        <f>'[1]9'!C28</f>
        <v>Puskesmas Gajah I</v>
      </c>
      <c r="D30" s="24">
        <v>574</v>
      </c>
      <c r="E30" s="24">
        <v>330</v>
      </c>
      <c r="F30" s="25">
        <f t="shared" si="0"/>
        <v>57.491289198606275</v>
      </c>
      <c r="G30" s="24">
        <v>306</v>
      </c>
      <c r="H30" s="25">
        <v>53.310104529616723</v>
      </c>
      <c r="I30" s="24">
        <v>549</v>
      </c>
      <c r="J30" s="24">
        <v>311</v>
      </c>
      <c r="K30" s="25">
        <v>56.648451730418948</v>
      </c>
      <c r="L30" s="24">
        <v>311</v>
      </c>
      <c r="M30" s="25">
        <f t="shared" si="3"/>
        <v>56.648451730418948</v>
      </c>
      <c r="N30" s="24">
        <v>311</v>
      </c>
      <c r="O30" s="26">
        <f t="shared" si="2"/>
        <v>56.648451730418948</v>
      </c>
      <c r="P30" s="24">
        <v>311</v>
      </c>
      <c r="Q30" s="26">
        <f t="shared" si="4"/>
        <v>56.648451730418948</v>
      </c>
      <c r="R30" s="24">
        <v>311</v>
      </c>
      <c r="S30" s="26">
        <f t="shared" si="5"/>
        <v>56.648451730418948</v>
      </c>
      <c r="T30" s="27">
        <v>311</v>
      </c>
      <c r="U30" s="28">
        <f t="shared" si="1"/>
        <v>56.648451730418948</v>
      </c>
    </row>
    <row r="31" spans="1:21" x14ac:dyDescent="0.25">
      <c r="A31" s="22">
        <f>'[1]9'!A29</f>
        <v>21</v>
      </c>
      <c r="B31" s="23" t="str">
        <f>'[1]9'!B29</f>
        <v>GAJAH</v>
      </c>
      <c r="C31" s="23" t="str">
        <f>'[1]9'!C29</f>
        <v>Puskesmas Gajah II</v>
      </c>
      <c r="D31" s="24">
        <v>379</v>
      </c>
      <c r="E31" s="24">
        <v>179</v>
      </c>
      <c r="F31" s="25">
        <f t="shared" si="0"/>
        <v>47.229551451187334</v>
      </c>
      <c r="G31" s="24">
        <v>184</v>
      </c>
      <c r="H31" s="25">
        <v>48.548812664907651</v>
      </c>
      <c r="I31" s="24">
        <v>360</v>
      </c>
      <c r="J31" s="24">
        <v>210</v>
      </c>
      <c r="K31" s="25">
        <v>58.333333333333336</v>
      </c>
      <c r="L31" s="24">
        <v>210</v>
      </c>
      <c r="M31" s="25">
        <f t="shared" si="3"/>
        <v>58.333333333333336</v>
      </c>
      <c r="N31" s="24">
        <v>210</v>
      </c>
      <c r="O31" s="26">
        <f t="shared" si="2"/>
        <v>58.333333333333336</v>
      </c>
      <c r="P31" s="24">
        <v>210</v>
      </c>
      <c r="Q31" s="26">
        <f t="shared" si="4"/>
        <v>58.333333333333336</v>
      </c>
      <c r="R31" s="24">
        <v>210</v>
      </c>
      <c r="S31" s="26">
        <f t="shared" si="5"/>
        <v>58.333333333333336</v>
      </c>
      <c r="T31" s="27">
        <v>210</v>
      </c>
      <c r="U31" s="28">
        <f t="shared" si="1"/>
        <v>58.333333333333336</v>
      </c>
    </row>
    <row r="32" spans="1:21" x14ac:dyDescent="0.25">
      <c r="A32" s="22">
        <f>'[1]9'!A30</f>
        <v>22</v>
      </c>
      <c r="B32" s="23" t="str">
        <f>'[1]9'!B30</f>
        <v>KARANGANYAR</v>
      </c>
      <c r="C32" s="23" t="str">
        <f>'[1]9'!C30</f>
        <v>Puskesmas Karanganyar I</v>
      </c>
      <c r="D32" s="24">
        <v>568</v>
      </c>
      <c r="E32" s="24">
        <v>318</v>
      </c>
      <c r="F32" s="25">
        <f t="shared" si="0"/>
        <v>55.985915492957751</v>
      </c>
      <c r="G32" s="24">
        <v>316</v>
      </c>
      <c r="H32" s="25">
        <v>55.633802816901415</v>
      </c>
      <c r="I32" s="24">
        <v>541</v>
      </c>
      <c r="J32" s="24">
        <v>319</v>
      </c>
      <c r="K32" s="25">
        <v>58.964879852125698</v>
      </c>
      <c r="L32" s="24">
        <v>319</v>
      </c>
      <c r="M32" s="25">
        <f t="shared" si="3"/>
        <v>58.964879852125698</v>
      </c>
      <c r="N32" s="24">
        <v>319</v>
      </c>
      <c r="O32" s="26">
        <f t="shared" si="2"/>
        <v>58.964879852125698</v>
      </c>
      <c r="P32" s="24">
        <v>319</v>
      </c>
      <c r="Q32" s="26">
        <f t="shared" si="4"/>
        <v>58.964879852125698</v>
      </c>
      <c r="R32" s="24">
        <v>319</v>
      </c>
      <c r="S32" s="26">
        <f t="shared" si="5"/>
        <v>58.964879852125698</v>
      </c>
      <c r="T32" s="27">
        <v>319</v>
      </c>
      <c r="U32" s="28">
        <f t="shared" si="1"/>
        <v>58.964879852125698</v>
      </c>
    </row>
    <row r="33" spans="1:21" x14ac:dyDescent="0.25">
      <c r="A33" s="22">
        <f>'[1]9'!A31</f>
        <v>23</v>
      </c>
      <c r="B33" s="23" t="str">
        <f>'[1]9'!B31</f>
        <v>KARANGANYAR</v>
      </c>
      <c r="C33" s="23" t="str">
        <f>'[1]9'!C31</f>
        <v>Puskesmas Karanganyar II</v>
      </c>
      <c r="D33" s="24">
        <v>730.4</v>
      </c>
      <c r="E33" s="24">
        <v>343</v>
      </c>
      <c r="F33" s="25">
        <f t="shared" si="0"/>
        <v>46.960569550930998</v>
      </c>
      <c r="G33" s="24">
        <v>413</v>
      </c>
      <c r="H33" s="25">
        <v>56.544359255202622</v>
      </c>
      <c r="I33" s="24">
        <v>697.2</v>
      </c>
      <c r="J33" s="24">
        <v>417</v>
      </c>
      <c r="K33" s="25">
        <v>59.810671256454384</v>
      </c>
      <c r="L33" s="24">
        <v>417</v>
      </c>
      <c r="M33" s="25">
        <f t="shared" si="3"/>
        <v>59.810671256454384</v>
      </c>
      <c r="N33" s="24">
        <v>417</v>
      </c>
      <c r="O33" s="26">
        <f t="shared" si="2"/>
        <v>59.810671256454384</v>
      </c>
      <c r="P33" s="24">
        <v>417</v>
      </c>
      <c r="Q33" s="26">
        <f t="shared" si="4"/>
        <v>59.810671256454384</v>
      </c>
      <c r="R33" s="24">
        <v>416</v>
      </c>
      <c r="S33" s="26">
        <f t="shared" si="5"/>
        <v>59.667240390131951</v>
      </c>
      <c r="T33" s="27">
        <v>416</v>
      </c>
      <c r="U33" s="28">
        <f t="shared" si="1"/>
        <v>59.667240390131951</v>
      </c>
    </row>
    <row r="34" spans="1:21" x14ac:dyDescent="0.25">
      <c r="A34" s="22">
        <f>'[1]9'!A32</f>
        <v>24</v>
      </c>
      <c r="B34" s="23" t="str">
        <f>'[1]9'!B32</f>
        <v>MIJEN</v>
      </c>
      <c r="C34" s="23" t="str">
        <f>'[1]9'!C32</f>
        <v>Puskesmas Mijen I</v>
      </c>
      <c r="D34" s="24">
        <v>577</v>
      </c>
      <c r="E34" s="24">
        <v>323</v>
      </c>
      <c r="F34" s="25">
        <f t="shared" si="0"/>
        <v>55.97920277296361</v>
      </c>
      <c r="G34" s="24">
        <v>309</v>
      </c>
      <c r="H34" s="25">
        <v>53.552859618717505</v>
      </c>
      <c r="I34" s="24">
        <v>552</v>
      </c>
      <c r="J34" s="24">
        <v>315</v>
      </c>
      <c r="K34" s="25">
        <v>57.065217391304344</v>
      </c>
      <c r="L34" s="24">
        <v>315</v>
      </c>
      <c r="M34" s="25">
        <f t="shared" si="3"/>
        <v>57.065217391304344</v>
      </c>
      <c r="N34" s="24">
        <v>315</v>
      </c>
      <c r="O34" s="26">
        <f t="shared" si="2"/>
        <v>57.065217391304344</v>
      </c>
      <c r="P34" s="24">
        <v>315</v>
      </c>
      <c r="Q34" s="26">
        <f t="shared" si="4"/>
        <v>57.065217391304344</v>
      </c>
      <c r="R34" s="24">
        <v>315</v>
      </c>
      <c r="S34" s="26">
        <f t="shared" si="5"/>
        <v>57.065217391304344</v>
      </c>
      <c r="T34" s="27">
        <v>315</v>
      </c>
      <c r="U34" s="28">
        <f t="shared" si="1"/>
        <v>57.065217391304344</v>
      </c>
    </row>
    <row r="35" spans="1:21" x14ac:dyDescent="0.25">
      <c r="A35" s="22">
        <f>'[1]9'!A33</f>
        <v>25</v>
      </c>
      <c r="B35" s="23" t="str">
        <f>'[1]9'!B33</f>
        <v>MIJEN</v>
      </c>
      <c r="C35" s="23" t="str">
        <f>'[1]9'!C33</f>
        <v>Puskesmas Mijen II</v>
      </c>
      <c r="D35" s="24">
        <v>496</v>
      </c>
      <c r="E35" s="24">
        <v>251</v>
      </c>
      <c r="F35" s="25">
        <f t="shared" si="0"/>
        <v>50.604838709677423</v>
      </c>
      <c r="G35" s="24">
        <v>264</v>
      </c>
      <c r="H35" s="25">
        <v>53.225806451612897</v>
      </c>
      <c r="I35" s="24">
        <v>474</v>
      </c>
      <c r="J35" s="24">
        <v>260</v>
      </c>
      <c r="K35" s="25">
        <v>54.852320675105481</v>
      </c>
      <c r="L35" s="24">
        <v>260</v>
      </c>
      <c r="M35" s="25">
        <f t="shared" si="3"/>
        <v>54.852320675105481</v>
      </c>
      <c r="N35" s="24">
        <v>260</v>
      </c>
      <c r="O35" s="26">
        <f t="shared" si="2"/>
        <v>54.852320675105481</v>
      </c>
      <c r="P35" s="24">
        <v>260</v>
      </c>
      <c r="Q35" s="26">
        <f t="shared" si="4"/>
        <v>54.852320675105481</v>
      </c>
      <c r="R35" s="24">
        <v>260</v>
      </c>
      <c r="S35" s="26">
        <f t="shared" si="5"/>
        <v>54.852320675105481</v>
      </c>
      <c r="T35" s="27">
        <v>260</v>
      </c>
      <c r="U35" s="28">
        <f t="shared" si="1"/>
        <v>54.852320675105481</v>
      </c>
    </row>
    <row r="36" spans="1:21" x14ac:dyDescent="0.25">
      <c r="A36" s="22">
        <f>'[1]9'!A34</f>
        <v>26</v>
      </c>
      <c r="B36" s="23" t="str">
        <f>'[1]9'!B34</f>
        <v>WEDUNG</v>
      </c>
      <c r="C36" s="23" t="str">
        <f>'[1]9'!C34</f>
        <v>Puskesmas Wedung I</v>
      </c>
      <c r="D36" s="24">
        <v>1015</v>
      </c>
      <c r="E36" s="24">
        <v>492</v>
      </c>
      <c r="F36" s="25">
        <f t="shared" si="0"/>
        <v>48.472906403940883</v>
      </c>
      <c r="G36" s="24">
        <v>522</v>
      </c>
      <c r="H36" s="25">
        <v>51.428571428571423</v>
      </c>
      <c r="I36" s="24">
        <v>968</v>
      </c>
      <c r="J36" s="24">
        <v>493</v>
      </c>
      <c r="K36" s="25">
        <v>50.929752066115711</v>
      </c>
      <c r="L36" s="24">
        <v>493</v>
      </c>
      <c r="M36" s="25">
        <f t="shared" si="3"/>
        <v>50.929752066115711</v>
      </c>
      <c r="N36" s="24">
        <v>493</v>
      </c>
      <c r="O36" s="26">
        <f t="shared" si="2"/>
        <v>50.929752066115711</v>
      </c>
      <c r="P36" s="24">
        <v>493</v>
      </c>
      <c r="Q36" s="26">
        <f t="shared" si="4"/>
        <v>50.929752066115711</v>
      </c>
      <c r="R36" s="24">
        <v>493</v>
      </c>
      <c r="S36" s="26">
        <f t="shared" si="5"/>
        <v>50.929752066115711</v>
      </c>
      <c r="T36" s="27">
        <v>493</v>
      </c>
      <c r="U36" s="28">
        <f t="shared" si="1"/>
        <v>50.929752066115711</v>
      </c>
    </row>
    <row r="37" spans="1:21" x14ac:dyDescent="0.25">
      <c r="A37" s="22">
        <f>'[1]9'!A35</f>
        <v>27</v>
      </c>
      <c r="B37" s="23" t="str">
        <f>'[1]9'!B35</f>
        <v>WEDUNG</v>
      </c>
      <c r="C37" s="23" t="str">
        <f>'[1]9'!C35</f>
        <v>Puskesmas Wedung II</v>
      </c>
      <c r="D37" s="24">
        <v>718</v>
      </c>
      <c r="E37" s="24">
        <v>362</v>
      </c>
      <c r="F37" s="25">
        <f t="shared" si="0"/>
        <v>50.417827298050142</v>
      </c>
      <c r="G37" s="24">
        <v>310</v>
      </c>
      <c r="H37" s="25">
        <v>43.175487465181057</v>
      </c>
      <c r="I37" s="24">
        <v>685</v>
      </c>
      <c r="J37" s="24">
        <v>300</v>
      </c>
      <c r="K37" s="25">
        <v>43.79562043795621</v>
      </c>
      <c r="L37" s="24">
        <v>300</v>
      </c>
      <c r="M37" s="25">
        <f t="shared" si="3"/>
        <v>43.79562043795621</v>
      </c>
      <c r="N37" s="24">
        <v>300</v>
      </c>
      <c r="O37" s="26">
        <f t="shared" si="2"/>
        <v>43.79562043795621</v>
      </c>
      <c r="P37" s="24">
        <v>300</v>
      </c>
      <c r="Q37" s="26">
        <f t="shared" si="4"/>
        <v>43.79562043795621</v>
      </c>
      <c r="R37" s="24">
        <v>300</v>
      </c>
      <c r="S37" s="26">
        <f t="shared" si="5"/>
        <v>43.79562043795621</v>
      </c>
      <c r="T37" s="27">
        <v>300</v>
      </c>
      <c r="U37" s="28">
        <f t="shared" si="1"/>
        <v>43.79562043795621</v>
      </c>
    </row>
    <row r="38" spans="1:21" ht="16.5" thickBot="1" x14ac:dyDescent="0.3">
      <c r="A38" s="29" t="s">
        <v>17</v>
      </c>
      <c r="B38" s="30"/>
      <c r="C38" s="31"/>
      <c r="D38" s="32">
        <f>SUM(D11:D37)</f>
        <v>21979.600000000002</v>
      </c>
      <c r="E38" s="32">
        <f>SUM(E11:E37)</f>
        <v>11419</v>
      </c>
      <c r="F38" s="33">
        <f>E38/D38*100</f>
        <v>51.952719794718739</v>
      </c>
      <c r="G38" s="32">
        <v>11370</v>
      </c>
      <c r="H38" s="33">
        <v>51.729785801379457</v>
      </c>
      <c r="I38" s="32">
        <v>20936.750000000004</v>
      </c>
      <c r="J38" s="32">
        <v>11369</v>
      </c>
      <c r="K38" s="33">
        <v>54.301646626147793</v>
      </c>
      <c r="L38" s="32">
        <f>SUM(L11:L37)</f>
        <v>11369</v>
      </c>
      <c r="M38" s="33">
        <f>L38/I38*100</f>
        <v>54.301646626147793</v>
      </c>
      <c r="N38" s="32">
        <v>11367</v>
      </c>
      <c r="O38" s="34">
        <f>N38/I38*100</f>
        <v>54.292094045159821</v>
      </c>
      <c r="P38" s="32">
        <v>11366</v>
      </c>
      <c r="Q38" s="34">
        <f>P38/I38*100</f>
        <v>54.287317754665828</v>
      </c>
      <c r="R38" s="32">
        <v>11365</v>
      </c>
      <c r="S38" s="34">
        <f>R38/I38*100</f>
        <v>54.282541464171842</v>
      </c>
      <c r="T38" s="32">
        <v>11365</v>
      </c>
      <c r="U38" s="35">
        <f>T38/I38*100</f>
        <v>54.282541464171842</v>
      </c>
    </row>
    <row r="39" spans="1:2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2"/>
      <c r="U39" s="2"/>
    </row>
    <row r="40" spans="1:21" x14ac:dyDescent="0.25">
      <c r="A40" s="37" t="s">
        <v>18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x14ac:dyDescent="0.25">
      <c r="A41" s="37" t="s">
        <v>19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x14ac:dyDescent="0.25">
      <c r="A42" s="37" t="s">
        <v>20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</sheetData>
  <mergeCells count="16">
    <mergeCell ref="J8:K8"/>
    <mergeCell ref="L8:M8"/>
    <mergeCell ref="N8:O8"/>
    <mergeCell ref="P8:Q8"/>
    <mergeCell ref="R8:S8"/>
    <mergeCell ref="T8:U8"/>
    <mergeCell ref="A3:U3"/>
    <mergeCell ref="A7:A9"/>
    <mergeCell ref="B7:B9"/>
    <mergeCell ref="C7:C9"/>
    <mergeCell ref="D7:H7"/>
    <mergeCell ref="I7:U7"/>
    <mergeCell ref="D8:D9"/>
    <mergeCell ref="E8:F8"/>
    <mergeCell ref="G8:H8"/>
    <mergeCell ref="I8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2020-09-09T01:43:59Z</dcterms:created>
  <dcterms:modified xsi:type="dcterms:W3CDTF">2020-09-09T01:44:45Z</dcterms:modified>
</cp:coreProperties>
</file>