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calcMode="manual" iterate="1" iterateCount="1000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1" l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X39" i="1"/>
  <c r="W39" i="1"/>
  <c r="V39" i="1"/>
  <c r="T39" i="1"/>
  <c r="R39" i="1"/>
  <c r="Q39" i="1"/>
  <c r="P39" i="1"/>
  <c r="N39" i="1"/>
  <c r="L39" i="1"/>
  <c r="K39" i="1"/>
  <c r="J39" i="1"/>
  <c r="H39" i="1"/>
  <c r="F39" i="1"/>
  <c r="C39" i="1"/>
  <c r="B39" i="1"/>
  <c r="A39" i="1"/>
  <c r="X38" i="1"/>
  <c r="W38" i="1"/>
  <c r="V38" i="1"/>
  <c r="T38" i="1"/>
  <c r="R38" i="1"/>
  <c r="Q38" i="1"/>
  <c r="P38" i="1"/>
  <c r="N38" i="1"/>
  <c r="L38" i="1"/>
  <c r="K38" i="1"/>
  <c r="J38" i="1"/>
  <c r="H38" i="1"/>
  <c r="F38" i="1"/>
  <c r="C38" i="1"/>
  <c r="B38" i="1"/>
  <c r="A38" i="1"/>
  <c r="X37" i="1"/>
  <c r="W37" i="1"/>
  <c r="V37" i="1"/>
  <c r="T37" i="1"/>
  <c r="R37" i="1"/>
  <c r="Q37" i="1"/>
  <c r="P37" i="1"/>
  <c r="N37" i="1"/>
  <c r="L37" i="1"/>
  <c r="K37" i="1"/>
  <c r="J37" i="1"/>
  <c r="H37" i="1"/>
  <c r="F37" i="1"/>
  <c r="C37" i="1"/>
  <c r="B37" i="1"/>
  <c r="A37" i="1"/>
  <c r="X36" i="1"/>
  <c r="W36" i="1"/>
  <c r="V36" i="1"/>
  <c r="T36" i="1"/>
  <c r="R36" i="1"/>
  <c r="Q36" i="1"/>
  <c r="P36" i="1"/>
  <c r="N36" i="1"/>
  <c r="L36" i="1"/>
  <c r="K36" i="1"/>
  <c r="J36" i="1"/>
  <c r="H36" i="1"/>
  <c r="F36" i="1"/>
  <c r="C36" i="1"/>
  <c r="B36" i="1"/>
  <c r="A36" i="1"/>
  <c r="X35" i="1"/>
  <c r="W35" i="1"/>
  <c r="V35" i="1"/>
  <c r="T35" i="1"/>
  <c r="R35" i="1"/>
  <c r="Q35" i="1"/>
  <c r="P35" i="1"/>
  <c r="N35" i="1"/>
  <c r="L35" i="1"/>
  <c r="K35" i="1"/>
  <c r="J35" i="1"/>
  <c r="H35" i="1"/>
  <c r="F35" i="1"/>
  <c r="C35" i="1"/>
  <c r="B35" i="1"/>
  <c r="A35" i="1"/>
  <c r="X34" i="1"/>
  <c r="W34" i="1"/>
  <c r="V34" i="1"/>
  <c r="T34" i="1"/>
  <c r="R34" i="1"/>
  <c r="Q34" i="1"/>
  <c r="P34" i="1"/>
  <c r="N34" i="1"/>
  <c r="L34" i="1"/>
  <c r="K34" i="1"/>
  <c r="J34" i="1"/>
  <c r="H34" i="1"/>
  <c r="F34" i="1"/>
  <c r="C34" i="1"/>
  <c r="B34" i="1"/>
  <c r="A34" i="1"/>
  <c r="X33" i="1"/>
  <c r="W33" i="1"/>
  <c r="V33" i="1"/>
  <c r="T33" i="1"/>
  <c r="R33" i="1"/>
  <c r="Q33" i="1"/>
  <c r="P33" i="1"/>
  <c r="N33" i="1"/>
  <c r="L33" i="1"/>
  <c r="K33" i="1"/>
  <c r="J33" i="1"/>
  <c r="H33" i="1"/>
  <c r="F33" i="1"/>
  <c r="C33" i="1"/>
  <c r="B33" i="1"/>
  <c r="A33" i="1"/>
  <c r="X32" i="1"/>
  <c r="W32" i="1"/>
  <c r="V32" i="1"/>
  <c r="T32" i="1"/>
  <c r="R32" i="1"/>
  <c r="Q32" i="1"/>
  <c r="P32" i="1"/>
  <c r="N32" i="1"/>
  <c r="L32" i="1"/>
  <c r="K32" i="1"/>
  <c r="J32" i="1"/>
  <c r="H32" i="1"/>
  <c r="F32" i="1"/>
  <c r="C32" i="1"/>
  <c r="B32" i="1"/>
  <c r="A32" i="1"/>
  <c r="X31" i="1"/>
  <c r="W31" i="1"/>
  <c r="V31" i="1"/>
  <c r="T31" i="1"/>
  <c r="R31" i="1"/>
  <c r="Q31" i="1"/>
  <c r="P31" i="1"/>
  <c r="N31" i="1"/>
  <c r="L31" i="1"/>
  <c r="K31" i="1"/>
  <c r="J31" i="1"/>
  <c r="H31" i="1"/>
  <c r="F31" i="1"/>
  <c r="C31" i="1"/>
  <c r="B31" i="1"/>
  <c r="A31" i="1"/>
  <c r="X30" i="1"/>
  <c r="W30" i="1"/>
  <c r="V30" i="1"/>
  <c r="T30" i="1"/>
  <c r="R30" i="1"/>
  <c r="Q30" i="1"/>
  <c r="P30" i="1"/>
  <c r="N30" i="1"/>
  <c r="L30" i="1"/>
  <c r="K30" i="1"/>
  <c r="J30" i="1"/>
  <c r="H30" i="1"/>
  <c r="F30" i="1"/>
  <c r="C30" i="1"/>
  <c r="B30" i="1"/>
  <c r="A30" i="1"/>
  <c r="X29" i="1"/>
  <c r="W29" i="1"/>
  <c r="V29" i="1"/>
  <c r="T29" i="1"/>
  <c r="R29" i="1"/>
  <c r="Q29" i="1"/>
  <c r="P29" i="1"/>
  <c r="N29" i="1"/>
  <c r="L29" i="1"/>
  <c r="K29" i="1"/>
  <c r="J29" i="1"/>
  <c r="H29" i="1"/>
  <c r="F29" i="1"/>
  <c r="C29" i="1"/>
  <c r="B29" i="1"/>
  <c r="A29" i="1"/>
  <c r="X28" i="1"/>
  <c r="W28" i="1"/>
  <c r="V28" i="1"/>
  <c r="T28" i="1"/>
  <c r="R28" i="1"/>
  <c r="Q28" i="1"/>
  <c r="P28" i="1"/>
  <c r="N28" i="1"/>
  <c r="L28" i="1"/>
  <c r="K28" i="1"/>
  <c r="J28" i="1"/>
  <c r="H28" i="1"/>
  <c r="F28" i="1"/>
  <c r="C28" i="1"/>
  <c r="B28" i="1"/>
  <c r="A28" i="1"/>
  <c r="X27" i="1"/>
  <c r="W27" i="1"/>
  <c r="V27" i="1"/>
  <c r="T27" i="1"/>
  <c r="R27" i="1"/>
  <c r="Q27" i="1"/>
  <c r="P27" i="1"/>
  <c r="N27" i="1"/>
  <c r="L27" i="1"/>
  <c r="K27" i="1"/>
  <c r="J27" i="1"/>
  <c r="H27" i="1"/>
  <c r="F27" i="1"/>
  <c r="C27" i="1"/>
  <c r="B27" i="1"/>
  <c r="A27" i="1"/>
  <c r="X26" i="1"/>
  <c r="W26" i="1"/>
  <c r="V26" i="1"/>
  <c r="T26" i="1"/>
  <c r="R26" i="1"/>
  <c r="Q26" i="1"/>
  <c r="P26" i="1"/>
  <c r="N26" i="1"/>
  <c r="L26" i="1"/>
  <c r="K26" i="1"/>
  <c r="J26" i="1"/>
  <c r="H26" i="1"/>
  <c r="F26" i="1"/>
  <c r="C26" i="1"/>
  <c r="B26" i="1"/>
  <c r="A26" i="1"/>
  <c r="X25" i="1"/>
  <c r="W25" i="1"/>
  <c r="V25" i="1"/>
  <c r="T25" i="1"/>
  <c r="R25" i="1"/>
  <c r="Q25" i="1"/>
  <c r="P25" i="1"/>
  <c r="N25" i="1"/>
  <c r="L25" i="1"/>
  <c r="K25" i="1"/>
  <c r="J25" i="1"/>
  <c r="H25" i="1"/>
  <c r="F25" i="1"/>
  <c r="C25" i="1"/>
  <c r="B25" i="1"/>
  <c r="A25" i="1"/>
  <c r="X24" i="1"/>
  <c r="W24" i="1"/>
  <c r="V24" i="1"/>
  <c r="T24" i="1"/>
  <c r="R24" i="1"/>
  <c r="Q24" i="1"/>
  <c r="P24" i="1"/>
  <c r="N24" i="1"/>
  <c r="L24" i="1"/>
  <c r="K24" i="1"/>
  <c r="J24" i="1"/>
  <c r="H24" i="1"/>
  <c r="F24" i="1"/>
  <c r="C24" i="1"/>
  <c r="B24" i="1"/>
  <c r="A24" i="1"/>
  <c r="X23" i="1"/>
  <c r="W23" i="1"/>
  <c r="V23" i="1"/>
  <c r="T23" i="1"/>
  <c r="R23" i="1"/>
  <c r="Q23" i="1"/>
  <c r="P23" i="1"/>
  <c r="N23" i="1"/>
  <c r="L23" i="1"/>
  <c r="K23" i="1"/>
  <c r="J23" i="1"/>
  <c r="H23" i="1"/>
  <c r="F23" i="1"/>
  <c r="C23" i="1"/>
  <c r="B23" i="1"/>
  <c r="A23" i="1"/>
  <c r="X22" i="1"/>
  <c r="W22" i="1"/>
  <c r="V22" i="1"/>
  <c r="T22" i="1"/>
  <c r="R22" i="1"/>
  <c r="Q22" i="1"/>
  <c r="P22" i="1"/>
  <c r="N22" i="1"/>
  <c r="L22" i="1"/>
  <c r="K22" i="1"/>
  <c r="J22" i="1"/>
  <c r="H22" i="1"/>
  <c r="F22" i="1"/>
  <c r="C22" i="1"/>
  <c r="B22" i="1"/>
  <c r="A22" i="1"/>
  <c r="X21" i="1"/>
  <c r="W21" i="1"/>
  <c r="V21" i="1"/>
  <c r="T21" i="1"/>
  <c r="R21" i="1"/>
  <c r="Q21" i="1"/>
  <c r="P21" i="1"/>
  <c r="N21" i="1"/>
  <c r="L21" i="1"/>
  <c r="K21" i="1"/>
  <c r="J21" i="1"/>
  <c r="H21" i="1"/>
  <c r="F21" i="1"/>
  <c r="C21" i="1"/>
  <c r="B21" i="1"/>
  <c r="A21" i="1"/>
  <c r="X20" i="1"/>
  <c r="W20" i="1"/>
  <c r="V20" i="1"/>
  <c r="T20" i="1"/>
  <c r="R20" i="1"/>
  <c r="Q20" i="1"/>
  <c r="P20" i="1"/>
  <c r="N20" i="1"/>
  <c r="L20" i="1"/>
  <c r="K20" i="1"/>
  <c r="J20" i="1"/>
  <c r="H20" i="1"/>
  <c r="F20" i="1"/>
  <c r="C20" i="1"/>
  <c r="B20" i="1"/>
  <c r="A20" i="1"/>
  <c r="X19" i="1"/>
  <c r="W19" i="1"/>
  <c r="V19" i="1"/>
  <c r="T19" i="1"/>
  <c r="R19" i="1"/>
  <c r="Q19" i="1"/>
  <c r="P19" i="1"/>
  <c r="N19" i="1"/>
  <c r="L19" i="1"/>
  <c r="K19" i="1"/>
  <c r="J19" i="1"/>
  <c r="H19" i="1"/>
  <c r="F19" i="1"/>
  <c r="C19" i="1"/>
  <c r="B19" i="1"/>
  <c r="A19" i="1"/>
  <c r="X18" i="1"/>
  <c r="W18" i="1"/>
  <c r="V18" i="1"/>
  <c r="T18" i="1"/>
  <c r="R18" i="1"/>
  <c r="Q18" i="1"/>
  <c r="P18" i="1"/>
  <c r="N18" i="1"/>
  <c r="L18" i="1"/>
  <c r="K18" i="1"/>
  <c r="J18" i="1"/>
  <c r="H18" i="1"/>
  <c r="F18" i="1"/>
  <c r="C18" i="1"/>
  <c r="B18" i="1"/>
  <c r="A18" i="1"/>
  <c r="X17" i="1"/>
  <c r="W17" i="1"/>
  <c r="V17" i="1"/>
  <c r="T17" i="1"/>
  <c r="R17" i="1"/>
  <c r="Q17" i="1"/>
  <c r="P17" i="1"/>
  <c r="N17" i="1"/>
  <c r="L17" i="1"/>
  <c r="K17" i="1"/>
  <c r="J17" i="1"/>
  <c r="H17" i="1"/>
  <c r="F17" i="1"/>
  <c r="C17" i="1"/>
  <c r="B17" i="1"/>
  <c r="A17" i="1"/>
  <c r="X16" i="1"/>
  <c r="W16" i="1"/>
  <c r="V16" i="1"/>
  <c r="T16" i="1"/>
  <c r="R16" i="1"/>
  <c r="Q16" i="1"/>
  <c r="P16" i="1"/>
  <c r="N16" i="1"/>
  <c r="L16" i="1"/>
  <c r="K16" i="1"/>
  <c r="J16" i="1"/>
  <c r="H16" i="1"/>
  <c r="F16" i="1"/>
  <c r="C16" i="1"/>
  <c r="B16" i="1"/>
  <c r="A16" i="1"/>
  <c r="X15" i="1"/>
  <c r="W15" i="1"/>
  <c r="V15" i="1"/>
  <c r="T15" i="1"/>
  <c r="R15" i="1"/>
  <c r="Q15" i="1"/>
  <c r="P15" i="1"/>
  <c r="N15" i="1"/>
  <c r="L15" i="1"/>
  <c r="K15" i="1"/>
  <c r="J15" i="1"/>
  <c r="H15" i="1"/>
  <c r="F15" i="1"/>
  <c r="C15" i="1"/>
  <c r="B15" i="1"/>
  <c r="A15" i="1"/>
  <c r="X14" i="1"/>
  <c r="W14" i="1"/>
  <c r="V14" i="1"/>
  <c r="T14" i="1"/>
  <c r="R14" i="1"/>
  <c r="Q14" i="1"/>
  <c r="P14" i="1"/>
  <c r="N14" i="1"/>
  <c r="L14" i="1"/>
  <c r="K14" i="1"/>
  <c r="J14" i="1"/>
  <c r="H14" i="1"/>
  <c r="F14" i="1"/>
  <c r="C14" i="1"/>
  <c r="B14" i="1"/>
  <c r="A14" i="1"/>
  <c r="X13" i="1"/>
  <c r="W13" i="1"/>
  <c r="V13" i="1"/>
  <c r="T13" i="1"/>
  <c r="R13" i="1"/>
  <c r="Q13" i="1"/>
  <c r="P13" i="1"/>
  <c r="N13" i="1"/>
  <c r="L13" i="1"/>
  <c r="K13" i="1"/>
  <c r="J13" i="1"/>
  <c r="H13" i="1"/>
  <c r="F13" i="1"/>
  <c r="C13" i="1"/>
  <c r="B13" i="1"/>
  <c r="A13" i="1"/>
  <c r="K5" i="1"/>
  <c r="L4" i="1"/>
  <c r="K4" i="1"/>
</calcChain>
</file>

<file path=xl/sharedStrings.xml><?xml version="1.0" encoding="utf-8"?>
<sst xmlns="http://schemas.openxmlformats.org/spreadsheetml/2006/main" count="44" uniqueCount="20">
  <si>
    <t>TABEL 38</t>
  </si>
  <si>
    <t>CAKUPAN IMUNISASI HEPATITIS B0 (0 -7 HARI) DAN BCG PADA BAYI MENURUT JENIS KELAMIN, KECAMATAN, DAN PUSKESMAS</t>
  </si>
  <si>
    <t>2020 SEMESTER I</t>
  </si>
  <si>
    <t>NO</t>
  </si>
  <si>
    <t>KECAMATAN</t>
  </si>
  <si>
    <t>PUSKESMAS</t>
  </si>
  <si>
    <t>JUMLAH LAHIR HIDUP</t>
  </si>
  <si>
    <t>BAYI DIIMUNISASI</t>
  </si>
  <si>
    <t>HB0</t>
  </si>
  <si>
    <t>BCG</t>
  </si>
  <si>
    <t>&lt; 24 Jam</t>
  </si>
  <si>
    <t>1 - 7 Hari</t>
  </si>
  <si>
    <t>L</t>
  </si>
  <si>
    <t>P</t>
  </si>
  <si>
    <t>L + P</t>
  </si>
  <si>
    <t>L+P</t>
  </si>
  <si>
    <t>JUMLAH</t>
  </si>
  <si>
    <t>%</t>
  </si>
  <si>
    <t>JUMLAH (KAB/KOTA)</t>
  </si>
  <si>
    <t>Sumber: Seksi Surveilans dan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</si>
</sst>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vertical="center"/>
    </xf>
    <xf numFmtId="3" fontId="1" fillId="0" borderId="6" xfId="1" applyNumberFormat="1" applyFont="1" applyBorder="1" applyAlignment="1">
      <alignment horizontal="right" vertical="center"/>
    </xf>
    <xf numFmtId="3" fontId="1" fillId="0" borderId="6" xfId="1" applyNumberFormat="1" applyFont="1" applyBorder="1" applyAlignment="1">
      <alignment vertical="center"/>
    </xf>
    <xf numFmtId="3" fontId="1" fillId="0" borderId="6" xfId="2" applyNumberFormat="1" applyFont="1" applyBorder="1" applyAlignment="1">
      <alignment vertical="center"/>
    </xf>
    <xf numFmtId="164" fontId="1" fillId="0" borderId="6" xfId="1" applyNumberFormat="1" applyFont="1" applyBorder="1" applyAlignment="1">
      <alignment vertical="center"/>
    </xf>
    <xf numFmtId="164" fontId="1" fillId="0" borderId="18" xfId="1" applyNumberFormat="1" applyFont="1" applyBorder="1" applyAlignment="1">
      <alignment vertical="center"/>
    </xf>
    <xf numFmtId="2" fontId="6" fillId="0" borderId="19" xfId="0" applyNumberFormat="1" applyFont="1" applyBorder="1" applyAlignment="1">
      <alignment vertical="center"/>
    </xf>
    <xf numFmtId="1" fontId="6" fillId="0" borderId="19" xfId="0" applyNumberFormat="1" applyFont="1" applyBorder="1" applyAlignment="1">
      <alignment vertical="center"/>
    </xf>
    <xf numFmtId="3" fontId="6" fillId="0" borderId="19" xfId="1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3" fontId="6" fillId="0" borderId="19" xfId="2" applyNumberFormat="1" applyFont="1" applyBorder="1" applyAlignment="1">
      <alignment vertical="center"/>
    </xf>
    <xf numFmtId="164" fontId="6" fillId="0" borderId="20" xfId="1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Comma [0] 2 2" xfId="2"/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21.140625" customWidth="1"/>
    <col min="3" max="3" width="30.5703125" bestFit="1" customWidth="1"/>
    <col min="4" max="24" width="10.7109375" customWidth="1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6.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5" t="str">
        <f ca="1">'[1]1'!E5</f>
        <v>KABUPATEN/KOTA</v>
      </c>
      <c r="L4" s="6" t="str">
        <f ca="1">'[1]1'!F5</f>
        <v>DEMAK</v>
      </c>
      <c r="M4" s="4"/>
      <c r="N4" s="5"/>
      <c r="O4" s="6"/>
      <c r="P4" s="4"/>
      <c r="Q4" s="4"/>
      <c r="R4" s="4"/>
      <c r="S4" s="4"/>
      <c r="T4" s="6"/>
      <c r="U4" s="6"/>
      <c r="V4" s="6"/>
      <c r="W4" s="6"/>
      <c r="X4" s="3"/>
    </row>
    <row r="5" spans="1:24" ht="16.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5" t="str">
        <f ca="1">'[1]1'!E6</f>
        <v xml:space="preserve">TAHUN </v>
      </c>
      <c r="L5" s="6" t="s">
        <v>2</v>
      </c>
      <c r="M5" s="4"/>
      <c r="N5" s="5"/>
      <c r="O5" s="6"/>
      <c r="P5" s="4"/>
      <c r="Q5" s="4"/>
      <c r="R5" s="4"/>
      <c r="S5" s="4"/>
      <c r="T5" s="6"/>
      <c r="U5" s="6"/>
      <c r="V5" s="6"/>
      <c r="W5" s="6"/>
      <c r="X5" s="3"/>
    </row>
    <row r="6" spans="1:24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7" t="s">
        <v>3</v>
      </c>
      <c r="B7" s="7" t="s">
        <v>4</v>
      </c>
      <c r="C7" s="7" t="s">
        <v>5</v>
      </c>
      <c r="D7" s="8" t="s">
        <v>6</v>
      </c>
      <c r="E7" s="8"/>
      <c r="F7" s="8"/>
      <c r="G7" s="9" t="s">
        <v>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spans="1:24" x14ac:dyDescent="0.25">
      <c r="A8" s="12"/>
      <c r="B8" s="12"/>
      <c r="C8" s="12"/>
      <c r="D8" s="13"/>
      <c r="E8" s="13"/>
      <c r="F8" s="13"/>
      <c r="G8" s="14" t="s">
        <v>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  <c r="S8" s="17" t="s">
        <v>9</v>
      </c>
      <c r="T8" s="18"/>
      <c r="U8" s="18"/>
      <c r="V8" s="18"/>
      <c r="W8" s="18"/>
      <c r="X8" s="19"/>
    </row>
    <row r="9" spans="1:24" x14ac:dyDescent="0.25">
      <c r="A9" s="12"/>
      <c r="B9" s="12"/>
      <c r="C9" s="12"/>
      <c r="D9" s="13"/>
      <c r="E9" s="13"/>
      <c r="F9" s="13"/>
      <c r="G9" s="14" t="s">
        <v>10</v>
      </c>
      <c r="H9" s="15"/>
      <c r="I9" s="15"/>
      <c r="J9" s="15"/>
      <c r="K9" s="15"/>
      <c r="L9" s="16"/>
      <c r="M9" s="14" t="s">
        <v>11</v>
      </c>
      <c r="N9" s="15"/>
      <c r="O9" s="15"/>
      <c r="P9" s="15"/>
      <c r="Q9" s="15"/>
      <c r="R9" s="16"/>
      <c r="S9" s="20"/>
      <c r="T9" s="21"/>
      <c r="U9" s="21"/>
      <c r="V9" s="21"/>
      <c r="W9" s="21"/>
      <c r="X9" s="22"/>
    </row>
    <row r="10" spans="1:24" x14ac:dyDescent="0.25">
      <c r="A10" s="12"/>
      <c r="B10" s="12"/>
      <c r="C10" s="12"/>
      <c r="D10" s="13"/>
      <c r="E10" s="13"/>
      <c r="F10" s="13"/>
      <c r="G10" s="14" t="s">
        <v>12</v>
      </c>
      <c r="H10" s="15"/>
      <c r="I10" s="14" t="s">
        <v>13</v>
      </c>
      <c r="J10" s="15"/>
      <c r="K10" s="14" t="s">
        <v>14</v>
      </c>
      <c r="L10" s="15"/>
      <c r="M10" s="14" t="s">
        <v>12</v>
      </c>
      <c r="N10" s="15"/>
      <c r="O10" s="14" t="s">
        <v>13</v>
      </c>
      <c r="P10" s="15"/>
      <c r="Q10" s="14" t="s">
        <v>14</v>
      </c>
      <c r="R10" s="15"/>
      <c r="S10" s="14" t="s">
        <v>12</v>
      </c>
      <c r="T10" s="15"/>
      <c r="U10" s="23" t="s">
        <v>13</v>
      </c>
      <c r="V10" s="15"/>
      <c r="W10" s="14" t="s">
        <v>14</v>
      </c>
      <c r="X10" s="16"/>
    </row>
    <row r="11" spans="1:24" x14ac:dyDescent="0.25">
      <c r="A11" s="24"/>
      <c r="B11" s="24"/>
      <c r="C11" s="24"/>
      <c r="D11" s="25" t="s">
        <v>12</v>
      </c>
      <c r="E11" s="25" t="s">
        <v>13</v>
      </c>
      <c r="F11" s="25" t="s">
        <v>15</v>
      </c>
      <c r="G11" s="26" t="s">
        <v>16</v>
      </c>
      <c r="H11" s="26" t="s">
        <v>17</v>
      </c>
      <c r="I11" s="26" t="s">
        <v>16</v>
      </c>
      <c r="J11" s="26" t="s">
        <v>17</v>
      </c>
      <c r="K11" s="26" t="s">
        <v>16</v>
      </c>
      <c r="L11" s="26" t="s">
        <v>17</v>
      </c>
      <c r="M11" s="26" t="s">
        <v>16</v>
      </c>
      <c r="N11" s="26" t="s">
        <v>17</v>
      </c>
      <c r="O11" s="26" t="s">
        <v>16</v>
      </c>
      <c r="P11" s="26" t="s">
        <v>17</v>
      </c>
      <c r="Q11" s="26" t="s">
        <v>16</v>
      </c>
      <c r="R11" s="26" t="s">
        <v>17</v>
      </c>
      <c r="S11" s="26" t="s">
        <v>16</v>
      </c>
      <c r="T11" s="26" t="s">
        <v>17</v>
      </c>
      <c r="U11" s="26" t="s">
        <v>16</v>
      </c>
      <c r="V11" s="27" t="s">
        <v>17</v>
      </c>
      <c r="W11" s="26" t="s">
        <v>16</v>
      </c>
      <c r="X11" s="26" t="s">
        <v>17</v>
      </c>
    </row>
    <row r="12" spans="1:24" x14ac:dyDescent="0.25">
      <c r="A12" s="28">
        <v>1</v>
      </c>
      <c r="B12" s="28">
        <v>2</v>
      </c>
      <c r="C12" s="28">
        <v>3</v>
      </c>
      <c r="D12" s="28">
        <v>4</v>
      </c>
      <c r="E12" s="28">
        <v>5</v>
      </c>
      <c r="F12" s="28">
        <v>6</v>
      </c>
      <c r="G12" s="28">
        <v>7</v>
      </c>
      <c r="H12" s="28">
        <v>8</v>
      </c>
      <c r="I12" s="28">
        <v>9</v>
      </c>
      <c r="J12" s="28">
        <v>10</v>
      </c>
      <c r="K12" s="28">
        <v>11</v>
      </c>
      <c r="L12" s="28">
        <v>12</v>
      </c>
      <c r="M12" s="28">
        <v>13</v>
      </c>
      <c r="N12" s="28">
        <v>14</v>
      </c>
      <c r="O12" s="28">
        <v>15</v>
      </c>
      <c r="P12" s="28">
        <v>16</v>
      </c>
      <c r="Q12" s="28">
        <v>17</v>
      </c>
      <c r="R12" s="28">
        <v>18</v>
      </c>
      <c r="S12" s="28">
        <v>19</v>
      </c>
      <c r="T12" s="28">
        <v>20</v>
      </c>
      <c r="U12" s="28">
        <v>21</v>
      </c>
      <c r="V12" s="28">
        <v>22</v>
      </c>
      <c r="W12" s="28">
        <v>23</v>
      </c>
      <c r="X12" s="28">
        <v>24</v>
      </c>
    </row>
    <row r="13" spans="1:24" x14ac:dyDescent="0.25">
      <c r="A13" s="29">
        <f ca="1">'[1]9'!A9</f>
        <v>1</v>
      </c>
      <c r="B13" s="30" t="str">
        <f ca="1">'[1]9'!B9</f>
        <v>MRANGGEN</v>
      </c>
      <c r="C13" s="30" t="str">
        <f ca="1">'[1]9'!C9</f>
        <v>Puskesmas Mranggen I</v>
      </c>
      <c r="D13" s="31">
        <v>485</v>
      </c>
      <c r="E13" s="31">
        <v>482</v>
      </c>
      <c r="F13" s="32">
        <f ca="1">SUM(D13:E13)</f>
        <v>967</v>
      </c>
      <c r="G13" s="33">
        <v>255</v>
      </c>
      <c r="H13" s="34">
        <f ca="1">G13/D13*100</f>
        <v>52.577319587628871</v>
      </c>
      <c r="I13" s="33">
        <v>263</v>
      </c>
      <c r="J13" s="34">
        <f ca="1">I13/E13*100</f>
        <v>54.564315352697093</v>
      </c>
      <c r="K13" s="33">
        <f ca="1">SUM(G13+I13)</f>
        <v>518</v>
      </c>
      <c r="L13" s="34">
        <f ca="1">K13/F13*100</f>
        <v>53.567735263702176</v>
      </c>
      <c r="M13" s="33">
        <v>0</v>
      </c>
      <c r="N13" s="34">
        <f ca="1">M13/D13*100</f>
        <v>0</v>
      </c>
      <c r="O13" s="33">
        <v>0</v>
      </c>
      <c r="P13" s="34">
        <f ca="1">O13/E13*100</f>
        <v>0</v>
      </c>
      <c r="Q13" s="33">
        <f ca="1">SUM(M13,O13)</f>
        <v>0</v>
      </c>
      <c r="R13" s="34">
        <f ca="1">Q13/F13*100</f>
        <v>0</v>
      </c>
      <c r="S13" s="33">
        <v>258</v>
      </c>
      <c r="T13" s="34">
        <f ca="1">S13/D13*100</f>
        <v>53.195876288659797</v>
      </c>
      <c r="U13" s="33">
        <v>252</v>
      </c>
      <c r="V13" s="35">
        <f ca="1">U13/E13*100</f>
        <v>52.282157676348554</v>
      </c>
      <c r="W13" s="33">
        <f ca="1">SUM(S13,U13)</f>
        <v>510</v>
      </c>
      <c r="X13" s="34">
        <f ca="1">W13/F13*100</f>
        <v>52.740434332988627</v>
      </c>
    </row>
    <row r="14" spans="1:24" x14ac:dyDescent="0.25">
      <c r="A14" s="29">
        <f ca="1">'[1]9'!A10</f>
        <v>2</v>
      </c>
      <c r="B14" s="30" t="str">
        <f ca="1">'[1]9'!B10</f>
        <v>MRANGGEN</v>
      </c>
      <c r="C14" s="30" t="str">
        <f ca="1">'[1]9'!C10</f>
        <v>Puskesmas Mranggen II</v>
      </c>
      <c r="D14" s="31">
        <v>452</v>
      </c>
      <c r="E14" s="31">
        <v>414</v>
      </c>
      <c r="F14" s="32">
        <f ca="1">SUM(D14:E14)</f>
        <v>866</v>
      </c>
      <c r="G14" s="33">
        <v>266</v>
      </c>
      <c r="H14" s="34">
        <f ca="1">G14/D14*100</f>
        <v>58.849557522123895</v>
      </c>
      <c r="I14" s="33">
        <v>243</v>
      </c>
      <c r="J14" s="34">
        <f ca="1">I14/E14*100</f>
        <v>58.695652173913047</v>
      </c>
      <c r="K14" s="33">
        <f ca="1">SUM(G14+I14)</f>
        <v>509</v>
      </c>
      <c r="L14" s="34">
        <f ca="1">K14/F14*100</f>
        <v>58.775981524249424</v>
      </c>
      <c r="M14" s="33">
        <v>0</v>
      </c>
      <c r="N14" s="34">
        <f ca="1">M14/D14*100</f>
        <v>0</v>
      </c>
      <c r="O14" s="33">
        <v>0</v>
      </c>
      <c r="P14" s="34">
        <f ca="1">O14/E14*100</f>
        <v>0</v>
      </c>
      <c r="Q14" s="33">
        <f ca="1">SUM(M14,O14)</f>
        <v>0</v>
      </c>
      <c r="R14" s="34">
        <f ca="1">Q14/F14*100</f>
        <v>0</v>
      </c>
      <c r="S14" s="33">
        <v>223</v>
      </c>
      <c r="T14" s="34">
        <f ca="1">S14/D14*100</f>
        <v>49.336283185840706</v>
      </c>
      <c r="U14" s="33">
        <v>228</v>
      </c>
      <c r="V14" s="35">
        <f ca="1">U14/E14*100</f>
        <v>55.072463768115945</v>
      </c>
      <c r="W14" s="33">
        <f ca="1">SUM(S14,U14)</f>
        <v>451</v>
      </c>
      <c r="X14" s="34">
        <f ca="1">W14/F14*100</f>
        <v>52.078521939953816</v>
      </c>
    </row>
    <row r="15" spans="1:24" x14ac:dyDescent="0.25">
      <c r="A15" s="29">
        <f ca="1">'[1]9'!A11</f>
        <v>3</v>
      </c>
      <c r="B15" s="30" t="str">
        <f ca="1">'[1]9'!B11</f>
        <v>MRANGGEN</v>
      </c>
      <c r="C15" s="30" t="str">
        <f ca="1">'[1]9'!C11</f>
        <v>Puskesmas Mranggen III</v>
      </c>
      <c r="D15" s="31">
        <v>217</v>
      </c>
      <c r="E15" s="31">
        <v>226</v>
      </c>
      <c r="F15" s="32">
        <f ca="1">SUM(D15:E15)</f>
        <v>443</v>
      </c>
      <c r="G15" s="33">
        <v>169</v>
      </c>
      <c r="H15" s="34">
        <f ca="1">G15/D15*100</f>
        <v>77.880184331797224</v>
      </c>
      <c r="I15" s="33">
        <v>156</v>
      </c>
      <c r="J15" s="34">
        <f ca="1">I15/E15*100</f>
        <v>69.026548672566364</v>
      </c>
      <c r="K15" s="33">
        <f ca="1">SUM(G15+I15)</f>
        <v>325</v>
      </c>
      <c r="L15" s="34">
        <f ca="1">K15/F15*100</f>
        <v>73.363431151241528</v>
      </c>
      <c r="M15" s="33">
        <v>0</v>
      </c>
      <c r="N15" s="34">
        <f ca="1">M15/D15*100</f>
        <v>0</v>
      </c>
      <c r="O15" s="33">
        <v>0</v>
      </c>
      <c r="P15" s="34">
        <f ca="1">O15/E15*100</f>
        <v>0</v>
      </c>
      <c r="Q15" s="33">
        <f ca="1">SUM(M15,O15)</f>
        <v>0</v>
      </c>
      <c r="R15" s="34">
        <f ca="1">Q15/F15*100</f>
        <v>0</v>
      </c>
      <c r="S15" s="33">
        <v>168</v>
      </c>
      <c r="T15" s="34">
        <f ca="1">S15/D15*100</f>
        <v>77.41935483870968</v>
      </c>
      <c r="U15" s="33">
        <v>178</v>
      </c>
      <c r="V15" s="35">
        <f ca="1">U15/E15*100</f>
        <v>78.761061946902657</v>
      </c>
      <c r="W15" s="33">
        <f ca="1">SUM(S15,U15)</f>
        <v>346</v>
      </c>
      <c r="X15" s="34">
        <f ca="1">W15/F15*100</f>
        <v>78.103837471783294</v>
      </c>
    </row>
    <row r="16" spans="1:24" x14ac:dyDescent="0.25">
      <c r="A16" s="29">
        <f ca="1">'[1]9'!A12</f>
        <v>4</v>
      </c>
      <c r="B16" s="30" t="str">
        <f ca="1">'[1]9'!B12</f>
        <v>KARANGAWEN</v>
      </c>
      <c r="C16" s="30" t="str">
        <f ca="1">'[1]9'!C12</f>
        <v>Puskesmas Karangawen I</v>
      </c>
      <c r="D16" s="31">
        <v>337</v>
      </c>
      <c r="E16" s="31">
        <v>345</v>
      </c>
      <c r="F16" s="32">
        <f ca="1">SUM(D16:E16)</f>
        <v>682</v>
      </c>
      <c r="G16" s="33">
        <v>179</v>
      </c>
      <c r="H16" s="34">
        <f ca="1">G16/D16*100</f>
        <v>53.115727002967361</v>
      </c>
      <c r="I16" s="33">
        <v>187</v>
      </c>
      <c r="J16" s="34">
        <f ca="1">I16/E16*100</f>
        <v>54.20289855072464</v>
      </c>
      <c r="K16" s="33">
        <f ca="1">SUM(G16+I16)</f>
        <v>366</v>
      </c>
      <c r="L16" s="34">
        <f ca="1">K16/F16*100</f>
        <v>53.665689149560116</v>
      </c>
      <c r="M16" s="33">
        <v>0</v>
      </c>
      <c r="N16" s="34">
        <f ca="1">M16/D16*100</f>
        <v>0</v>
      </c>
      <c r="O16" s="33">
        <v>0</v>
      </c>
      <c r="P16" s="34">
        <f ca="1">O16/E16*100</f>
        <v>0</v>
      </c>
      <c r="Q16" s="33">
        <f ca="1">SUM(M16,O16)</f>
        <v>0</v>
      </c>
      <c r="R16" s="34">
        <f ca="1">Q16/F16*100</f>
        <v>0</v>
      </c>
      <c r="S16" s="33">
        <v>184</v>
      </c>
      <c r="T16" s="34">
        <f ca="1">S16/D16*100</f>
        <v>54.59940652818991</v>
      </c>
      <c r="U16" s="33">
        <v>178</v>
      </c>
      <c r="V16" s="35">
        <f ca="1">U16/E16*100</f>
        <v>51.594202898550719</v>
      </c>
      <c r="W16" s="33">
        <f ca="1">SUM(S16,U16)</f>
        <v>362</v>
      </c>
      <c r="X16" s="34">
        <f ca="1">W16/F16*100</f>
        <v>53.079178885630498</v>
      </c>
    </row>
    <row r="17" spans="1:24" x14ac:dyDescent="0.25">
      <c r="A17" s="29">
        <f ca="1">'[1]9'!A13</f>
        <v>5</v>
      </c>
      <c r="B17" s="30" t="str">
        <f ca="1">'[1]9'!B13</f>
        <v>KARANGAWEN</v>
      </c>
      <c r="C17" s="30" t="str">
        <f ca="1">'[1]9'!C13</f>
        <v>Puskesmas Karangawen II</v>
      </c>
      <c r="D17" s="31">
        <v>482</v>
      </c>
      <c r="E17" s="31">
        <v>410</v>
      </c>
      <c r="F17" s="32">
        <f ca="1">SUM(D17:E17)</f>
        <v>892</v>
      </c>
      <c r="G17" s="33">
        <v>262</v>
      </c>
      <c r="H17" s="34">
        <f ca="1">G17/D17*100</f>
        <v>54.356846473029044</v>
      </c>
      <c r="I17" s="33">
        <v>219</v>
      </c>
      <c r="J17" s="34">
        <f ca="1">I17/E17*100</f>
        <v>53.41463414634147</v>
      </c>
      <c r="K17" s="33">
        <f ca="1">SUM(G17+I17)</f>
        <v>481</v>
      </c>
      <c r="L17" s="34">
        <f ca="1">K17/F17*100</f>
        <v>53.923766816143491</v>
      </c>
      <c r="M17" s="33">
        <v>0</v>
      </c>
      <c r="N17" s="34">
        <f ca="1">M17/D17*100</f>
        <v>0</v>
      </c>
      <c r="O17" s="33">
        <v>0</v>
      </c>
      <c r="P17" s="34">
        <f ca="1">O17/E17*100</f>
        <v>0</v>
      </c>
      <c r="Q17" s="33">
        <f t="shared" ref="Q17:Q42" ca="1" si="0">SUM(M17,O17)</f>
        <v>0</v>
      </c>
      <c r="R17" s="34">
        <f ca="1">Q17/F17*100</f>
        <v>0</v>
      </c>
      <c r="S17" s="33">
        <v>210</v>
      </c>
      <c r="T17" s="34">
        <f ca="1">S17/D17*100</f>
        <v>43.568464730290458</v>
      </c>
      <c r="U17" s="33">
        <v>181</v>
      </c>
      <c r="V17" s="35">
        <f ca="1">U17/E17*100</f>
        <v>44.146341463414636</v>
      </c>
      <c r="W17" s="33">
        <f ca="1">SUM(S17,U17)</f>
        <v>391</v>
      </c>
      <c r="X17" s="34">
        <f ca="1">W17/F17*100</f>
        <v>43.834080717488789</v>
      </c>
    </row>
    <row r="18" spans="1:24" x14ac:dyDescent="0.25">
      <c r="A18" s="29">
        <f ca="1">'[1]9'!A14</f>
        <v>6</v>
      </c>
      <c r="B18" s="30" t="str">
        <f ca="1">'[1]9'!B14</f>
        <v>GUNTUR</v>
      </c>
      <c r="C18" s="30" t="str">
        <f ca="1">'[1]9'!C14</f>
        <v>Puskesmas Guntur I</v>
      </c>
      <c r="D18" s="31">
        <v>428</v>
      </c>
      <c r="E18" s="31">
        <v>445</v>
      </c>
      <c r="F18" s="32">
        <f ca="1">SUM(D18:E18)</f>
        <v>873</v>
      </c>
      <c r="G18" s="33">
        <v>272</v>
      </c>
      <c r="H18" s="34">
        <f ca="1">G18/D18*100</f>
        <v>63.551401869158873</v>
      </c>
      <c r="I18" s="33">
        <v>229</v>
      </c>
      <c r="J18" s="34">
        <f ca="1">I18/E18*100</f>
        <v>51.460674157303366</v>
      </c>
      <c r="K18" s="33">
        <f ca="1">SUM(G18+I18)</f>
        <v>501</v>
      </c>
      <c r="L18" s="34">
        <f ca="1">K18/F18*100</f>
        <v>57.388316151202744</v>
      </c>
      <c r="M18" s="33">
        <v>0</v>
      </c>
      <c r="N18" s="34">
        <f ca="1">M18/D18*100</f>
        <v>0</v>
      </c>
      <c r="O18" s="33">
        <v>1</v>
      </c>
      <c r="P18" s="34">
        <f ca="1">O18/E18*100</f>
        <v>0.22471910112359553</v>
      </c>
      <c r="Q18" s="33">
        <f ca="1">SUM(M18,O18)</f>
        <v>1</v>
      </c>
      <c r="R18" s="34">
        <f ca="1">Q18/F18*100</f>
        <v>0.11454753722794961</v>
      </c>
      <c r="S18" s="33">
        <v>233</v>
      </c>
      <c r="T18" s="34">
        <f ca="1">S18/D18*100</f>
        <v>54.439252336448597</v>
      </c>
      <c r="U18" s="33">
        <v>220</v>
      </c>
      <c r="V18" s="35">
        <f ca="1">U18/E18*100</f>
        <v>49.438202247191008</v>
      </c>
      <c r="W18" s="33">
        <f ca="1">SUM(S18,U18)</f>
        <v>453</v>
      </c>
      <c r="X18" s="34">
        <f ca="1">W18/F18*100</f>
        <v>51.890034364261176</v>
      </c>
    </row>
    <row r="19" spans="1:24" x14ac:dyDescent="0.25">
      <c r="A19" s="29">
        <f ca="1">'[1]9'!A15</f>
        <v>7</v>
      </c>
      <c r="B19" s="30" t="str">
        <f ca="1">'[1]9'!B15</f>
        <v>GUNTUR</v>
      </c>
      <c r="C19" s="30" t="str">
        <f ca="1">'[1]9'!C15</f>
        <v>Puskesmas Guntur II</v>
      </c>
      <c r="D19" s="31">
        <v>368</v>
      </c>
      <c r="E19" s="31">
        <v>335</v>
      </c>
      <c r="F19" s="32">
        <f ca="1">SUM(D19:E19)</f>
        <v>703</v>
      </c>
      <c r="G19" s="33">
        <v>183</v>
      </c>
      <c r="H19" s="34">
        <f ca="1">G19/D19*100</f>
        <v>49.728260869565219</v>
      </c>
      <c r="I19" s="33">
        <v>196</v>
      </c>
      <c r="J19" s="34">
        <f ca="1">I19/E19*100</f>
        <v>58.507462686567166</v>
      </c>
      <c r="K19" s="33">
        <f ca="1">SUM(G19+I19)</f>
        <v>379</v>
      </c>
      <c r="L19" s="34">
        <f ca="1">K19/F19*100</f>
        <v>53.911806543385488</v>
      </c>
      <c r="M19" s="33">
        <v>29</v>
      </c>
      <c r="N19" s="34">
        <f ca="1">M19/D19*100</f>
        <v>7.8804347826086962</v>
      </c>
      <c r="O19" s="33">
        <v>32</v>
      </c>
      <c r="P19" s="34">
        <f ca="1">O19/E19*100</f>
        <v>9.5522388059701502</v>
      </c>
      <c r="Q19" s="33">
        <f ca="1">SUM(M19,O19)</f>
        <v>61</v>
      </c>
      <c r="R19" s="34">
        <f ca="1">Q19/F19*100</f>
        <v>8.6770981507823617</v>
      </c>
      <c r="S19" s="33">
        <v>189</v>
      </c>
      <c r="T19" s="34">
        <f ca="1">S19/D19*100</f>
        <v>51.358695652173914</v>
      </c>
      <c r="U19" s="33">
        <v>182</v>
      </c>
      <c r="V19" s="35">
        <f ca="1">U19/E19*100</f>
        <v>54.328358208955216</v>
      </c>
      <c r="W19" s="33">
        <f ca="1">SUM(S19,U19)</f>
        <v>371</v>
      </c>
      <c r="X19" s="34">
        <f ca="1">W19/F19*100</f>
        <v>52.773826458036986</v>
      </c>
    </row>
    <row r="20" spans="1:24" x14ac:dyDescent="0.25">
      <c r="A20" s="29">
        <f ca="1">'[1]9'!A16</f>
        <v>8</v>
      </c>
      <c r="B20" s="30" t="str">
        <f ca="1">'[1]9'!B16</f>
        <v>SAYUNG</v>
      </c>
      <c r="C20" s="30" t="str">
        <f ca="1">'[1]9'!C16</f>
        <v>Puskesmas Sayung I</v>
      </c>
      <c r="D20" s="31">
        <v>383</v>
      </c>
      <c r="E20" s="31">
        <v>356</v>
      </c>
      <c r="F20" s="32">
        <f ca="1">SUM(D20:E20)</f>
        <v>739</v>
      </c>
      <c r="G20" s="33">
        <v>188</v>
      </c>
      <c r="H20" s="34">
        <f ca="1">G20/D20*100</f>
        <v>49.086161879895563</v>
      </c>
      <c r="I20" s="33">
        <v>187</v>
      </c>
      <c r="J20" s="34">
        <f ca="1">I20/E20*100</f>
        <v>52.528089887640448</v>
      </c>
      <c r="K20" s="33">
        <f ca="1">SUM(G20+I20)</f>
        <v>375</v>
      </c>
      <c r="L20" s="34">
        <f ca="1">K20/F20*100</f>
        <v>50.744248985115028</v>
      </c>
      <c r="M20" s="33">
        <v>0</v>
      </c>
      <c r="N20" s="34">
        <f ca="1">M20/D20*100</f>
        <v>0</v>
      </c>
      <c r="O20" s="33">
        <v>0</v>
      </c>
      <c r="P20" s="34">
        <f ca="1">O20/E20*100</f>
        <v>0</v>
      </c>
      <c r="Q20" s="33">
        <f ca="1">SUM(M20,O20)</f>
        <v>0</v>
      </c>
      <c r="R20" s="34">
        <f ca="1">Q20/F20*100</f>
        <v>0</v>
      </c>
      <c r="S20" s="33">
        <v>216</v>
      </c>
      <c r="T20" s="34">
        <f ca="1">S20/D20*100</f>
        <v>56.396866840731072</v>
      </c>
      <c r="U20" s="33">
        <v>194</v>
      </c>
      <c r="V20" s="35">
        <f ca="1">U20/E20*100</f>
        <v>54.49438202247191</v>
      </c>
      <c r="W20" s="33">
        <f ca="1">SUM(S20,U20)</f>
        <v>410</v>
      </c>
      <c r="X20" s="34">
        <f ca="1">W20/F20*100</f>
        <v>55.480378890392423</v>
      </c>
    </row>
    <row r="21" spans="1:24" x14ac:dyDescent="0.25">
      <c r="A21" s="29">
        <f ca="1">'[1]9'!A17</f>
        <v>9</v>
      </c>
      <c r="B21" s="30" t="str">
        <f ca="1">'[1]9'!B17</f>
        <v>SAYUNG</v>
      </c>
      <c r="C21" s="30" t="str">
        <f ca="1">'[1]9'!C17</f>
        <v>Puskesmas Sayung II</v>
      </c>
      <c r="D21" s="31">
        <v>544</v>
      </c>
      <c r="E21" s="31">
        <v>489</v>
      </c>
      <c r="F21" s="32">
        <f ca="1">SUM(D21:E21)</f>
        <v>1033</v>
      </c>
      <c r="G21" s="33">
        <v>293</v>
      </c>
      <c r="H21" s="34">
        <f ca="1">G21/D21*100</f>
        <v>53.860294117647058</v>
      </c>
      <c r="I21" s="33">
        <v>266</v>
      </c>
      <c r="J21" s="34">
        <f ca="1">I21/E21*100</f>
        <v>54.396728016359916</v>
      </c>
      <c r="K21" s="33">
        <f ca="1">SUM(G21+I21)</f>
        <v>559</v>
      </c>
      <c r="L21" s="34">
        <f ca="1">K21/F21*100</f>
        <v>54.114230396902229</v>
      </c>
      <c r="M21" s="33">
        <v>26</v>
      </c>
      <c r="N21" s="34">
        <f ca="1">M21/D21*100</f>
        <v>4.7794117647058822</v>
      </c>
      <c r="O21" s="33">
        <v>26</v>
      </c>
      <c r="P21" s="34">
        <f ca="1">O21/E21*100</f>
        <v>5.3169734151329244</v>
      </c>
      <c r="Q21" s="33">
        <f ca="1">SUM(M21,O21)</f>
        <v>52</v>
      </c>
      <c r="R21" s="34">
        <f ca="1">Q21/F21*100</f>
        <v>5.0338818973862542</v>
      </c>
      <c r="S21" s="33">
        <v>265</v>
      </c>
      <c r="T21" s="34">
        <f ca="1">S21/D21*100</f>
        <v>48.713235294117645</v>
      </c>
      <c r="U21" s="33">
        <v>255</v>
      </c>
      <c r="V21" s="35">
        <f ca="1">U21/E21*100</f>
        <v>52.147239263803677</v>
      </c>
      <c r="W21" s="33">
        <f ca="1">SUM(S21,U21)</f>
        <v>520</v>
      </c>
      <c r="X21" s="34">
        <f ca="1">W21/F21*100</f>
        <v>50.33881897386253</v>
      </c>
    </row>
    <row r="22" spans="1:24" x14ac:dyDescent="0.25">
      <c r="A22" s="29">
        <f ca="1">'[1]9'!A18</f>
        <v>10</v>
      </c>
      <c r="B22" s="30" t="str">
        <f ca="1">'[1]9'!B18</f>
        <v>KARANGTENGAH</v>
      </c>
      <c r="C22" s="30" t="str">
        <f ca="1">'[1]9'!C18</f>
        <v>Puskesmas Karang Tengah</v>
      </c>
      <c r="D22" s="31">
        <v>609</v>
      </c>
      <c r="E22" s="31">
        <v>628</v>
      </c>
      <c r="F22" s="32">
        <f ca="1">SUM(D22:E22)</f>
        <v>1237</v>
      </c>
      <c r="G22" s="33">
        <v>378</v>
      </c>
      <c r="H22" s="34">
        <f ca="1">G22/D22*100</f>
        <v>62.068965517241381</v>
      </c>
      <c r="I22" s="33">
        <v>327</v>
      </c>
      <c r="J22" s="34">
        <f ca="1">I22/E22*100</f>
        <v>52.070063694267517</v>
      </c>
      <c r="K22" s="33">
        <f ca="1">SUM(G22+I22)</f>
        <v>705</v>
      </c>
      <c r="L22" s="34">
        <f ca="1">K22/F22*100</f>
        <v>56.992724333063862</v>
      </c>
      <c r="M22" s="33">
        <v>0</v>
      </c>
      <c r="N22" s="34">
        <f ca="1">M22/D22*100</f>
        <v>0</v>
      </c>
      <c r="O22" s="33">
        <v>0</v>
      </c>
      <c r="P22" s="34">
        <f ca="1">O22/E22*100</f>
        <v>0</v>
      </c>
      <c r="Q22" s="33">
        <f ca="1">SUM(M22,O22)</f>
        <v>0</v>
      </c>
      <c r="R22" s="34">
        <f ca="1">Q22/F22*100</f>
        <v>0</v>
      </c>
      <c r="S22" s="33">
        <v>346</v>
      </c>
      <c r="T22" s="34">
        <f ca="1">S22/D22*100</f>
        <v>56.814449917898187</v>
      </c>
      <c r="U22" s="33">
        <v>306</v>
      </c>
      <c r="V22" s="35">
        <f ca="1">U22/E22*100</f>
        <v>48.726114649681527</v>
      </c>
      <c r="W22" s="33">
        <f ca="1">SUM(S22,U22)</f>
        <v>652</v>
      </c>
      <c r="X22" s="34">
        <f ca="1">W22/F22*100</f>
        <v>52.708164915117216</v>
      </c>
    </row>
    <row r="23" spans="1:24" x14ac:dyDescent="0.25">
      <c r="A23" s="29">
        <f ca="1">'[1]9'!A19</f>
        <v>11</v>
      </c>
      <c r="B23" s="30" t="str">
        <f ca="1">'[1]9'!B19</f>
        <v>BONANG</v>
      </c>
      <c r="C23" s="30" t="str">
        <f ca="1">'[1]9'!C19</f>
        <v>Puskesmas Bonang I</v>
      </c>
      <c r="D23" s="31">
        <v>574</v>
      </c>
      <c r="E23" s="31">
        <v>501</v>
      </c>
      <c r="F23" s="32">
        <f ca="1">SUM(D23:E23)</f>
        <v>1075</v>
      </c>
      <c r="G23" s="33">
        <v>289</v>
      </c>
      <c r="H23" s="34">
        <f ca="1">G23/D23*100</f>
        <v>50.348432055749129</v>
      </c>
      <c r="I23" s="33">
        <v>310</v>
      </c>
      <c r="J23" s="34">
        <f ca="1">I23/E23*100</f>
        <v>61.876247504990026</v>
      </c>
      <c r="K23" s="33">
        <f ca="1">SUM(G23+I23)</f>
        <v>599</v>
      </c>
      <c r="L23" s="34">
        <f ca="1">K23/F23*100</f>
        <v>55.720930232558139</v>
      </c>
      <c r="M23" s="33">
        <v>2</v>
      </c>
      <c r="N23" s="34">
        <f ca="1">M23/D23*100</f>
        <v>0.34843205574912894</v>
      </c>
      <c r="O23" s="33">
        <v>5</v>
      </c>
      <c r="P23" s="34">
        <f ca="1">O23/E23*100</f>
        <v>0.99800399201596801</v>
      </c>
      <c r="Q23" s="33">
        <f ca="1">SUM(M23,O23)</f>
        <v>7</v>
      </c>
      <c r="R23" s="34">
        <f ca="1">Q23/F23*100</f>
        <v>0.65116279069767447</v>
      </c>
      <c r="S23" s="33">
        <v>286</v>
      </c>
      <c r="T23" s="34">
        <f ca="1">S23/D23*100</f>
        <v>49.825783972125436</v>
      </c>
      <c r="U23" s="33">
        <v>292</v>
      </c>
      <c r="V23" s="35">
        <f ca="1">U23/E23*100</f>
        <v>58.28343313373253</v>
      </c>
      <c r="W23" s="33">
        <f ca="1">SUM(S23,U23)</f>
        <v>578</v>
      </c>
      <c r="X23" s="34">
        <f ca="1">W23/F23*100</f>
        <v>53.767441860465112</v>
      </c>
    </row>
    <row r="24" spans="1:24" x14ac:dyDescent="0.25">
      <c r="A24" s="29">
        <f ca="1">'[1]9'!A20</f>
        <v>12</v>
      </c>
      <c r="B24" s="30" t="str">
        <f ca="1">'[1]9'!B20</f>
        <v>BONANG</v>
      </c>
      <c r="C24" s="30" t="str">
        <f ca="1">'[1]9'!C20</f>
        <v>Puskesmas Bonang II</v>
      </c>
      <c r="D24" s="31">
        <v>402</v>
      </c>
      <c r="E24" s="31">
        <v>405</v>
      </c>
      <c r="F24" s="32">
        <f ca="1">SUM(D24:E24)</f>
        <v>807</v>
      </c>
      <c r="G24" s="33">
        <v>225</v>
      </c>
      <c r="H24" s="34">
        <f ca="1">G24/D24*100</f>
        <v>55.970149253731336</v>
      </c>
      <c r="I24" s="33">
        <v>249</v>
      </c>
      <c r="J24" s="34">
        <f ca="1">I24/E24*100</f>
        <v>61.481481481481481</v>
      </c>
      <c r="K24" s="33">
        <f ca="1">SUM(G24+I24)</f>
        <v>474</v>
      </c>
      <c r="L24" s="34">
        <f ca="1">K24/F24*100</f>
        <v>58.736059479553901</v>
      </c>
      <c r="M24" s="33">
        <v>27</v>
      </c>
      <c r="N24" s="34">
        <f ca="1">M24/D24*100</f>
        <v>6.7164179104477615</v>
      </c>
      <c r="O24" s="33">
        <v>27</v>
      </c>
      <c r="P24" s="34">
        <f ca="1">O24/E24*100</f>
        <v>6.666666666666667</v>
      </c>
      <c r="Q24" s="33">
        <f ca="1">SUM(M24,O24)</f>
        <v>54</v>
      </c>
      <c r="R24" s="34">
        <f ca="1">Q24/F24*100</f>
        <v>6.6914498141263934</v>
      </c>
      <c r="S24" s="33">
        <v>229</v>
      </c>
      <c r="T24" s="34">
        <f ca="1">S24/D24*100</f>
        <v>56.965174129353237</v>
      </c>
      <c r="U24" s="33">
        <v>219</v>
      </c>
      <c r="V24" s="35">
        <f ca="1">U24/E24*100</f>
        <v>54.074074074074076</v>
      </c>
      <c r="W24" s="33">
        <f ca="1">SUM(S24,U24)</f>
        <v>448</v>
      </c>
      <c r="X24" s="34">
        <f ca="1">W24/F24*100</f>
        <v>55.514250309789347</v>
      </c>
    </row>
    <row r="25" spans="1:24" x14ac:dyDescent="0.25">
      <c r="A25" s="29">
        <f ca="1">'[1]9'!A21</f>
        <v>13</v>
      </c>
      <c r="B25" s="30" t="str">
        <f ca="1">'[1]9'!B21</f>
        <v>DEMAK</v>
      </c>
      <c r="C25" s="30" t="str">
        <f ca="1">'[1]9'!C21</f>
        <v>Puskesmas Demak I</v>
      </c>
      <c r="D25" s="31">
        <v>329</v>
      </c>
      <c r="E25" s="31">
        <v>368</v>
      </c>
      <c r="F25" s="32">
        <f ca="1">SUM(D25:E25)</f>
        <v>697</v>
      </c>
      <c r="G25" s="33">
        <v>133</v>
      </c>
      <c r="H25" s="34">
        <f ca="1">G25/D25*100</f>
        <v>40.425531914893611</v>
      </c>
      <c r="I25" s="33">
        <v>131</v>
      </c>
      <c r="J25" s="34">
        <f ca="1">I25/E25*100</f>
        <v>35.597826086956523</v>
      </c>
      <c r="K25" s="33">
        <f ca="1">SUM(G25+I25)</f>
        <v>264</v>
      </c>
      <c r="L25" s="34">
        <f ca="1">K25/F25*100</f>
        <v>37.876614060258248</v>
      </c>
      <c r="M25" s="33">
        <v>5</v>
      </c>
      <c r="N25" s="34">
        <f ca="1">M25/D25*100</f>
        <v>1.5197568389057752</v>
      </c>
      <c r="O25" s="33">
        <v>5</v>
      </c>
      <c r="P25" s="34">
        <f ca="1">O25/E25*100</f>
        <v>1.3586956521739131</v>
      </c>
      <c r="Q25" s="33">
        <f ca="1">SUM(M25,O25)</f>
        <v>10</v>
      </c>
      <c r="R25" s="34">
        <f ca="1">Q25/F25*100</f>
        <v>1.4347202295552368</v>
      </c>
      <c r="S25" s="33">
        <v>152</v>
      </c>
      <c r="T25" s="34">
        <f ca="1">S25/D25*100</f>
        <v>46.200607902735563</v>
      </c>
      <c r="U25" s="33">
        <v>162</v>
      </c>
      <c r="V25" s="35">
        <f ca="1">U25/E25*100</f>
        <v>44.021739130434781</v>
      </c>
      <c r="W25" s="33">
        <f ca="1">SUM(S25,U25)</f>
        <v>314</v>
      </c>
      <c r="X25" s="34">
        <f ca="1">W25/F25*100</f>
        <v>45.05021520803443</v>
      </c>
    </row>
    <row r="26" spans="1:24" x14ac:dyDescent="0.25">
      <c r="A26" s="29">
        <f ca="1">'[1]9'!A22</f>
        <v>14</v>
      </c>
      <c r="B26" s="30" t="str">
        <f ca="1">'[1]9'!B22</f>
        <v>DEMAK</v>
      </c>
      <c r="C26" s="30" t="str">
        <f ca="1">'[1]9'!C22</f>
        <v>Puskesmas Demak II</v>
      </c>
      <c r="D26" s="31">
        <v>282</v>
      </c>
      <c r="E26" s="31">
        <v>282</v>
      </c>
      <c r="F26" s="32">
        <f ca="1">SUM(D26:E26)</f>
        <v>564</v>
      </c>
      <c r="G26" s="33">
        <v>167</v>
      </c>
      <c r="H26" s="34">
        <f ca="1">G26/D26*100</f>
        <v>59.219858156028373</v>
      </c>
      <c r="I26" s="33">
        <v>141</v>
      </c>
      <c r="J26" s="34">
        <f ca="1">I26/E26*100</f>
        <v>50</v>
      </c>
      <c r="K26" s="33">
        <f ca="1">SUM(G26+I26)</f>
        <v>308</v>
      </c>
      <c r="L26" s="34">
        <f ca="1">K26/F26*100</f>
        <v>54.609929078014183</v>
      </c>
      <c r="M26" s="33">
        <v>0</v>
      </c>
      <c r="N26" s="34">
        <f ca="1">M26/D26*100</f>
        <v>0</v>
      </c>
      <c r="O26" s="33">
        <v>0</v>
      </c>
      <c r="P26" s="34">
        <f ca="1">O26/E26*100</f>
        <v>0</v>
      </c>
      <c r="Q26" s="33">
        <f t="shared" ca="1" si="0"/>
        <v>0</v>
      </c>
      <c r="R26" s="34">
        <f ca="1">Q26/F26*100</f>
        <v>0</v>
      </c>
      <c r="S26" s="33">
        <v>151</v>
      </c>
      <c r="T26" s="34">
        <f ca="1">S26/D26*100</f>
        <v>53.546099290780148</v>
      </c>
      <c r="U26" s="33">
        <v>126</v>
      </c>
      <c r="V26" s="35">
        <f ca="1">U26/E26*100</f>
        <v>44.680851063829785</v>
      </c>
      <c r="W26" s="33">
        <f ca="1">SUM(S26,U26)</f>
        <v>277</v>
      </c>
      <c r="X26" s="34">
        <f ca="1">W26/F26*100</f>
        <v>49.113475177304963</v>
      </c>
    </row>
    <row r="27" spans="1:24" x14ac:dyDescent="0.25">
      <c r="A27" s="29">
        <f ca="1">'[1]9'!A23</f>
        <v>15</v>
      </c>
      <c r="B27" s="30" t="str">
        <f ca="1">'[1]9'!B23</f>
        <v>DEMAK</v>
      </c>
      <c r="C27" s="30" t="str">
        <f ca="1">'[1]9'!C23</f>
        <v>Puskesmas Demak III</v>
      </c>
      <c r="D27" s="31">
        <v>298</v>
      </c>
      <c r="E27" s="31">
        <v>273</v>
      </c>
      <c r="F27" s="32">
        <f ca="1">SUM(D27:E27)</f>
        <v>571</v>
      </c>
      <c r="G27" s="33">
        <v>164</v>
      </c>
      <c r="H27" s="34">
        <f ca="1">G27/D27*100</f>
        <v>55.033557046979865</v>
      </c>
      <c r="I27" s="33">
        <v>191</v>
      </c>
      <c r="J27" s="34">
        <f ca="1">I27/E27*100</f>
        <v>69.963369963369956</v>
      </c>
      <c r="K27" s="33">
        <f ca="1">SUM(G27+I27)</f>
        <v>355</v>
      </c>
      <c r="L27" s="34">
        <f ca="1">K27/F27*100</f>
        <v>62.171628721541161</v>
      </c>
      <c r="M27" s="33">
        <v>0</v>
      </c>
      <c r="N27" s="34">
        <f ca="1">M27/D27*100</f>
        <v>0</v>
      </c>
      <c r="O27" s="33">
        <v>0</v>
      </c>
      <c r="P27" s="34">
        <f ca="1">O27/E27*100</f>
        <v>0</v>
      </c>
      <c r="Q27" s="33">
        <f ca="1">SUM(M27,O27)</f>
        <v>0</v>
      </c>
      <c r="R27" s="34">
        <f ca="1">Q27/F27*100</f>
        <v>0</v>
      </c>
      <c r="S27" s="33">
        <v>156</v>
      </c>
      <c r="T27" s="34">
        <f ca="1">S27/D27*100</f>
        <v>52.348993288590606</v>
      </c>
      <c r="U27" s="33">
        <v>192</v>
      </c>
      <c r="V27" s="35">
        <f ca="1">U27/E27*100</f>
        <v>70.329670329670336</v>
      </c>
      <c r="W27" s="33">
        <f ca="1">SUM(S27,U27)</f>
        <v>348</v>
      </c>
      <c r="X27" s="34">
        <f ca="1">W27/F27*100</f>
        <v>60.94570928196147</v>
      </c>
    </row>
    <row r="28" spans="1:24" x14ac:dyDescent="0.25">
      <c r="A28" s="29">
        <f ca="1">'[1]9'!A24</f>
        <v>16</v>
      </c>
      <c r="B28" s="30" t="str">
        <f ca="1">'[1]9'!B24</f>
        <v>WONOSALAM</v>
      </c>
      <c r="C28" s="30" t="str">
        <f ca="1">'[1]9'!C24</f>
        <v>Puskesmas Wonosalam I</v>
      </c>
      <c r="D28" s="31">
        <v>326</v>
      </c>
      <c r="E28" s="31">
        <v>380</v>
      </c>
      <c r="F28" s="32">
        <f ca="1">SUM(D28:E28)</f>
        <v>706</v>
      </c>
      <c r="G28" s="33">
        <v>245</v>
      </c>
      <c r="H28" s="34">
        <f ca="1">G28/D28*100</f>
        <v>75.153374233128829</v>
      </c>
      <c r="I28" s="33">
        <v>164</v>
      </c>
      <c r="J28" s="34">
        <f ca="1">I28/E28*100</f>
        <v>43.15789473684211</v>
      </c>
      <c r="K28" s="33">
        <f ca="1">SUM(G28+I28)</f>
        <v>409</v>
      </c>
      <c r="L28" s="34">
        <f ca="1">K28/F28*100</f>
        <v>57.932011331444755</v>
      </c>
      <c r="M28" s="33">
        <v>0</v>
      </c>
      <c r="N28" s="34">
        <f ca="1">M28/D28*100</f>
        <v>0</v>
      </c>
      <c r="O28" s="33">
        <v>0</v>
      </c>
      <c r="P28" s="34">
        <f ca="1">O28/E28*100</f>
        <v>0</v>
      </c>
      <c r="Q28" s="33">
        <f t="shared" ca="1" si="0"/>
        <v>0</v>
      </c>
      <c r="R28" s="34">
        <f ca="1">Q28/F28*100</f>
        <v>0</v>
      </c>
      <c r="S28" s="33">
        <v>185</v>
      </c>
      <c r="T28" s="34">
        <f ca="1">S28/D28*100</f>
        <v>56.748466257668717</v>
      </c>
      <c r="U28" s="33">
        <v>177</v>
      </c>
      <c r="V28" s="35">
        <f ca="1">U28/E28*100</f>
        <v>46.578947368421055</v>
      </c>
      <c r="W28" s="33">
        <f ca="1">SUM(S28,U28)</f>
        <v>362</v>
      </c>
      <c r="X28" s="34">
        <f ca="1">W28/F28*100</f>
        <v>51.274787535410759</v>
      </c>
    </row>
    <row r="29" spans="1:24" x14ac:dyDescent="0.25">
      <c r="A29" s="29">
        <f ca="1">'[1]9'!A25</f>
        <v>17</v>
      </c>
      <c r="B29" s="30" t="str">
        <f ca="1">'[1]9'!B25</f>
        <v>WONOSALAM</v>
      </c>
      <c r="C29" s="30" t="str">
        <f ca="1">'[1]9'!C25</f>
        <v>Puskesmas Wonosalam II</v>
      </c>
      <c r="D29" s="31">
        <v>344</v>
      </c>
      <c r="E29" s="31">
        <v>296</v>
      </c>
      <c r="F29" s="32">
        <f ca="1">SUM(D29:E29)</f>
        <v>640</v>
      </c>
      <c r="G29" s="33">
        <v>192</v>
      </c>
      <c r="H29" s="34">
        <f ca="1">G29/D29*100</f>
        <v>55.813953488372093</v>
      </c>
      <c r="I29" s="33">
        <v>179</v>
      </c>
      <c r="J29" s="34">
        <f ca="1">I29/E29*100</f>
        <v>60.472972972972968</v>
      </c>
      <c r="K29" s="33">
        <f ca="1">SUM(G29+I29)</f>
        <v>371</v>
      </c>
      <c r="L29" s="34">
        <f ca="1">K29/F29*100</f>
        <v>57.96875</v>
      </c>
      <c r="M29" s="33">
        <v>0</v>
      </c>
      <c r="N29" s="34">
        <f ca="1">M29/D29*100</f>
        <v>0</v>
      </c>
      <c r="O29" s="33">
        <v>0</v>
      </c>
      <c r="P29" s="34">
        <f ca="1">O29/E29*100</f>
        <v>0</v>
      </c>
      <c r="Q29" s="33">
        <f ca="1">SUM(M29,O29)</f>
        <v>0</v>
      </c>
      <c r="R29" s="34">
        <f ca="1">Q29/F29*100</f>
        <v>0</v>
      </c>
      <c r="S29" s="33">
        <v>208</v>
      </c>
      <c r="T29" s="34">
        <f ca="1">S29/D29*100</f>
        <v>60.465116279069761</v>
      </c>
      <c r="U29" s="33">
        <v>179</v>
      </c>
      <c r="V29" s="35">
        <f ca="1">U29/E29*100</f>
        <v>60.472972972972968</v>
      </c>
      <c r="W29" s="33">
        <f ca="1">SUM(S29,U29)</f>
        <v>387</v>
      </c>
      <c r="X29" s="34">
        <f ca="1">W29/F29*100</f>
        <v>60.468750000000007</v>
      </c>
    </row>
    <row r="30" spans="1:24" x14ac:dyDescent="0.25">
      <c r="A30" s="29">
        <f ca="1">'[1]9'!A26</f>
        <v>18</v>
      </c>
      <c r="B30" s="30" t="str">
        <f ca="1">'[1]9'!B26</f>
        <v>DEMPET</v>
      </c>
      <c r="C30" s="30" t="str">
        <f ca="1">'[1]9'!C26</f>
        <v>Puskesmas Dempet</v>
      </c>
      <c r="D30" s="31">
        <v>455</v>
      </c>
      <c r="E30" s="31">
        <v>396</v>
      </c>
      <c r="F30" s="32">
        <f ca="1">SUM(D30:E30)</f>
        <v>851</v>
      </c>
      <c r="G30" s="33">
        <v>275</v>
      </c>
      <c r="H30" s="34">
        <f ca="1">G30/D30*100</f>
        <v>60.439560439560438</v>
      </c>
      <c r="I30" s="33">
        <v>251</v>
      </c>
      <c r="J30" s="34">
        <f ca="1">I30/E30*100</f>
        <v>63.383838383838388</v>
      </c>
      <c r="K30" s="33">
        <f ca="1">SUM(G30+I30)</f>
        <v>526</v>
      </c>
      <c r="L30" s="34">
        <f ca="1">K30/F30*100</f>
        <v>61.809635722679204</v>
      </c>
      <c r="M30" s="33">
        <v>0</v>
      </c>
      <c r="N30" s="34">
        <f ca="1">M30/D30*100</f>
        <v>0</v>
      </c>
      <c r="O30" s="33">
        <v>0</v>
      </c>
      <c r="P30" s="34">
        <f ca="1">O30/E30*100</f>
        <v>0</v>
      </c>
      <c r="Q30" s="33">
        <f t="shared" ca="1" si="0"/>
        <v>0</v>
      </c>
      <c r="R30" s="34">
        <f ca="1">Q30/F30*100</f>
        <v>0</v>
      </c>
      <c r="S30" s="33">
        <v>230</v>
      </c>
      <c r="T30" s="34">
        <f ca="1">S30/D30*100</f>
        <v>50.549450549450547</v>
      </c>
      <c r="U30" s="33">
        <v>222</v>
      </c>
      <c r="V30" s="35">
        <f ca="1">U30/E30*100</f>
        <v>56.060606060606055</v>
      </c>
      <c r="W30" s="33">
        <f ca="1">SUM(S30,U30)</f>
        <v>452</v>
      </c>
      <c r="X30" s="34">
        <f ca="1">W30/F30*100</f>
        <v>53.11398354876615</v>
      </c>
    </row>
    <row r="31" spans="1:24" x14ac:dyDescent="0.25">
      <c r="A31" s="29">
        <f ca="1">'[1]9'!A27</f>
        <v>19</v>
      </c>
      <c r="B31" s="30" t="str">
        <f ca="1">'[1]9'!B27</f>
        <v>KEBONAGUNG</v>
      </c>
      <c r="C31" s="30" t="str">
        <f ca="1">'[1]9'!C27</f>
        <v xml:space="preserve">Puskesmas Kebonagung </v>
      </c>
      <c r="D31" s="31">
        <v>291</v>
      </c>
      <c r="E31" s="31">
        <v>329</v>
      </c>
      <c r="F31" s="32">
        <f ca="1">SUM(D31:E31)</f>
        <v>620</v>
      </c>
      <c r="G31" s="33">
        <v>172</v>
      </c>
      <c r="H31" s="34">
        <f ca="1">G31/D31*100</f>
        <v>59.106529209621996</v>
      </c>
      <c r="I31" s="33">
        <v>159</v>
      </c>
      <c r="J31" s="34">
        <f ca="1">I31/E31*100</f>
        <v>48.328267477203646</v>
      </c>
      <c r="K31" s="33">
        <f ca="1">SUM(G31+I31)</f>
        <v>331</v>
      </c>
      <c r="L31" s="34">
        <f ca="1">K31/F31*100</f>
        <v>53.387096774193544</v>
      </c>
      <c r="M31" s="33">
        <v>0</v>
      </c>
      <c r="N31" s="34">
        <f ca="1">M31/D31*100</f>
        <v>0</v>
      </c>
      <c r="O31" s="33">
        <v>0</v>
      </c>
      <c r="P31" s="34">
        <f ca="1">O31/E31*100</f>
        <v>0</v>
      </c>
      <c r="Q31" s="33">
        <f t="shared" ca="1" si="0"/>
        <v>0</v>
      </c>
      <c r="R31" s="34">
        <f ca="1">Q31/F31*100</f>
        <v>0</v>
      </c>
      <c r="S31" s="33">
        <v>184</v>
      </c>
      <c r="T31" s="34">
        <f ca="1">S31/D31*100</f>
        <v>63.230240549828174</v>
      </c>
      <c r="U31" s="33">
        <v>149</v>
      </c>
      <c r="V31" s="35">
        <f ca="1">U31/E31*100</f>
        <v>45.288753799392097</v>
      </c>
      <c r="W31" s="33">
        <f ca="1">SUM(S31,U31)</f>
        <v>333</v>
      </c>
      <c r="X31" s="34">
        <f ca="1">W31/F31*100</f>
        <v>53.70967741935484</v>
      </c>
    </row>
    <row r="32" spans="1:24" x14ac:dyDescent="0.25">
      <c r="A32" s="29">
        <f ca="1">'[1]9'!A28</f>
        <v>20</v>
      </c>
      <c r="B32" s="30" t="str">
        <f ca="1">'[1]9'!B28</f>
        <v>GAJAH</v>
      </c>
      <c r="C32" s="30" t="str">
        <f ca="1">'[1]9'!C28</f>
        <v>Puskesmas Gajah I</v>
      </c>
      <c r="D32" s="31">
        <v>271</v>
      </c>
      <c r="E32" s="31">
        <v>253</v>
      </c>
      <c r="F32" s="32">
        <f ca="1">SUM(D32:E32)</f>
        <v>524</v>
      </c>
      <c r="G32" s="33">
        <v>172</v>
      </c>
      <c r="H32" s="34">
        <f ca="1">G32/D32*100</f>
        <v>63.46863468634686</v>
      </c>
      <c r="I32" s="33">
        <v>142</v>
      </c>
      <c r="J32" s="34">
        <f ca="1">I32/E32*100</f>
        <v>56.126482213438734</v>
      </c>
      <c r="K32" s="33">
        <f ca="1">SUM(G32+I32)</f>
        <v>314</v>
      </c>
      <c r="L32" s="34">
        <f ca="1">K32/F32*100</f>
        <v>59.92366412213741</v>
      </c>
      <c r="M32" s="33">
        <v>0</v>
      </c>
      <c r="N32" s="34">
        <f ca="1">M32/D32*100</f>
        <v>0</v>
      </c>
      <c r="O32" s="33">
        <v>0</v>
      </c>
      <c r="P32" s="34">
        <f ca="1">O32/E32*100</f>
        <v>0</v>
      </c>
      <c r="Q32" s="33">
        <f t="shared" ca="1" si="0"/>
        <v>0</v>
      </c>
      <c r="R32" s="34">
        <f ca="1">Q32/F32*100</f>
        <v>0</v>
      </c>
      <c r="S32" s="33">
        <v>163</v>
      </c>
      <c r="T32" s="34">
        <f ca="1">S32/D32*100</f>
        <v>60.147601476014756</v>
      </c>
      <c r="U32" s="33">
        <v>124</v>
      </c>
      <c r="V32" s="35">
        <f ca="1">U32/E32*100</f>
        <v>49.011857707509883</v>
      </c>
      <c r="W32" s="33">
        <f ca="1">SUM(S32,U32)</f>
        <v>287</v>
      </c>
      <c r="X32" s="34">
        <f ca="1">W32/F32*100</f>
        <v>54.770992366412216</v>
      </c>
    </row>
    <row r="33" spans="1:24" x14ac:dyDescent="0.25">
      <c r="A33" s="29">
        <f ca="1">'[1]9'!A29</f>
        <v>21</v>
      </c>
      <c r="B33" s="30" t="str">
        <f ca="1">'[1]9'!B29</f>
        <v>GAJAH</v>
      </c>
      <c r="C33" s="30" t="str">
        <f ca="1">'[1]9'!C29</f>
        <v>Puskesmas Gajah II</v>
      </c>
      <c r="D33" s="31">
        <v>166</v>
      </c>
      <c r="E33" s="31">
        <v>178</v>
      </c>
      <c r="F33" s="32">
        <f ca="1">SUM(D33:E33)</f>
        <v>344</v>
      </c>
      <c r="G33" s="33">
        <v>117</v>
      </c>
      <c r="H33" s="34">
        <f ca="1">G33/D33*100</f>
        <v>70.481927710843379</v>
      </c>
      <c r="I33" s="33">
        <v>98</v>
      </c>
      <c r="J33" s="34">
        <f ca="1">I33/E33*100</f>
        <v>55.056179775280903</v>
      </c>
      <c r="K33" s="33">
        <f ca="1">SUM(G33+I33)</f>
        <v>215</v>
      </c>
      <c r="L33" s="34">
        <f ca="1">K33/F33*100</f>
        <v>62.5</v>
      </c>
      <c r="M33" s="33">
        <v>5</v>
      </c>
      <c r="N33" s="34">
        <f ca="1">M33/D33*100</f>
        <v>3.0120481927710845</v>
      </c>
      <c r="O33" s="33">
        <v>5</v>
      </c>
      <c r="P33" s="34">
        <f ca="1">O33/E33*100</f>
        <v>2.8089887640449436</v>
      </c>
      <c r="Q33" s="33">
        <f ca="1">SUM(M33,O33)</f>
        <v>10</v>
      </c>
      <c r="R33" s="34">
        <f ca="1">Q33/F33*100</f>
        <v>2.9069767441860463</v>
      </c>
      <c r="S33" s="33">
        <v>105</v>
      </c>
      <c r="T33" s="34">
        <f ca="1">S33/D33*100</f>
        <v>63.253012048192772</v>
      </c>
      <c r="U33" s="33">
        <v>97</v>
      </c>
      <c r="V33" s="35">
        <f ca="1">U33/E33*100</f>
        <v>54.49438202247191</v>
      </c>
      <c r="W33" s="33">
        <f ca="1">SUM(S33,U33)</f>
        <v>202</v>
      </c>
      <c r="X33" s="34">
        <f ca="1">W33/F33*100</f>
        <v>58.720930232558146</v>
      </c>
    </row>
    <row r="34" spans="1:24" x14ac:dyDescent="0.25">
      <c r="A34" s="29">
        <f ca="1">'[1]9'!A30</f>
        <v>22</v>
      </c>
      <c r="B34" s="30" t="str">
        <f ca="1">'[1]9'!B30</f>
        <v>KARANGANYAR</v>
      </c>
      <c r="C34" s="30" t="str">
        <f ca="1">'[1]9'!C30</f>
        <v>Puskesmas Karanganyar I</v>
      </c>
      <c r="D34" s="31">
        <v>280</v>
      </c>
      <c r="E34" s="31">
        <v>236</v>
      </c>
      <c r="F34" s="32">
        <f ca="1">SUM(D34:E34)</f>
        <v>516</v>
      </c>
      <c r="G34" s="33">
        <v>162</v>
      </c>
      <c r="H34" s="34">
        <f ca="1">G34/D34*100</f>
        <v>57.857142857142861</v>
      </c>
      <c r="I34" s="33">
        <v>153</v>
      </c>
      <c r="J34" s="34">
        <f ca="1">I34/E34*100</f>
        <v>64.830508474576277</v>
      </c>
      <c r="K34" s="33">
        <f ca="1">SUM(G34+I34)</f>
        <v>315</v>
      </c>
      <c r="L34" s="34">
        <f ca="1">K34/F34*100</f>
        <v>61.046511627906973</v>
      </c>
      <c r="M34" s="33">
        <v>0</v>
      </c>
      <c r="N34" s="34">
        <f ca="1">M34/D34*100</f>
        <v>0</v>
      </c>
      <c r="O34" s="33">
        <v>0</v>
      </c>
      <c r="P34" s="34">
        <f ca="1">O34/E34*100</f>
        <v>0</v>
      </c>
      <c r="Q34" s="33">
        <f ca="1">SUM(M34,O34)</f>
        <v>0</v>
      </c>
      <c r="R34" s="34">
        <f ca="1">Q34/F34*100</f>
        <v>0</v>
      </c>
      <c r="S34" s="33">
        <v>153</v>
      </c>
      <c r="T34" s="34">
        <f ca="1">S34/D34*100</f>
        <v>54.642857142857139</v>
      </c>
      <c r="U34" s="33">
        <v>135</v>
      </c>
      <c r="V34" s="35">
        <f ca="1">U34/E34*100</f>
        <v>57.203389830508478</v>
      </c>
      <c r="W34" s="33">
        <f ca="1">SUM(S34,U34)</f>
        <v>288</v>
      </c>
      <c r="X34" s="34">
        <f ca="1">W34/F34*100</f>
        <v>55.813953488372093</v>
      </c>
    </row>
    <row r="35" spans="1:24" x14ac:dyDescent="0.25">
      <c r="A35" s="29">
        <f ca="1">'[1]9'!A31</f>
        <v>23</v>
      </c>
      <c r="B35" s="30" t="str">
        <f ca="1">'[1]9'!B31</f>
        <v>KARANGANYAR</v>
      </c>
      <c r="C35" s="30" t="str">
        <f ca="1">'[1]9'!C31</f>
        <v>Puskesmas Karanganyar II</v>
      </c>
      <c r="D35" s="31">
        <v>332</v>
      </c>
      <c r="E35" s="31">
        <v>332</v>
      </c>
      <c r="F35" s="32">
        <f ca="1">SUM(D35:E35)</f>
        <v>664</v>
      </c>
      <c r="G35" s="33">
        <v>216</v>
      </c>
      <c r="H35" s="34">
        <f ca="1">G35/D35*100</f>
        <v>65.060240963855421</v>
      </c>
      <c r="I35" s="33">
        <v>199</v>
      </c>
      <c r="J35" s="34">
        <f ca="1">I35/E35*100</f>
        <v>59.939759036144579</v>
      </c>
      <c r="K35" s="33">
        <f ca="1">SUM(G35+I35)</f>
        <v>415</v>
      </c>
      <c r="L35" s="34">
        <f ca="1">K35/F35*100</f>
        <v>62.5</v>
      </c>
      <c r="M35" s="33">
        <v>0</v>
      </c>
      <c r="N35" s="34">
        <f ca="1">M35/D35*100</f>
        <v>0</v>
      </c>
      <c r="O35" s="33">
        <v>1</v>
      </c>
      <c r="P35" s="34">
        <f ca="1">O35/E35*100</f>
        <v>0.30120481927710846</v>
      </c>
      <c r="Q35" s="33">
        <f ca="1">SUM(M35,O35)</f>
        <v>1</v>
      </c>
      <c r="R35" s="34">
        <f ca="1">Q35/F35*100</f>
        <v>0.15060240963855423</v>
      </c>
      <c r="S35" s="33">
        <v>199</v>
      </c>
      <c r="T35" s="34">
        <f ca="1">S35/D35*100</f>
        <v>59.939759036144579</v>
      </c>
      <c r="U35" s="33">
        <v>193</v>
      </c>
      <c r="V35" s="35">
        <f ca="1">U35/E35*100</f>
        <v>58.132530120481931</v>
      </c>
      <c r="W35" s="33">
        <f ca="1">SUM(S35,U35)</f>
        <v>392</v>
      </c>
      <c r="X35" s="34">
        <f ca="1">W35/F35*100</f>
        <v>59.036144578313255</v>
      </c>
    </row>
    <row r="36" spans="1:24" x14ac:dyDescent="0.25">
      <c r="A36" s="29">
        <f ca="1">'[1]9'!A32</f>
        <v>24</v>
      </c>
      <c r="B36" s="30" t="str">
        <f ca="1">'[1]9'!B32</f>
        <v>MIJEN</v>
      </c>
      <c r="C36" s="30" t="str">
        <f ca="1">'[1]9'!C32</f>
        <v>Puskesmas Mijen I</v>
      </c>
      <c r="D36" s="31">
        <v>273</v>
      </c>
      <c r="E36" s="31">
        <v>255</v>
      </c>
      <c r="F36" s="32">
        <f ca="1">SUM(D36:E36)</f>
        <v>528</v>
      </c>
      <c r="G36" s="33">
        <v>155</v>
      </c>
      <c r="H36" s="34">
        <f ca="1">G36/D36*100</f>
        <v>56.776556776556774</v>
      </c>
      <c r="I36" s="33">
        <v>151</v>
      </c>
      <c r="J36" s="34">
        <f ca="1">I36/E36*100</f>
        <v>59.215686274509807</v>
      </c>
      <c r="K36" s="33">
        <f ca="1">SUM(G36+I36)</f>
        <v>306</v>
      </c>
      <c r="L36" s="34">
        <f ca="1">K36/F36*100</f>
        <v>57.95454545454546</v>
      </c>
      <c r="M36" s="33">
        <v>1</v>
      </c>
      <c r="N36" s="34">
        <f ca="1">M36/D36*100</f>
        <v>0.36630036630036628</v>
      </c>
      <c r="O36" s="33">
        <v>0</v>
      </c>
      <c r="P36" s="34">
        <f ca="1">O36/E36*100</f>
        <v>0</v>
      </c>
      <c r="Q36" s="33">
        <f ca="1">SUM(M36,O36)</f>
        <v>1</v>
      </c>
      <c r="R36" s="34">
        <f ca="1">Q36/F36*100</f>
        <v>0.18939393939393939</v>
      </c>
      <c r="S36" s="33">
        <v>138</v>
      </c>
      <c r="T36" s="34">
        <f ca="1">S36/D36*100</f>
        <v>50.549450549450547</v>
      </c>
      <c r="U36" s="33">
        <v>142</v>
      </c>
      <c r="V36" s="35">
        <f ca="1">U36/E36*100</f>
        <v>55.686274509803923</v>
      </c>
      <c r="W36" s="33">
        <f ca="1">SUM(S36,U36)</f>
        <v>280</v>
      </c>
      <c r="X36" s="34">
        <f ca="1">W36/F36*100</f>
        <v>53.030303030303031</v>
      </c>
    </row>
    <row r="37" spans="1:24" x14ac:dyDescent="0.25">
      <c r="A37" s="29">
        <f ca="1">'[1]9'!A33</f>
        <v>25</v>
      </c>
      <c r="B37" s="30" t="str">
        <f ca="1">'[1]9'!B33</f>
        <v>MIJEN</v>
      </c>
      <c r="C37" s="30" t="str">
        <f ca="1">'[1]9'!C33</f>
        <v>Puskesmas Mijen II</v>
      </c>
      <c r="D37" s="31">
        <v>234</v>
      </c>
      <c r="E37" s="31">
        <v>220</v>
      </c>
      <c r="F37" s="32">
        <f ca="1">SUM(D37:E37)</f>
        <v>454</v>
      </c>
      <c r="G37" s="33">
        <v>138</v>
      </c>
      <c r="H37" s="34">
        <f ca="1">G37/D37*100</f>
        <v>58.974358974358978</v>
      </c>
      <c r="I37" s="33">
        <v>119</v>
      </c>
      <c r="J37" s="34">
        <f ca="1">I37/E37*100</f>
        <v>54.090909090909086</v>
      </c>
      <c r="K37" s="33">
        <f ca="1">SUM(G37+I37)</f>
        <v>257</v>
      </c>
      <c r="L37" s="34">
        <f ca="1">K37/F37*100</f>
        <v>56.607929515418498</v>
      </c>
      <c r="M37" s="33">
        <v>4</v>
      </c>
      <c r="N37" s="34">
        <f ca="1">M37/D37*100</f>
        <v>1.7094017094017095</v>
      </c>
      <c r="O37" s="33">
        <v>2</v>
      </c>
      <c r="P37" s="34">
        <f ca="1">O37/E37*100</f>
        <v>0.90909090909090906</v>
      </c>
      <c r="Q37" s="33">
        <f ca="1">SUM(M37,O37)</f>
        <v>6</v>
      </c>
      <c r="R37" s="34">
        <f ca="1">Q37/F37*100</f>
        <v>1.3215859030837005</v>
      </c>
      <c r="S37" s="33">
        <v>141</v>
      </c>
      <c r="T37" s="34">
        <f ca="1">S37/D37*100</f>
        <v>60.256410256410255</v>
      </c>
      <c r="U37" s="33">
        <v>106</v>
      </c>
      <c r="V37" s="35">
        <f ca="1">U37/E37*100</f>
        <v>48.18181818181818</v>
      </c>
      <c r="W37" s="33">
        <f ca="1">SUM(S37,U37)</f>
        <v>247</v>
      </c>
      <c r="X37" s="34">
        <f ca="1">W37/F37*100</f>
        <v>54.405286343612339</v>
      </c>
    </row>
    <row r="38" spans="1:24" x14ac:dyDescent="0.25">
      <c r="A38" s="29">
        <f ca="1">'[1]9'!A34</f>
        <v>26</v>
      </c>
      <c r="B38" s="30" t="str">
        <f ca="1">'[1]9'!B34</f>
        <v>WEDUNG</v>
      </c>
      <c r="C38" s="30" t="str">
        <f ca="1">'[1]9'!C34</f>
        <v>Puskesmas Wedung I</v>
      </c>
      <c r="D38" s="31">
        <v>481</v>
      </c>
      <c r="E38" s="31">
        <v>441</v>
      </c>
      <c r="F38" s="32">
        <f ca="1">SUM(D38:E38)</f>
        <v>922</v>
      </c>
      <c r="G38" s="33">
        <v>269</v>
      </c>
      <c r="H38" s="34">
        <f ca="1">G38/D38*100</f>
        <v>55.92515592515592</v>
      </c>
      <c r="I38" s="33">
        <v>224</v>
      </c>
      <c r="J38" s="34">
        <f ca="1">I38/E38*100</f>
        <v>50.793650793650791</v>
      </c>
      <c r="K38" s="33">
        <f ca="1">SUM(G38+I38)</f>
        <v>493</v>
      </c>
      <c r="L38" s="34">
        <f ca="1">K38/F38*100</f>
        <v>53.470715835141</v>
      </c>
      <c r="M38" s="33">
        <v>0</v>
      </c>
      <c r="N38" s="34">
        <f ca="1">M38/D38*100</f>
        <v>0</v>
      </c>
      <c r="O38" s="33">
        <v>0</v>
      </c>
      <c r="P38" s="34">
        <f ca="1">O38/E38*100</f>
        <v>0</v>
      </c>
      <c r="Q38" s="33">
        <f ca="1">SUM(M38,O38)</f>
        <v>0</v>
      </c>
      <c r="R38" s="34">
        <f ca="1">Q38/F38*100</f>
        <v>0</v>
      </c>
      <c r="S38" s="33">
        <v>249</v>
      </c>
      <c r="T38" s="34">
        <f ca="1">S38/D38*100</f>
        <v>51.767151767151766</v>
      </c>
      <c r="U38" s="33">
        <v>219</v>
      </c>
      <c r="V38" s="35">
        <f ca="1">U38/E38*100</f>
        <v>49.65986394557823</v>
      </c>
      <c r="W38" s="33">
        <f ca="1">SUM(S38,U38)</f>
        <v>468</v>
      </c>
      <c r="X38" s="34">
        <f ca="1">W38/F38*100</f>
        <v>50.759219088937094</v>
      </c>
    </row>
    <row r="39" spans="1:24" x14ac:dyDescent="0.25">
      <c r="A39" s="29">
        <f ca="1">'[1]9'!A35</f>
        <v>27</v>
      </c>
      <c r="B39" s="30" t="str">
        <f ca="1">'[1]9'!B35</f>
        <v>WEDUNG</v>
      </c>
      <c r="C39" s="30" t="str">
        <f ca="1">'[1]9'!C35</f>
        <v>Puskesmas Wedung II</v>
      </c>
      <c r="D39" s="31">
        <v>319</v>
      </c>
      <c r="E39" s="31">
        <v>336</v>
      </c>
      <c r="F39" s="32">
        <f ca="1">SUM(D39:E39)</f>
        <v>655</v>
      </c>
      <c r="G39" s="33">
        <v>138</v>
      </c>
      <c r="H39" s="34">
        <f ca="1">G39/D39*100</f>
        <v>43.260188087774296</v>
      </c>
      <c r="I39" s="33">
        <v>160</v>
      </c>
      <c r="J39" s="34">
        <f ca="1">I39/E39*100</f>
        <v>47.619047619047613</v>
      </c>
      <c r="K39" s="33">
        <f ca="1">SUM(G39+I39)</f>
        <v>298</v>
      </c>
      <c r="L39" s="34">
        <f ca="1">K39/F39*100</f>
        <v>45.496183206106871</v>
      </c>
      <c r="M39" s="33">
        <v>0</v>
      </c>
      <c r="N39" s="34">
        <f ca="1">M39/D39*100</f>
        <v>0</v>
      </c>
      <c r="O39" s="33">
        <v>0</v>
      </c>
      <c r="P39" s="34">
        <f ca="1">O39/E39*100</f>
        <v>0</v>
      </c>
      <c r="Q39" s="33">
        <f ca="1">SUM(M39,O39)</f>
        <v>0</v>
      </c>
      <c r="R39" s="34">
        <f ca="1">Q39/F39*100</f>
        <v>0</v>
      </c>
      <c r="S39" s="33">
        <v>136</v>
      </c>
      <c r="T39" s="34">
        <f ca="1">S39/D39*100</f>
        <v>42.63322884012539</v>
      </c>
      <c r="U39" s="33">
        <v>155</v>
      </c>
      <c r="V39" s="35">
        <f ca="1">U39/E39*100</f>
        <v>46.130952380952387</v>
      </c>
      <c r="W39" s="33">
        <f ca="1">SUM(S39,U39)</f>
        <v>291</v>
      </c>
      <c r="X39" s="34">
        <f ca="1">W39/F39*100</f>
        <v>44.427480916030532</v>
      </c>
    </row>
    <row r="40" spans="1:24" ht="16.5" thickBot="1" x14ac:dyDescent="0.3">
      <c r="A40" s="36" t="s">
        <v>18</v>
      </c>
      <c r="B40" s="37"/>
      <c r="C40" s="37"/>
      <c r="D40" s="38">
        <f ca="1">SUM(D13:D39)</f>
        <v>9962</v>
      </c>
      <c r="E40" s="38">
        <f ca="1">SUM(E13:E39)</f>
        <v>9611</v>
      </c>
      <c r="F40" s="38">
        <f ca="1">SUM(F13:F39)</f>
        <v>19573</v>
      </c>
      <c r="G40" s="38">
        <f ca="1">SUM(G13:G39)</f>
        <v>5674</v>
      </c>
      <c r="H40" s="39">
        <f ca="1">G40/D40*100</f>
        <v>56.956434450913477</v>
      </c>
      <c r="I40" s="40">
        <f ca="1">SUM(I13:I39)</f>
        <v>5294</v>
      </c>
      <c r="J40" s="39">
        <f ca="1">I40/E40*100</f>
        <v>55.082717719279998</v>
      </c>
      <c r="K40" s="40">
        <f ca="1">SUM(K13:K39)</f>
        <v>10968</v>
      </c>
      <c r="L40" s="39">
        <f ca="1">K40/F40*100</f>
        <v>56.036376641291575</v>
      </c>
      <c r="M40" s="40">
        <f ca="1">SUM(M13:M39)</f>
        <v>99</v>
      </c>
      <c r="N40" s="39">
        <f ca="1">M40/D40*100</f>
        <v>0.99377635013049581</v>
      </c>
      <c r="O40" s="40">
        <f ca="1">SUM(O13:O39)</f>
        <v>104</v>
      </c>
      <c r="P40" s="39">
        <f ca="1">O40/E40*100</f>
        <v>1.0820934346061806</v>
      </c>
      <c r="Q40" s="40">
        <f ca="1">SUM(Q13:Q39)</f>
        <v>203</v>
      </c>
      <c r="R40" s="39">
        <f ca="1">Q40/F40*100</f>
        <v>1.0371430031165381</v>
      </c>
      <c r="S40" s="40">
        <f ca="1">SUM(S13:S39)</f>
        <v>5357</v>
      </c>
      <c r="T40" s="39">
        <f ca="1">S40/D40*100</f>
        <v>53.774342501505721</v>
      </c>
      <c r="U40" s="40">
        <f ca="1">SUM(U13:U39)</f>
        <v>5063</v>
      </c>
      <c r="V40" s="41">
        <f ca="1">U40/E40*100</f>
        <v>52.67922172510665</v>
      </c>
      <c r="W40" s="40">
        <f ca="1">SUM(W13:W39)</f>
        <v>10420</v>
      </c>
      <c r="X40" s="39">
        <f ca="1">W40/F40*100</f>
        <v>53.236601440760232</v>
      </c>
    </row>
    <row r="41" spans="1:24" x14ac:dyDescent="0.25">
      <c r="A41" s="42"/>
      <c r="B41" s="42"/>
      <c r="C41" s="42"/>
      <c r="D41" s="42"/>
      <c r="E41" s="4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3"/>
      <c r="W41" s="2"/>
      <c r="X41" s="2"/>
    </row>
    <row r="42" spans="1:24" x14ac:dyDescent="0.25">
      <c r="A42" s="44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</sheetData>
  <mergeCells count="18">
    <mergeCell ref="U10:V10"/>
    <mergeCell ref="W10:X10"/>
    <mergeCell ref="I10:J10"/>
    <mergeCell ref="K10:L10"/>
    <mergeCell ref="M10:N10"/>
    <mergeCell ref="O10:P10"/>
    <mergeCell ref="Q10:R10"/>
    <mergeCell ref="S10:T10"/>
    <mergeCell ref="A7:A11"/>
    <mergeCell ref="B7:B11"/>
    <mergeCell ref="C7:C11"/>
    <mergeCell ref="D7:F10"/>
    <mergeCell ref="G7:X7"/>
    <mergeCell ref="G8:R8"/>
    <mergeCell ref="S8:X9"/>
    <mergeCell ref="G9:L9"/>
    <mergeCell ref="M9:R9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2020-08-18T02:19:48Z</dcterms:created>
  <dcterms:modified xsi:type="dcterms:W3CDTF">2020-08-18T02:20:12Z</dcterms:modified>
</cp:coreProperties>
</file>