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4\metrologi\"/>
    </mc:Choice>
  </mc:AlternateContent>
  <xr:revisionPtr revIDLastSave="0" documentId="13_ncr:1_{B668A908-A958-4525-901F-AB938E3E82E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OTAL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0" i="1" l="1"/>
  <c r="L19" i="1"/>
  <c r="K19" i="1"/>
  <c r="J19" i="1"/>
  <c r="I19" i="1"/>
  <c r="H19" i="1"/>
  <c r="G19" i="1"/>
  <c r="F19" i="1"/>
  <c r="E19" i="1"/>
  <c r="D19" i="1"/>
  <c r="O19" i="1" s="1"/>
  <c r="N19" i="1" s="1"/>
  <c r="C19" i="1"/>
  <c r="L18" i="1"/>
  <c r="K18" i="1"/>
  <c r="J18" i="1"/>
  <c r="I18" i="1"/>
  <c r="H18" i="1"/>
  <c r="G18" i="1"/>
  <c r="F18" i="1"/>
  <c r="E18" i="1"/>
  <c r="D18" i="1"/>
  <c r="C18" i="1"/>
  <c r="L17" i="1"/>
  <c r="K17" i="1"/>
  <c r="J17" i="1"/>
  <c r="I17" i="1"/>
  <c r="H17" i="1"/>
  <c r="G17" i="1"/>
  <c r="F17" i="1"/>
  <c r="E17" i="1"/>
  <c r="D17" i="1"/>
  <c r="C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I13" i="1"/>
  <c r="H13" i="1"/>
  <c r="G13" i="1"/>
  <c r="F13" i="1"/>
  <c r="E13" i="1"/>
  <c r="D13" i="1"/>
  <c r="O13" i="1" s="1"/>
  <c r="N13" i="1" s="1"/>
  <c r="C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O11" i="1" s="1"/>
  <c r="C11" i="1"/>
  <c r="L10" i="1"/>
  <c r="K10" i="1"/>
  <c r="J10" i="1"/>
  <c r="I10" i="1"/>
  <c r="H10" i="1"/>
  <c r="G10" i="1"/>
  <c r="F10" i="1"/>
  <c r="E10" i="1"/>
  <c r="D10" i="1"/>
  <c r="C10" i="1"/>
  <c r="L9" i="1"/>
  <c r="K9" i="1"/>
  <c r="J9" i="1"/>
  <c r="I9" i="1"/>
  <c r="H9" i="1"/>
  <c r="G9" i="1"/>
  <c r="F9" i="1"/>
  <c r="E9" i="1"/>
  <c r="D9" i="1"/>
  <c r="C9" i="1"/>
  <c r="L8" i="1"/>
  <c r="K8" i="1"/>
  <c r="K20" i="1" s="1"/>
  <c r="J8" i="1"/>
  <c r="J20" i="1" s="1"/>
  <c r="I8" i="1"/>
  <c r="I20" i="1" s="1"/>
  <c r="H8" i="1"/>
  <c r="G8" i="1"/>
  <c r="G20" i="1" s="1"/>
  <c r="F8" i="1"/>
  <c r="F20" i="1" s="1"/>
  <c r="E8" i="1"/>
  <c r="E20" i="1" s="1"/>
  <c r="D8" i="1"/>
  <c r="D20" i="1" l="1"/>
  <c r="H20" i="1"/>
  <c r="L20" i="1"/>
  <c r="O12" i="1"/>
  <c r="N12" i="1" s="1"/>
  <c r="O18" i="1"/>
  <c r="N18" i="1" s="1"/>
  <c r="O9" i="1"/>
  <c r="N9" i="1" s="1"/>
  <c r="O15" i="1"/>
  <c r="N15" i="1" s="1"/>
  <c r="O17" i="1"/>
  <c r="O10" i="1"/>
  <c r="N10" i="1" s="1"/>
  <c r="O14" i="1"/>
  <c r="O16" i="1"/>
  <c r="N16" i="1" s="1"/>
  <c r="Q13" i="1"/>
  <c r="N11" i="1"/>
  <c r="Q19" i="1"/>
  <c r="N17" i="1"/>
  <c r="Q16" i="1"/>
  <c r="N14" i="1"/>
  <c r="C20" i="1"/>
  <c r="O8" i="1"/>
  <c r="O20" i="1" l="1"/>
  <c r="P24" i="1" s="1"/>
  <c r="Q10" i="1"/>
  <c r="N8" i="1"/>
  <c r="N20" i="1" s="1"/>
</calcChain>
</file>

<file path=xl/sharedStrings.xml><?xml version="1.0" encoding="utf-8"?>
<sst xmlns="http://schemas.openxmlformats.org/spreadsheetml/2006/main" count="148" uniqueCount="37">
  <si>
    <t>REKAPITULASI PELAYANAN TERA DAN TERA ULANG UTTP</t>
  </si>
  <si>
    <t>UPTD METROLOGI LEGAL KABUPATEN DEMAK</t>
  </si>
  <si>
    <t>TAHUN 2025</t>
  </si>
  <si>
    <t>NO</t>
  </si>
  <si>
    <t>BULAN</t>
  </si>
  <si>
    <t>JENIS DAN JUMLAH UTTP</t>
  </si>
  <si>
    <t>JUMLAH UTTP</t>
  </si>
  <si>
    <t>TOTAL UTTP</t>
  </si>
  <si>
    <t>WIM</t>
  </si>
  <si>
    <t>TJ</t>
  </si>
  <si>
    <t>PUB</t>
  </si>
  <si>
    <t>N</t>
  </si>
  <si>
    <t>TE</t>
  </si>
  <si>
    <t>TS</t>
  </si>
  <si>
    <t>TP</t>
  </si>
  <si>
    <t>TBI</t>
  </si>
  <si>
    <t>TM</t>
  </si>
  <si>
    <t>AT</t>
  </si>
  <si>
    <t>TERA</t>
  </si>
  <si>
    <t>TERA ULANG</t>
  </si>
  <si>
    <t>JANUARI</t>
  </si>
  <si>
    <t>FEBRUARI</t>
  </si>
  <si>
    <t>MARET</t>
  </si>
  <si>
    <t>Tw I</t>
  </si>
  <si>
    <t>APRIL</t>
  </si>
  <si>
    <t>MEI</t>
  </si>
  <si>
    <t>JUNI</t>
  </si>
  <si>
    <t>Tw II</t>
  </si>
  <si>
    <t>JULI</t>
  </si>
  <si>
    <t>AGUSTUS</t>
  </si>
  <si>
    <t>SEPTEMBER</t>
  </si>
  <si>
    <t>Tw III</t>
  </si>
  <si>
    <t>OKTOBER</t>
  </si>
  <si>
    <t>NOVEMBER</t>
  </si>
  <si>
    <t>DESEMBER</t>
  </si>
  <si>
    <t>Tw IV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</si>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</sst>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p&quot;* #,##0_);_(&quot;Rp&quot;* \(#,##0\);_(&quot;Rp&quot;* &quot;-&quot;_);_(@_)"/>
  </numFmts>
  <fonts count="10" x14ac:knownFonts="1">
    <font>
      <sz val="11"/>
      <color theme="1"/>
      <name val="Calibri"/>
      <scheme val="minor"/>
    </font>
    <font>
      <b/>
      <sz val="7"/>
      <color theme="1"/>
      <name val="Arial"/>
      <family val="2"/>
    </font>
    <font>
      <sz val="11"/>
      <color theme="1"/>
      <name val="Calibri"/>
      <family val="2"/>
    </font>
    <font>
      <b/>
      <u/>
      <sz val="7"/>
      <color theme="1"/>
      <name val="Arial"/>
      <family val="2"/>
    </font>
    <font>
      <sz val="11"/>
      <name val="Calibri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/>
    <xf numFmtId="9" fontId="5" fillId="0" borderId="0" xfId="1" applyFont="1" applyBorder="1" applyAlignment="1">
      <alignment horizontal="center" vertical="center"/>
    </xf>
    <xf numFmtId="10" fontId="6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y%20Drive\METROLOGI\UML%202025\REKAP\REKAP%20TTU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JAN"/>
      <sheetName val="FEB"/>
      <sheetName val="MAR"/>
      <sheetName val="APR"/>
      <sheetName val="MEI"/>
      <sheetName val="JUN"/>
      <sheetName val="JUL"/>
      <sheetName val="AGU"/>
      <sheetName val="SEP"/>
      <sheetName val="OKT"/>
      <sheetName val="NOV"/>
      <sheetName val="DES"/>
      <sheetName val="TOTAL"/>
    </sheetNames>
    <sheetDataSet>
      <sheetData sheetId="0"/>
      <sheetData sheetId="1">
        <row r="51">
          <cell r="F51">
            <v>7</v>
          </cell>
          <cell r="G51">
            <v>197</v>
          </cell>
          <cell r="H51">
            <v>4</v>
          </cell>
          <cell r="I51">
            <v>56</v>
          </cell>
          <cell r="J51">
            <v>0</v>
          </cell>
          <cell r="K51">
            <v>7</v>
          </cell>
          <cell r="L51">
            <v>0</v>
          </cell>
          <cell r="M51">
            <v>236</v>
          </cell>
          <cell r="N51">
            <v>1211</v>
          </cell>
        </row>
      </sheetData>
      <sheetData sheetId="2">
        <row r="31">
          <cell r="E31">
            <v>0</v>
          </cell>
          <cell r="F31">
            <v>4</v>
          </cell>
          <cell r="G31">
            <v>43</v>
          </cell>
          <cell r="H31">
            <v>115</v>
          </cell>
          <cell r="I31">
            <v>37</v>
          </cell>
          <cell r="J31">
            <v>0</v>
          </cell>
          <cell r="K31">
            <v>0</v>
          </cell>
          <cell r="L31">
            <v>0</v>
          </cell>
          <cell r="M31">
            <v>284</v>
          </cell>
          <cell r="N31">
            <v>1574</v>
          </cell>
        </row>
      </sheetData>
      <sheetData sheetId="3">
        <row r="13">
          <cell r="E13">
            <v>0</v>
          </cell>
          <cell r="F13">
            <v>0</v>
          </cell>
          <cell r="G13">
            <v>5</v>
          </cell>
          <cell r="H13">
            <v>0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</sheetData>
      <sheetData sheetId="4">
        <row r="19">
          <cell r="E19">
            <v>0</v>
          </cell>
          <cell r="F19">
            <v>2</v>
          </cell>
          <cell r="G19">
            <v>4</v>
          </cell>
          <cell r="H19">
            <v>1</v>
          </cell>
          <cell r="I19">
            <v>7</v>
          </cell>
          <cell r="J19">
            <v>0</v>
          </cell>
          <cell r="K19">
            <v>3</v>
          </cell>
          <cell r="L19">
            <v>0</v>
          </cell>
          <cell r="M19">
            <v>97</v>
          </cell>
          <cell r="N19">
            <v>492</v>
          </cell>
        </row>
      </sheetData>
      <sheetData sheetId="5">
        <row r="35">
          <cell r="E35">
            <v>0</v>
          </cell>
          <cell r="F35">
            <v>4</v>
          </cell>
          <cell r="G35">
            <v>71</v>
          </cell>
          <cell r="H35">
            <v>114</v>
          </cell>
          <cell r="I35">
            <v>20</v>
          </cell>
          <cell r="J35">
            <v>1</v>
          </cell>
          <cell r="K35">
            <v>3</v>
          </cell>
          <cell r="L35">
            <v>0</v>
          </cell>
          <cell r="M35">
            <v>80</v>
          </cell>
          <cell r="N35">
            <v>500</v>
          </cell>
        </row>
      </sheetData>
      <sheetData sheetId="6">
        <row r="49">
          <cell r="E49">
            <v>0</v>
          </cell>
          <cell r="F49">
            <v>5</v>
          </cell>
          <cell r="G49">
            <v>36</v>
          </cell>
          <cell r="H49">
            <v>5</v>
          </cell>
          <cell r="I49">
            <v>73</v>
          </cell>
          <cell r="J49">
            <v>14</v>
          </cell>
          <cell r="K49">
            <v>6</v>
          </cell>
          <cell r="L49">
            <v>0</v>
          </cell>
          <cell r="M49">
            <v>457</v>
          </cell>
          <cell r="N49">
            <v>2321</v>
          </cell>
        </row>
      </sheetData>
      <sheetData sheetId="7">
        <row r="39">
          <cell r="E39">
            <v>0</v>
          </cell>
          <cell r="F39">
            <v>3</v>
          </cell>
          <cell r="G39">
            <v>1</v>
          </cell>
          <cell r="H39">
            <v>105</v>
          </cell>
          <cell r="I39">
            <v>97</v>
          </cell>
          <cell r="J39">
            <v>2</v>
          </cell>
          <cell r="K39">
            <v>3</v>
          </cell>
          <cell r="L39">
            <v>0</v>
          </cell>
          <cell r="M39">
            <v>333</v>
          </cell>
          <cell r="N39">
            <v>1701</v>
          </cell>
        </row>
      </sheetData>
      <sheetData sheetId="8">
        <row r="30">
          <cell r="E30">
            <v>0</v>
          </cell>
          <cell r="F30">
            <v>4</v>
          </cell>
          <cell r="G30">
            <v>20</v>
          </cell>
          <cell r="H30">
            <v>1</v>
          </cell>
          <cell r="I30">
            <v>41</v>
          </cell>
          <cell r="J30">
            <v>2</v>
          </cell>
          <cell r="K30">
            <v>2</v>
          </cell>
          <cell r="L30">
            <v>0</v>
          </cell>
          <cell r="M30">
            <v>142</v>
          </cell>
          <cell r="N30">
            <v>721</v>
          </cell>
        </row>
      </sheetData>
      <sheetData sheetId="9">
        <row r="29">
          <cell r="E29">
            <v>0</v>
          </cell>
          <cell r="F29">
            <v>6</v>
          </cell>
          <cell r="G29">
            <v>18</v>
          </cell>
          <cell r="H29">
            <v>4</v>
          </cell>
          <cell r="I29">
            <v>57</v>
          </cell>
          <cell r="J29">
            <v>1</v>
          </cell>
          <cell r="K29">
            <v>12</v>
          </cell>
          <cell r="L29">
            <v>0</v>
          </cell>
          <cell r="M29">
            <v>199</v>
          </cell>
          <cell r="N29">
            <v>1031</v>
          </cell>
        </row>
      </sheetData>
      <sheetData sheetId="10">
        <row r="41">
          <cell r="E41">
            <v>0</v>
          </cell>
          <cell r="F41">
            <v>13</v>
          </cell>
          <cell r="G41">
            <v>48</v>
          </cell>
          <cell r="H41">
            <v>101</v>
          </cell>
          <cell r="I41">
            <v>147</v>
          </cell>
          <cell r="J41">
            <v>4</v>
          </cell>
          <cell r="K41">
            <v>12</v>
          </cell>
          <cell r="L41">
            <v>0</v>
          </cell>
          <cell r="M41">
            <v>294</v>
          </cell>
          <cell r="N41">
            <v>1477</v>
          </cell>
        </row>
      </sheetData>
      <sheetData sheetId="11">
        <row r="48">
          <cell r="E48">
            <v>0</v>
          </cell>
          <cell r="F48">
            <v>3</v>
          </cell>
          <cell r="G48">
            <v>65</v>
          </cell>
          <cell r="H48">
            <v>56</v>
          </cell>
          <cell r="I48">
            <v>118</v>
          </cell>
          <cell r="J48">
            <v>4</v>
          </cell>
          <cell r="K48">
            <v>5</v>
          </cell>
          <cell r="L48">
            <v>0</v>
          </cell>
          <cell r="M48">
            <v>295</v>
          </cell>
          <cell r="N48">
            <v>1531</v>
          </cell>
        </row>
      </sheetData>
      <sheetData sheetId="12">
        <row r="30">
          <cell r="E30">
            <v>1</v>
          </cell>
          <cell r="F30">
            <v>5</v>
          </cell>
          <cell r="G30">
            <v>41</v>
          </cell>
          <cell r="H30">
            <v>103</v>
          </cell>
          <cell r="I30">
            <v>9</v>
          </cell>
          <cell r="J30">
            <v>0</v>
          </cell>
          <cell r="K30">
            <v>3</v>
          </cell>
          <cell r="L30">
            <v>1</v>
          </cell>
          <cell r="M30">
            <v>0</v>
          </cell>
          <cell r="N30">
            <v>22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L22" sqref="L22"/>
    </sheetView>
  </sheetViews>
  <sheetFormatPr defaultColWidth="14.42578125" defaultRowHeight="15" customHeight="1" x14ac:dyDescent="0.25"/>
  <cols>
    <col min="1" max="1" width="4.28515625" customWidth="1"/>
    <col min="2" max="2" width="17.140625" customWidth="1"/>
    <col min="3" max="12" width="7" customWidth="1"/>
    <col min="13" max="13" width="9.85546875" customWidth="1"/>
    <col min="14" max="14" width="13.28515625" customWidth="1"/>
    <col min="15" max="15" width="12.7109375" customWidth="1"/>
    <col min="16" max="18" width="9.140625" customWidth="1"/>
    <col min="19" max="24" width="8.7109375" customWidth="1"/>
  </cols>
  <sheetData>
    <row r="1" spans="1:24" ht="10.5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1"/>
      <c r="Q1" s="1"/>
      <c r="R1" s="1"/>
      <c r="S1" s="1"/>
      <c r="T1" s="1"/>
      <c r="U1" s="1"/>
      <c r="V1" s="1"/>
      <c r="W1" s="1"/>
      <c r="X1" s="1"/>
    </row>
    <row r="2" spans="1:24" ht="10.5" customHeight="1" x14ac:dyDescent="0.25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1"/>
      <c r="Q2" s="2"/>
      <c r="R2" s="2"/>
      <c r="S2" s="2"/>
      <c r="T2" s="1"/>
      <c r="U2" s="1"/>
      <c r="V2" s="1"/>
      <c r="W2" s="1"/>
      <c r="X2" s="1"/>
    </row>
    <row r="3" spans="1:24" ht="10.5" customHeight="1" x14ac:dyDescent="0.25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"/>
      <c r="Q3" s="2"/>
      <c r="R3" s="2"/>
      <c r="S3" s="2"/>
      <c r="T3" s="1"/>
      <c r="U3" s="1"/>
      <c r="V3" s="1"/>
      <c r="W3" s="1"/>
      <c r="X3" s="1"/>
    </row>
    <row r="4" spans="1:24" ht="10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"/>
      <c r="Q4" s="2"/>
      <c r="R4" s="2"/>
      <c r="S4" s="2"/>
    </row>
    <row r="5" spans="1:24" ht="10.5" customHeight="1" x14ac:dyDescent="0.25">
      <c r="A5" s="4"/>
      <c r="B5" s="4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"/>
      <c r="Q5" s="2"/>
      <c r="R5" s="2"/>
      <c r="S5" s="2"/>
    </row>
    <row r="6" spans="1:24" ht="20.25" customHeight="1" x14ac:dyDescent="0.25">
      <c r="A6" s="35" t="s">
        <v>3</v>
      </c>
      <c r="B6" s="35" t="s">
        <v>4</v>
      </c>
      <c r="C6" s="37" t="s">
        <v>5</v>
      </c>
      <c r="D6" s="38"/>
      <c r="E6" s="38"/>
      <c r="F6" s="38"/>
      <c r="G6" s="38"/>
      <c r="H6" s="38"/>
      <c r="I6" s="38"/>
      <c r="J6" s="38"/>
      <c r="K6" s="38"/>
      <c r="L6" s="39"/>
      <c r="M6" s="37" t="s">
        <v>6</v>
      </c>
      <c r="N6" s="39"/>
      <c r="O6" s="35" t="s">
        <v>7</v>
      </c>
      <c r="P6" s="5"/>
      <c r="Q6" s="6"/>
      <c r="R6" s="6"/>
      <c r="S6" s="7"/>
    </row>
    <row r="7" spans="1:24" ht="20.25" customHeight="1" thickBot="1" x14ac:dyDescent="0.3">
      <c r="A7" s="36"/>
      <c r="B7" s="36"/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9" t="s">
        <v>16</v>
      </c>
      <c r="L7" s="8" t="s">
        <v>17</v>
      </c>
      <c r="M7" s="10" t="s">
        <v>18</v>
      </c>
      <c r="N7" s="10" t="s">
        <v>19</v>
      </c>
      <c r="O7" s="36"/>
      <c r="P7" s="5"/>
      <c r="Q7" s="6"/>
      <c r="R7" s="6"/>
      <c r="S7" s="7"/>
    </row>
    <row r="8" spans="1:24" ht="15.75" thickTop="1" x14ac:dyDescent="0.25">
      <c r="A8" s="11">
        <v>1</v>
      </c>
      <c r="B8" s="12" t="s">
        <v>20</v>
      </c>
      <c r="C8" s="13">
        <v>0</v>
      </c>
      <c r="D8" s="11">
        <f>[1]JAN!F51</f>
        <v>7</v>
      </c>
      <c r="E8" s="11">
        <f>[1]JAN!G51</f>
        <v>197</v>
      </c>
      <c r="F8" s="11">
        <f>[1]JAN!H51</f>
        <v>4</v>
      </c>
      <c r="G8" s="11">
        <f>[1]JAN!I51</f>
        <v>56</v>
      </c>
      <c r="H8" s="11">
        <f>[1]JAN!J51</f>
        <v>0</v>
      </c>
      <c r="I8" s="11">
        <f>[1]JAN!K51</f>
        <v>7</v>
      </c>
      <c r="J8" s="11">
        <f>[1]JAN!L51</f>
        <v>0</v>
      </c>
      <c r="K8" s="14">
        <f>[1]JAN!M51</f>
        <v>236</v>
      </c>
      <c r="L8" s="11">
        <f>[1]JAN!N51</f>
        <v>1211</v>
      </c>
      <c r="M8" s="11">
        <v>1</v>
      </c>
      <c r="N8" s="11">
        <f t="shared" ref="N8:N19" si="0">O8-M8</f>
        <v>1717</v>
      </c>
      <c r="O8" s="11">
        <f t="shared" ref="O8:O19" si="1">SUM(C8:L8)</f>
        <v>1718</v>
      </c>
      <c r="P8" s="1"/>
      <c r="Q8" s="6"/>
      <c r="R8" s="6"/>
      <c r="S8" s="2"/>
    </row>
    <row r="9" spans="1:24" x14ac:dyDescent="0.25">
      <c r="A9" s="11">
        <v>2</v>
      </c>
      <c r="B9" s="12" t="s">
        <v>21</v>
      </c>
      <c r="C9" s="13">
        <f>[1]FEB!E31</f>
        <v>0</v>
      </c>
      <c r="D9" s="13">
        <f>[1]FEB!F31</f>
        <v>4</v>
      </c>
      <c r="E9" s="13">
        <f>[1]FEB!G31</f>
        <v>43</v>
      </c>
      <c r="F9" s="13">
        <f>[1]FEB!H31</f>
        <v>115</v>
      </c>
      <c r="G9" s="13">
        <f>[1]FEB!I31</f>
        <v>37</v>
      </c>
      <c r="H9" s="13">
        <f>[1]FEB!J31</f>
        <v>0</v>
      </c>
      <c r="I9" s="13">
        <f>[1]FEB!K31</f>
        <v>0</v>
      </c>
      <c r="J9" s="13">
        <f>[1]FEB!L31</f>
        <v>0</v>
      </c>
      <c r="K9" s="15">
        <f>[1]FEB!M31</f>
        <v>284</v>
      </c>
      <c r="L9" s="13">
        <f>[1]FEB!N31</f>
        <v>1574</v>
      </c>
      <c r="M9" s="11">
        <v>100</v>
      </c>
      <c r="N9" s="11">
        <f t="shared" si="0"/>
        <v>1957</v>
      </c>
      <c r="O9" s="11">
        <f t="shared" si="1"/>
        <v>2057</v>
      </c>
      <c r="P9" s="1"/>
      <c r="Q9" s="6"/>
      <c r="R9" s="6"/>
      <c r="S9" s="2"/>
    </row>
    <row r="10" spans="1:24" x14ac:dyDescent="0.25">
      <c r="A10" s="11">
        <v>3</v>
      </c>
      <c r="B10" s="12" t="s">
        <v>22</v>
      </c>
      <c r="C10" s="13">
        <f>[1]MAR!E13</f>
        <v>0</v>
      </c>
      <c r="D10" s="13">
        <f>[1]MAR!F13</f>
        <v>0</v>
      </c>
      <c r="E10" s="13">
        <f>[1]MAR!G13</f>
        <v>5</v>
      </c>
      <c r="F10" s="13">
        <f>[1]MAR!H13</f>
        <v>0</v>
      </c>
      <c r="G10" s="13">
        <f>[1]MAR!I13</f>
        <v>1</v>
      </c>
      <c r="H10" s="13">
        <f>[1]MAR!J13</f>
        <v>0</v>
      </c>
      <c r="I10" s="13">
        <f>[1]MAR!K13</f>
        <v>0</v>
      </c>
      <c r="J10" s="13">
        <f>[1]MAR!L13</f>
        <v>0</v>
      </c>
      <c r="K10" s="15">
        <f>[1]MAR!M13</f>
        <v>0</v>
      </c>
      <c r="L10" s="13">
        <f>[1]MAR!N13</f>
        <v>0</v>
      </c>
      <c r="M10" s="11">
        <v>0</v>
      </c>
      <c r="N10" s="11">
        <f t="shared" si="0"/>
        <v>6</v>
      </c>
      <c r="O10" s="11">
        <f t="shared" si="1"/>
        <v>6</v>
      </c>
      <c r="P10" s="16" t="s">
        <v>23</v>
      </c>
      <c r="Q10" s="6">
        <f>SUM(O8:O10)</f>
        <v>3781</v>
      </c>
      <c r="R10" s="6"/>
      <c r="S10" s="2"/>
    </row>
    <row r="11" spans="1:24" x14ac:dyDescent="0.25">
      <c r="A11" s="11">
        <v>4</v>
      </c>
      <c r="B11" s="12" t="s">
        <v>24</v>
      </c>
      <c r="C11" s="13">
        <f>[1]APR!E19</f>
        <v>0</v>
      </c>
      <c r="D11" s="13">
        <f>[1]APR!F19</f>
        <v>2</v>
      </c>
      <c r="E11" s="13">
        <f>[1]APR!G19</f>
        <v>4</v>
      </c>
      <c r="F11" s="13">
        <f>[1]APR!H19</f>
        <v>1</v>
      </c>
      <c r="G11" s="13">
        <f>[1]APR!I19</f>
        <v>7</v>
      </c>
      <c r="H11" s="13">
        <f>[1]APR!J19</f>
        <v>0</v>
      </c>
      <c r="I11" s="13">
        <f>[1]APR!K19</f>
        <v>3</v>
      </c>
      <c r="J11" s="13">
        <f>[1]APR!L19</f>
        <v>0</v>
      </c>
      <c r="K11" s="15">
        <f>[1]APR!M19</f>
        <v>97</v>
      </c>
      <c r="L11" s="13">
        <f>[1]APR!N19</f>
        <v>492</v>
      </c>
      <c r="M11" s="11">
        <v>0</v>
      </c>
      <c r="N11" s="11">
        <f t="shared" si="0"/>
        <v>606</v>
      </c>
      <c r="O11" s="11">
        <f t="shared" si="1"/>
        <v>606</v>
      </c>
      <c r="P11" s="16"/>
      <c r="Q11" s="6"/>
      <c r="R11" s="6"/>
      <c r="S11" s="2"/>
    </row>
    <row r="12" spans="1:24" x14ac:dyDescent="0.25">
      <c r="A12" s="11">
        <v>5</v>
      </c>
      <c r="B12" s="12" t="s">
        <v>25</v>
      </c>
      <c r="C12" s="13">
        <f>[1]MEI!E35</f>
        <v>0</v>
      </c>
      <c r="D12" s="13">
        <f>[1]MEI!F35</f>
        <v>4</v>
      </c>
      <c r="E12" s="13">
        <f>[1]MEI!G35</f>
        <v>71</v>
      </c>
      <c r="F12" s="13">
        <f>[1]MEI!H35</f>
        <v>114</v>
      </c>
      <c r="G12" s="13">
        <f>[1]MEI!I35</f>
        <v>20</v>
      </c>
      <c r="H12" s="13">
        <f>[1]MEI!J35</f>
        <v>1</v>
      </c>
      <c r="I12" s="13">
        <f>[1]MEI!K35</f>
        <v>3</v>
      </c>
      <c r="J12" s="13">
        <f>[1]MEI!L35</f>
        <v>0</v>
      </c>
      <c r="K12" s="15">
        <f>[1]MEI!M35</f>
        <v>80</v>
      </c>
      <c r="L12" s="13">
        <f>[1]MEI!N35</f>
        <v>500</v>
      </c>
      <c r="M12" s="11">
        <v>102</v>
      </c>
      <c r="N12" s="11">
        <f t="shared" si="0"/>
        <v>691</v>
      </c>
      <c r="O12" s="11">
        <f t="shared" si="1"/>
        <v>793</v>
      </c>
      <c r="P12" s="16"/>
      <c r="Q12" s="6"/>
      <c r="R12" s="6"/>
      <c r="S12" s="2"/>
    </row>
    <row r="13" spans="1:24" x14ac:dyDescent="0.25">
      <c r="A13" s="11">
        <v>6</v>
      </c>
      <c r="B13" s="12" t="s">
        <v>26</v>
      </c>
      <c r="C13" s="13">
        <f>[1]JUN!E49</f>
        <v>0</v>
      </c>
      <c r="D13" s="13">
        <f>[1]JUN!F49</f>
        <v>5</v>
      </c>
      <c r="E13" s="13">
        <f>[1]JUN!G49</f>
        <v>36</v>
      </c>
      <c r="F13" s="13">
        <f>[1]JUN!H49</f>
        <v>5</v>
      </c>
      <c r="G13" s="13">
        <f>[1]JUN!I49</f>
        <v>73</v>
      </c>
      <c r="H13" s="13">
        <f>[1]JUN!J49</f>
        <v>14</v>
      </c>
      <c r="I13" s="13">
        <f>[1]JUN!K49</f>
        <v>6</v>
      </c>
      <c r="J13" s="13">
        <f>[1]JUN!L49</f>
        <v>0</v>
      </c>
      <c r="K13" s="13">
        <f>[1]JUN!M49</f>
        <v>457</v>
      </c>
      <c r="L13" s="13">
        <f>[1]JUN!N49</f>
        <v>2321</v>
      </c>
      <c r="M13" s="11">
        <v>0</v>
      </c>
      <c r="N13" s="11">
        <f t="shared" si="0"/>
        <v>2917</v>
      </c>
      <c r="O13" s="11">
        <f t="shared" si="1"/>
        <v>2917</v>
      </c>
      <c r="P13" s="16" t="s">
        <v>27</v>
      </c>
      <c r="Q13" s="6">
        <f>SUM(O11:O13)</f>
        <v>4316</v>
      </c>
      <c r="R13" s="6"/>
      <c r="S13" s="2"/>
    </row>
    <row r="14" spans="1:24" x14ac:dyDescent="0.25">
      <c r="A14" s="11">
        <v>7</v>
      </c>
      <c r="B14" s="12" t="s">
        <v>28</v>
      </c>
      <c r="C14" s="13">
        <f>[1]JUL!E39</f>
        <v>0</v>
      </c>
      <c r="D14" s="13">
        <f>[1]JUL!F39</f>
        <v>3</v>
      </c>
      <c r="E14" s="13">
        <f>[1]JUL!G39</f>
        <v>1</v>
      </c>
      <c r="F14" s="13">
        <f>[1]JUL!H39</f>
        <v>105</v>
      </c>
      <c r="G14" s="13">
        <f>[1]JUL!I39</f>
        <v>97</v>
      </c>
      <c r="H14" s="13">
        <f>[1]JUL!J39</f>
        <v>2</v>
      </c>
      <c r="I14" s="13">
        <f>[1]JUL!K39</f>
        <v>3</v>
      </c>
      <c r="J14" s="13">
        <f>[1]JUL!L39</f>
        <v>0</v>
      </c>
      <c r="K14" s="13">
        <f>[1]JUL!M39</f>
        <v>333</v>
      </c>
      <c r="L14" s="13">
        <f>[1]JUL!N39</f>
        <v>1701</v>
      </c>
      <c r="M14" s="11">
        <v>105</v>
      </c>
      <c r="N14" s="11">
        <f t="shared" si="0"/>
        <v>2140</v>
      </c>
      <c r="O14" s="11">
        <f t="shared" si="1"/>
        <v>2245</v>
      </c>
      <c r="P14" s="16"/>
      <c r="Q14" s="6"/>
      <c r="R14" s="6"/>
      <c r="S14" s="2"/>
    </row>
    <row r="15" spans="1:24" x14ac:dyDescent="0.25">
      <c r="A15" s="13">
        <v>8</v>
      </c>
      <c r="B15" s="17" t="s">
        <v>29</v>
      </c>
      <c r="C15" s="13">
        <f>[1]AGU!E30</f>
        <v>0</v>
      </c>
      <c r="D15" s="13">
        <f>[1]AGU!F30</f>
        <v>4</v>
      </c>
      <c r="E15" s="13">
        <f>[1]AGU!G30</f>
        <v>20</v>
      </c>
      <c r="F15" s="13">
        <f>[1]AGU!H30</f>
        <v>1</v>
      </c>
      <c r="G15" s="13">
        <f>[1]AGU!I30</f>
        <v>41</v>
      </c>
      <c r="H15" s="13">
        <f>[1]AGU!J30</f>
        <v>2</v>
      </c>
      <c r="I15" s="13">
        <f>[1]AGU!K30</f>
        <v>2</v>
      </c>
      <c r="J15" s="13">
        <f>[1]AGU!L30</f>
        <v>0</v>
      </c>
      <c r="K15" s="13">
        <f>[1]AGU!M30</f>
        <v>142</v>
      </c>
      <c r="L15" s="13">
        <f>[1]AGU!N30</f>
        <v>721</v>
      </c>
      <c r="M15" s="11">
        <v>0</v>
      </c>
      <c r="N15" s="11">
        <f t="shared" si="0"/>
        <v>933</v>
      </c>
      <c r="O15" s="11">
        <f t="shared" si="1"/>
        <v>933</v>
      </c>
      <c r="P15" s="16"/>
      <c r="Q15" s="6"/>
      <c r="R15" s="6"/>
      <c r="S15" s="2"/>
    </row>
    <row r="16" spans="1:24" x14ac:dyDescent="0.25">
      <c r="A16" s="13">
        <v>9</v>
      </c>
      <c r="B16" s="17" t="s">
        <v>30</v>
      </c>
      <c r="C16" s="13">
        <f>[1]SEP!E29</f>
        <v>0</v>
      </c>
      <c r="D16" s="13">
        <f>[1]SEP!F29</f>
        <v>6</v>
      </c>
      <c r="E16" s="13">
        <f>[1]SEP!G29</f>
        <v>18</v>
      </c>
      <c r="F16" s="13">
        <f>[1]SEP!H29</f>
        <v>4</v>
      </c>
      <c r="G16" s="13">
        <f>[1]SEP!I29</f>
        <v>57</v>
      </c>
      <c r="H16" s="13">
        <f>[1]SEP!J29</f>
        <v>1</v>
      </c>
      <c r="I16" s="13">
        <f>[1]SEP!K29</f>
        <v>12</v>
      </c>
      <c r="J16" s="13">
        <f>[1]SEP!L29</f>
        <v>0</v>
      </c>
      <c r="K16" s="13">
        <f>[1]SEP!M29</f>
        <v>199</v>
      </c>
      <c r="L16" s="13">
        <f>[1]SEP!N29</f>
        <v>1031</v>
      </c>
      <c r="M16" s="11">
        <v>1</v>
      </c>
      <c r="N16" s="11">
        <f t="shared" si="0"/>
        <v>1327</v>
      </c>
      <c r="O16" s="11">
        <f t="shared" si="1"/>
        <v>1328</v>
      </c>
      <c r="P16" s="16" t="s">
        <v>31</v>
      </c>
      <c r="Q16" s="6">
        <f>SUM(O14:O16)</f>
        <v>4506</v>
      </c>
      <c r="R16" s="6"/>
      <c r="S16" s="2"/>
    </row>
    <row r="17" spans="1:24" x14ac:dyDescent="0.25">
      <c r="A17" s="13">
        <v>10</v>
      </c>
      <c r="B17" s="17" t="s">
        <v>32</v>
      </c>
      <c r="C17" s="13">
        <f>[1]OKT!E41</f>
        <v>0</v>
      </c>
      <c r="D17" s="13">
        <f>[1]OKT!F41</f>
        <v>13</v>
      </c>
      <c r="E17" s="13">
        <f>[1]OKT!G41</f>
        <v>48</v>
      </c>
      <c r="F17" s="13">
        <f>[1]OKT!H41</f>
        <v>101</v>
      </c>
      <c r="G17" s="13">
        <f>[1]OKT!I41</f>
        <v>147</v>
      </c>
      <c r="H17" s="13">
        <f>[1]OKT!J41</f>
        <v>4</v>
      </c>
      <c r="I17" s="13">
        <f>[1]OKT!K41</f>
        <v>12</v>
      </c>
      <c r="J17" s="13">
        <f>[1]OKT!L41</f>
        <v>0</v>
      </c>
      <c r="K17" s="13">
        <f>[1]OKT!M41</f>
        <v>294</v>
      </c>
      <c r="L17" s="13">
        <f>[1]OKT!N41</f>
        <v>1477</v>
      </c>
      <c r="M17" s="11">
        <v>100</v>
      </c>
      <c r="N17" s="11">
        <f t="shared" si="0"/>
        <v>1996</v>
      </c>
      <c r="O17" s="40">
        <f t="shared" si="1"/>
        <v>2096</v>
      </c>
      <c r="P17" s="16"/>
      <c r="Q17" s="6"/>
      <c r="R17" s="6"/>
      <c r="S17" s="2"/>
    </row>
    <row r="18" spans="1:24" x14ac:dyDescent="0.25">
      <c r="A18" s="13">
        <v>11</v>
      </c>
      <c r="B18" s="17" t="s">
        <v>33</v>
      </c>
      <c r="C18" s="13">
        <f>[1]NOV!E48</f>
        <v>0</v>
      </c>
      <c r="D18" s="13">
        <f>[1]NOV!F48</f>
        <v>3</v>
      </c>
      <c r="E18" s="13">
        <f>[1]NOV!G48</f>
        <v>65</v>
      </c>
      <c r="F18" s="13">
        <f>[1]NOV!H48</f>
        <v>56</v>
      </c>
      <c r="G18" s="13">
        <f>[1]NOV!I48</f>
        <v>118</v>
      </c>
      <c r="H18" s="13">
        <f>[1]NOV!J48</f>
        <v>4</v>
      </c>
      <c r="I18" s="13">
        <f>[1]NOV!K48</f>
        <v>5</v>
      </c>
      <c r="J18" s="13">
        <f>[1]NOV!L48</f>
        <v>0</v>
      </c>
      <c r="K18" s="13">
        <f>[1]NOV!M48</f>
        <v>295</v>
      </c>
      <c r="L18" s="13">
        <f>[1]NOV!N48</f>
        <v>1531</v>
      </c>
      <c r="M18" s="11">
        <v>50</v>
      </c>
      <c r="N18" s="11">
        <f t="shared" si="0"/>
        <v>2027</v>
      </c>
      <c r="O18" s="40">
        <f t="shared" si="1"/>
        <v>2077</v>
      </c>
      <c r="P18" s="16"/>
      <c r="Q18" s="6"/>
      <c r="R18" s="6"/>
      <c r="S18" s="2"/>
    </row>
    <row r="19" spans="1:24" x14ac:dyDescent="0.25">
      <c r="A19" s="13">
        <v>12</v>
      </c>
      <c r="B19" s="17" t="s">
        <v>34</v>
      </c>
      <c r="C19" s="13">
        <f>[1]DES!E30</f>
        <v>1</v>
      </c>
      <c r="D19" s="13">
        <f>[1]DES!F30</f>
        <v>5</v>
      </c>
      <c r="E19" s="13">
        <f>[1]DES!G30</f>
        <v>41</v>
      </c>
      <c r="F19" s="13">
        <f>[1]DES!H30</f>
        <v>103</v>
      </c>
      <c r="G19" s="13">
        <f>[1]DES!I30</f>
        <v>9</v>
      </c>
      <c r="H19" s="13">
        <f>[1]DES!J30</f>
        <v>0</v>
      </c>
      <c r="I19" s="13">
        <f>[1]DES!K30</f>
        <v>3</v>
      </c>
      <c r="J19" s="13">
        <f>[1]DES!L30</f>
        <v>1</v>
      </c>
      <c r="K19" s="13">
        <f>[1]DES!M30</f>
        <v>0</v>
      </c>
      <c r="L19" s="13">
        <f>[1]DES!N30</f>
        <v>22</v>
      </c>
      <c r="M19" s="11">
        <v>101</v>
      </c>
      <c r="N19" s="11">
        <f t="shared" si="0"/>
        <v>84</v>
      </c>
      <c r="O19" s="40">
        <f t="shared" si="1"/>
        <v>185</v>
      </c>
      <c r="P19" s="16" t="s">
        <v>35</v>
      </c>
      <c r="Q19" s="41">
        <f t="shared" ref="Q19" si="2">SUM(O17:O19)</f>
        <v>4358</v>
      </c>
      <c r="R19" s="6"/>
      <c r="S19" s="2"/>
    </row>
    <row r="20" spans="1:24" x14ac:dyDescent="0.25">
      <c r="A20" s="18"/>
      <c r="B20" s="18"/>
      <c r="C20" s="19">
        <f t="shared" ref="C20:N20" si="3">SUM(C8:C19)</f>
        <v>1</v>
      </c>
      <c r="D20" s="19">
        <f>SUM(D8:D19)</f>
        <v>56</v>
      </c>
      <c r="E20" s="19">
        <f t="shared" si="3"/>
        <v>549</v>
      </c>
      <c r="F20" s="19">
        <f t="shared" si="3"/>
        <v>609</v>
      </c>
      <c r="G20" s="19">
        <f t="shared" si="3"/>
        <v>663</v>
      </c>
      <c r="H20" s="19">
        <f t="shared" si="3"/>
        <v>28</v>
      </c>
      <c r="I20" s="19">
        <f t="shared" si="3"/>
        <v>56</v>
      </c>
      <c r="J20" s="19">
        <f t="shared" si="3"/>
        <v>1</v>
      </c>
      <c r="K20" s="20">
        <f t="shared" si="3"/>
        <v>2417</v>
      </c>
      <c r="L20" s="19">
        <f t="shared" si="3"/>
        <v>12581</v>
      </c>
      <c r="M20" s="19">
        <f t="shared" si="3"/>
        <v>560</v>
      </c>
      <c r="N20" s="19">
        <f t="shared" si="3"/>
        <v>16401</v>
      </c>
      <c r="O20" s="19">
        <f>SUM(O8:O19)</f>
        <v>16961</v>
      </c>
      <c r="P20" s="1"/>
      <c r="Q20" s="6"/>
      <c r="R20" s="6"/>
      <c r="S20" s="2"/>
    </row>
    <row r="21" spans="1:24" ht="15.75" customHeight="1" x14ac:dyDescent="0.25">
      <c r="A21" s="21"/>
      <c r="B21" s="21"/>
      <c r="C21" s="21"/>
      <c r="D21" s="22"/>
      <c r="E21" s="22"/>
      <c r="F21" s="22"/>
      <c r="G21" s="22"/>
      <c r="H21" s="21"/>
      <c r="I21" s="21"/>
      <c r="J21" s="21"/>
      <c r="K21" s="23"/>
      <c r="L21" s="21"/>
      <c r="M21" s="24"/>
      <c r="N21" s="25"/>
      <c r="O21" s="25"/>
      <c r="P21" s="1"/>
      <c r="Q21" s="6"/>
      <c r="R21" s="6"/>
      <c r="S21" s="2"/>
    </row>
    <row r="22" spans="1:24" x14ac:dyDescent="0.25">
      <c r="A22" s="26"/>
      <c r="B22" s="42" t="s">
        <v>36</v>
      </c>
      <c r="C22" s="42"/>
      <c r="D22" s="42"/>
      <c r="E22" s="42"/>
      <c r="F22" s="42"/>
      <c r="G22" s="42"/>
      <c r="H22" s="26"/>
      <c r="I22" s="26"/>
      <c r="J22" s="26"/>
      <c r="K22" s="26"/>
      <c r="L22" s="26"/>
      <c r="M22" s="26"/>
      <c r="N22" s="26"/>
      <c r="O22" s="27"/>
      <c r="P22" s="28"/>
      <c r="Q22" s="6"/>
      <c r="R22" s="6"/>
      <c r="S22" s="2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6"/>
      <c r="R23" s="6"/>
      <c r="S23" s="2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P24" s="29">
        <f>O20/12004</f>
        <v>1.4129456847717428</v>
      </c>
      <c r="Q24" s="6"/>
      <c r="R24" s="6"/>
      <c r="S24" s="2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6"/>
      <c r="R25" s="6"/>
      <c r="S25" s="30"/>
      <c r="T25" s="31"/>
      <c r="U25" s="31"/>
      <c r="V25" s="31"/>
      <c r="W25" s="3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2"/>
      <c r="R26" s="32"/>
      <c r="S26" s="32"/>
      <c r="T26" s="31"/>
      <c r="U26" s="31"/>
      <c r="V26" s="31"/>
      <c r="W26" s="3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2"/>
      <c r="R27" s="32"/>
      <c r="S27" s="32"/>
      <c r="T27" s="31"/>
      <c r="U27" s="31"/>
      <c r="V27" s="31"/>
      <c r="W27" s="3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2"/>
      <c r="R28" s="2"/>
      <c r="S28" s="2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/>
    <row r="222" spans="1:24" ht="15.75" customHeight="1" x14ac:dyDescent="0.25"/>
    <row r="223" spans="1:24" ht="15.75" customHeight="1" x14ac:dyDescent="0.25"/>
    <row r="224" spans="1: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22:G22"/>
    <mergeCell ref="A1:O1"/>
    <mergeCell ref="A2:O2"/>
    <mergeCell ref="A3:O3"/>
    <mergeCell ref="A6:A7"/>
    <mergeCell ref="B6:B7"/>
    <mergeCell ref="C6:L6"/>
    <mergeCell ref="M6:N6"/>
    <mergeCell ref="O6:O7"/>
  </mergeCells>
  <pageMargins left="0.78740157480314965" right="0.59055118110236227" top="0.59055118110236227" bottom="0.5905511811023622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METROLOGI DEMAK</dc:creator>
  <cp:lastModifiedBy>USER</cp:lastModifiedBy>
  <dcterms:created xsi:type="dcterms:W3CDTF">2026-01-13T04:59:21Z</dcterms:created>
  <dcterms:modified xsi:type="dcterms:W3CDTF">2026-01-13T06:51:09Z</dcterms:modified>
</cp:coreProperties>
</file>