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MTROLOGI\"/>
    </mc:Choice>
  </mc:AlternateContent>
  <xr:revisionPtr revIDLastSave="0" documentId="13_ncr:1_{06805DA8-C389-4F36-BF6A-0A20109B4B6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" i="1" l="1"/>
  <c r="F7" i="1" l="1"/>
  <c r="L7" i="1" s="1"/>
  <c r="N7" i="1" s="1"/>
  <c r="G8" i="1"/>
  <c r="G7" i="1" s="1"/>
  <c r="L8" i="1"/>
  <c r="N8" i="1" s="1"/>
  <c r="L9" i="1"/>
  <c r="N9" i="1" s="1"/>
  <c r="L10" i="1"/>
  <c r="N10" i="1" s="1"/>
  <c r="D3" i="2"/>
  <c r="F3" i="2" s="1"/>
  <c r="B15" i="2"/>
  <c r="D9" i="2"/>
  <c r="F9" i="2" s="1"/>
  <c r="D6" i="2"/>
  <c r="F6" i="2" s="1"/>
  <c r="F15" i="2" l="1"/>
  <c r="D12" i="2"/>
  <c r="F12" i="2" s="1"/>
  <c r="D15" i="2" l="1"/>
  <c r="E8" i="1" l="1"/>
  <c r="E7" i="1" s="1"/>
</calcChain>
</file>

<file path=xl/sharedStrings.xml><?xml version="1.0" encoding="utf-8"?>
<sst xmlns="http://schemas.openxmlformats.org/spreadsheetml/2006/main" count="43" uniqueCount="35">
  <si>
    <t>Indikator Sub Kegiatan</t>
  </si>
  <si>
    <t>Target
2024</t>
  </si>
  <si>
    <t>Realisasi</t>
  </si>
  <si>
    <t>Capaian</t>
  </si>
  <si>
    <t>I</t>
  </si>
  <si>
    <t>II</t>
  </si>
  <si>
    <t>III</t>
  </si>
  <si>
    <t>IV</t>
  </si>
  <si>
    <t>Program</t>
  </si>
  <si>
    <t>Standardisasi dan Perlindungan Konsumen</t>
  </si>
  <si>
    <t>Kegiatan</t>
  </si>
  <si>
    <t>Pelaksanaan Metrologi Legal berupa Tera, Tera Ulang dan Pengawasan</t>
  </si>
  <si>
    <t>Jumlah UTTP yang di Tera dan Tera Ulang</t>
  </si>
  <si>
    <t>Sub Kegiatan</t>
  </si>
  <si>
    <t>Pelaksanaan Metrologi Legal berupa Tera, Tera Ulang</t>
  </si>
  <si>
    <t>Jumlah Alat Ukur, Takar, Timbang dan Perlengkapanya di Tera Ulang</t>
  </si>
  <si>
    <t>Pengawasan/Penyuluhan Metrologi Legal</t>
  </si>
  <si>
    <t>Jumlah Pelaku Usaha yang diawasi</t>
  </si>
  <si>
    <t>CAPAIAN KINERJA TAHUN 2025
UPTD METROLOGI LEGAL</t>
  </si>
  <si>
    <t>TRIWULAN</t>
  </si>
  <si>
    <t>REALISASI UTTP</t>
  </si>
  <si>
    <t>POTENSI</t>
  </si>
  <si>
    <t>PERSENTASE REALISASI TERHADAP POTENSI</t>
  </si>
  <si>
    <t>TARGET</t>
  </si>
  <si>
    <t>PERSENTASE REALISASI TERHADAP TARGET</t>
  </si>
  <si>
    <t>4 = 2/3</t>
  </si>
  <si>
    <t>6 = 4/5</t>
  </si>
  <si>
    <t>TOTAL</t>
  </si>
  <si>
    <t>Rp</t>
  </si>
  <si>
    <t>k</t>
  </si>
  <si>
    <t>Persentase Alat-alat Ukur, Takar, Timbang dan Perlengkapanya (UTTP) bertanda Sah yang berlaku</t>
  </si>
  <si>
    <t>8500
UTTP</t>
  </si>
  <si>
    <t>300
Pelaku Usaha</t>
  </si>
  <si>
    <t>Sumber Data : Dindagkop Ukm Kab. Demak</t>
  </si>
  <si>
    <t>1127  :  Banyaknya alat UTTP yang telah ditera dan Tera Ulang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</si>
</sst>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7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9" fontId="3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10" fontId="5" fillId="0" borderId="1" xfId="3" applyNumberFormat="1" applyFont="1" applyFill="1" applyBorder="1" applyAlignment="1">
      <alignment horizontal="center" vertical="center"/>
    </xf>
    <xf numFmtId="9" fontId="3" fillId="0" borderId="2" xfId="1" applyFont="1" applyBorder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9" fontId="1" fillId="0" borderId="0" xfId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9" fontId="6" fillId="0" borderId="0" xfId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3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9" fontId="5" fillId="0" borderId="1" xfId="3" applyNumberFormat="1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0" fontId="5" fillId="0" borderId="1" xfId="3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Percent" xfId="1" builtinId="5"/>
    <cellStyle name="Percent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B6" zoomScaleNormal="100" workbookViewId="0">
      <selection activeCell="A4" sqref="A4:B5"/>
    </sheetView>
  </sheetViews>
  <sheetFormatPr defaultRowHeight="15" x14ac:dyDescent="0.25"/>
  <cols>
    <col min="1" max="1" width="13.7109375" customWidth="1"/>
    <col min="2" max="2" width="44" customWidth="1"/>
    <col min="3" max="3" width="41.7109375" customWidth="1"/>
    <col min="4" max="4" width="15.7109375" customWidth="1"/>
    <col min="5" max="5" width="16.28515625" customWidth="1"/>
    <col min="7" max="7" width="12.5703125" hidden="1" customWidth="1"/>
    <col min="9" max="9" width="0" hidden="1" customWidth="1"/>
    <col min="14" max="14" width="12.7109375" customWidth="1"/>
  </cols>
  <sheetData>
    <row r="1" spans="1:14" ht="45" customHeight="1" x14ac:dyDescent="0.25">
      <c r="B1" s="36" t="s">
        <v>18</v>
      </c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4" ht="20.25" customHeight="1" x14ac:dyDescent="0.25">
      <c r="B2" s="50" t="s">
        <v>34</v>
      </c>
      <c r="C2" s="50"/>
      <c r="D2" s="35"/>
      <c r="E2" s="35"/>
      <c r="F2" s="35"/>
      <c r="G2" s="35"/>
      <c r="H2" s="35"/>
      <c r="I2" s="35"/>
      <c r="J2" s="35"/>
      <c r="K2" s="35"/>
      <c r="L2" s="35"/>
    </row>
    <row r="4" spans="1:14" s="1" customFormat="1" ht="19.5" customHeight="1" x14ac:dyDescent="0.25">
      <c r="A4" s="37"/>
      <c r="B4" s="37"/>
      <c r="C4" s="37" t="s">
        <v>0</v>
      </c>
      <c r="D4" s="38" t="s">
        <v>1</v>
      </c>
      <c r="E4" s="39"/>
      <c r="F4" s="37" t="s">
        <v>2</v>
      </c>
      <c r="G4" s="37"/>
      <c r="H4" s="37"/>
      <c r="I4" s="37"/>
      <c r="J4" s="37"/>
      <c r="K4" s="37"/>
      <c r="L4" s="37" t="s">
        <v>3</v>
      </c>
    </row>
    <row r="5" spans="1:14" s="1" customFormat="1" ht="19.5" customHeight="1" x14ac:dyDescent="0.25">
      <c r="A5" s="37"/>
      <c r="B5" s="37"/>
      <c r="C5" s="37"/>
      <c r="D5" s="40"/>
      <c r="E5" s="41"/>
      <c r="F5" s="42" t="s">
        <v>4</v>
      </c>
      <c r="G5" s="43"/>
      <c r="H5" s="2" t="s">
        <v>5</v>
      </c>
      <c r="I5" s="2"/>
      <c r="J5" s="2" t="s">
        <v>6</v>
      </c>
      <c r="K5" s="2" t="s">
        <v>7</v>
      </c>
      <c r="L5" s="37"/>
    </row>
    <row r="6" spans="1:14" s="1" customFormat="1" ht="19.5" customHeight="1" x14ac:dyDescent="0.25">
      <c r="A6" s="2"/>
      <c r="B6" s="2"/>
      <c r="C6" s="2"/>
      <c r="D6" s="7" t="s">
        <v>29</v>
      </c>
      <c r="E6" s="7" t="s">
        <v>28</v>
      </c>
      <c r="F6" s="2" t="s">
        <v>29</v>
      </c>
      <c r="G6" s="2" t="s">
        <v>28</v>
      </c>
      <c r="H6" s="2"/>
      <c r="I6" s="2"/>
      <c r="J6" s="2"/>
      <c r="K6" s="2"/>
      <c r="L6" s="15"/>
    </row>
    <row r="7" spans="1:14" s="1" customFormat="1" ht="46.5" customHeight="1" x14ac:dyDescent="0.25">
      <c r="A7" s="3" t="s">
        <v>8</v>
      </c>
      <c r="B7" s="4" t="s">
        <v>9</v>
      </c>
      <c r="C7" s="4" t="s">
        <v>30</v>
      </c>
      <c r="D7" s="5">
        <v>0.89</v>
      </c>
      <c r="E7" s="8">
        <f>E8</f>
        <v>122253050</v>
      </c>
      <c r="F7" s="34">
        <f>F8/9550</f>
        <v>0.39591623036649215</v>
      </c>
      <c r="G7" s="9">
        <f>G8</f>
        <v>30845000</v>
      </c>
      <c r="H7" s="34">
        <f>H8/9550</f>
        <v>0.45193717277486911</v>
      </c>
      <c r="I7" s="34"/>
      <c r="J7" s="6"/>
      <c r="K7" s="6"/>
      <c r="L7" s="13">
        <f>F7+H7+J7+K7</f>
        <v>0.84785340314136126</v>
      </c>
      <c r="N7" s="14">
        <f>L7/D7</f>
        <v>0.95264427319254075</v>
      </c>
    </row>
    <row r="8" spans="1:14" s="31" customFormat="1" ht="46.5" customHeight="1" x14ac:dyDescent="0.25">
      <c r="A8" s="25" t="s">
        <v>10</v>
      </c>
      <c r="B8" s="26" t="s">
        <v>11</v>
      </c>
      <c r="C8" s="26" t="s">
        <v>12</v>
      </c>
      <c r="D8" s="47" t="s">
        <v>31</v>
      </c>
      <c r="E8" s="28">
        <f>SUM(E9:E10)</f>
        <v>122253050</v>
      </c>
      <c r="F8" s="27">
        <v>3781</v>
      </c>
      <c r="G8" s="29">
        <f>SUM(G9:G10)</f>
        <v>30845000</v>
      </c>
      <c r="H8" s="27">
        <v>4316</v>
      </c>
      <c r="I8" s="27"/>
      <c r="J8" s="27"/>
      <c r="K8" s="27"/>
      <c r="L8" s="30">
        <f t="shared" ref="L8:L10" si="0">F8+H8+J8+K8</f>
        <v>8097</v>
      </c>
      <c r="N8" s="32">
        <f>L8/8500</f>
        <v>0.95258823529411762</v>
      </c>
    </row>
    <row r="9" spans="1:14" s="23" customFormat="1" ht="46.5" customHeight="1" x14ac:dyDescent="0.25">
      <c r="A9" s="16" t="s">
        <v>13</v>
      </c>
      <c r="B9" s="17" t="s">
        <v>14</v>
      </c>
      <c r="C9" s="17" t="s">
        <v>15</v>
      </c>
      <c r="D9" s="48" t="s">
        <v>31</v>
      </c>
      <c r="E9" s="18">
        <v>104143050</v>
      </c>
      <c r="F9" s="20">
        <v>3781</v>
      </c>
      <c r="G9" s="19">
        <v>26600000</v>
      </c>
      <c r="H9" s="49">
        <v>4316</v>
      </c>
      <c r="I9" s="20"/>
      <c r="J9" s="20"/>
      <c r="K9" s="20"/>
      <c r="L9" s="21">
        <f t="shared" si="0"/>
        <v>8097</v>
      </c>
      <c r="N9" s="22">
        <f>L9/8500</f>
        <v>0.95258823529411762</v>
      </c>
    </row>
    <row r="10" spans="1:14" s="23" customFormat="1" ht="46.5" customHeight="1" x14ac:dyDescent="0.25">
      <c r="A10" s="16" t="s">
        <v>13</v>
      </c>
      <c r="B10" s="17" t="s">
        <v>16</v>
      </c>
      <c r="C10" s="17" t="s">
        <v>17</v>
      </c>
      <c r="D10" s="33" t="s">
        <v>32</v>
      </c>
      <c r="E10" s="18">
        <v>18110000</v>
      </c>
      <c r="F10" s="20">
        <v>69</v>
      </c>
      <c r="G10" s="19">
        <v>4245000</v>
      </c>
      <c r="H10" s="20">
        <v>40</v>
      </c>
      <c r="I10" s="20"/>
      <c r="J10" s="20"/>
      <c r="K10" s="20"/>
      <c r="L10" s="24">
        <f t="shared" si="0"/>
        <v>109</v>
      </c>
      <c r="N10" s="22">
        <f>L10/300</f>
        <v>0.36333333333333334</v>
      </c>
    </row>
    <row r="13" spans="1:14" x14ac:dyDescent="0.25">
      <c r="B13" t="s">
        <v>33</v>
      </c>
    </row>
  </sheetData>
  <mergeCells count="8">
    <mergeCell ref="B1:L1"/>
    <mergeCell ref="A4:B5"/>
    <mergeCell ref="C4:C5"/>
    <mergeCell ref="F4:K4"/>
    <mergeCell ref="L4:L5"/>
    <mergeCell ref="D4:E5"/>
    <mergeCell ref="F5:G5"/>
    <mergeCell ref="B2:C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activeCell="H12" sqref="H12"/>
    </sheetView>
  </sheetViews>
  <sheetFormatPr defaultRowHeight="15" x14ac:dyDescent="0.25"/>
  <cols>
    <col min="6" max="6" width="16.42578125" bestFit="1" customWidth="1"/>
  </cols>
  <sheetData>
    <row r="1" spans="1:6" ht="45" x14ac:dyDescent="0.25">
      <c r="A1" s="10" t="s">
        <v>19</v>
      </c>
      <c r="B1" s="10" t="s">
        <v>20</v>
      </c>
      <c r="C1" s="10" t="s">
        <v>21</v>
      </c>
      <c r="D1" s="10" t="s">
        <v>22</v>
      </c>
      <c r="E1" s="10" t="s">
        <v>23</v>
      </c>
      <c r="F1" s="10" t="s">
        <v>24</v>
      </c>
    </row>
    <row r="2" spans="1:6" x14ac:dyDescent="0.25">
      <c r="A2" s="10">
        <v>1</v>
      </c>
      <c r="B2" s="10">
        <v>2</v>
      </c>
      <c r="C2" s="10">
        <v>3</v>
      </c>
      <c r="D2" s="10" t="s">
        <v>25</v>
      </c>
      <c r="E2" s="10">
        <v>5</v>
      </c>
      <c r="F2" s="10" t="s">
        <v>26</v>
      </c>
    </row>
    <row r="3" spans="1:6" x14ac:dyDescent="0.25">
      <c r="A3" s="45" t="s">
        <v>4</v>
      </c>
      <c r="B3" s="45">
        <v>3781</v>
      </c>
      <c r="C3" s="45">
        <v>9550</v>
      </c>
      <c r="D3" s="46">
        <f>B3/9550</f>
        <v>0.39591623036649215</v>
      </c>
      <c r="E3" s="46">
        <v>0.89</v>
      </c>
      <c r="F3" s="44">
        <f>D3/E3</f>
        <v>0.44484969704100241</v>
      </c>
    </row>
    <row r="4" spans="1:6" x14ac:dyDescent="0.25">
      <c r="A4" s="45"/>
      <c r="B4" s="45"/>
      <c r="C4" s="45"/>
      <c r="D4" s="46"/>
      <c r="E4" s="46"/>
      <c r="F4" s="44"/>
    </row>
    <row r="5" spans="1:6" x14ac:dyDescent="0.25">
      <c r="A5" s="45"/>
      <c r="B5" s="45"/>
      <c r="C5" s="45"/>
      <c r="D5" s="46"/>
      <c r="E5" s="46"/>
      <c r="F5" s="44"/>
    </row>
    <row r="6" spans="1:6" x14ac:dyDescent="0.25">
      <c r="A6" s="45" t="s">
        <v>5</v>
      </c>
      <c r="B6" s="45">
        <v>4316</v>
      </c>
      <c r="C6" s="45"/>
      <c r="D6" s="46">
        <f>B6/12004</f>
        <v>0.35954681772742419</v>
      </c>
      <c r="E6" s="46"/>
      <c r="F6" s="44">
        <f>D6/E3</f>
        <v>0.40398518845777998</v>
      </c>
    </row>
    <row r="7" spans="1:6" x14ac:dyDescent="0.25">
      <c r="A7" s="45"/>
      <c r="B7" s="45"/>
      <c r="C7" s="45"/>
      <c r="D7" s="46"/>
      <c r="E7" s="46"/>
      <c r="F7" s="44"/>
    </row>
    <row r="8" spans="1:6" x14ac:dyDescent="0.25">
      <c r="A8" s="45"/>
      <c r="B8" s="45"/>
      <c r="C8" s="45"/>
      <c r="D8" s="46"/>
      <c r="E8" s="46"/>
      <c r="F8" s="44"/>
    </row>
    <row r="9" spans="1:6" x14ac:dyDescent="0.25">
      <c r="A9" s="45" t="s">
        <v>6</v>
      </c>
      <c r="B9" s="45"/>
      <c r="C9" s="45"/>
      <c r="D9" s="46">
        <f>B9/12004</f>
        <v>0</v>
      </c>
      <c r="E9" s="46"/>
      <c r="F9" s="46" t="e">
        <f t="shared" ref="F9" si="0">D9/$W$8</f>
        <v>#DIV/0!</v>
      </c>
    </row>
    <row r="10" spans="1:6" x14ac:dyDescent="0.25">
      <c r="A10" s="45"/>
      <c r="B10" s="45"/>
      <c r="C10" s="45"/>
      <c r="D10" s="46"/>
      <c r="E10" s="46"/>
      <c r="F10" s="46"/>
    </row>
    <row r="11" spans="1:6" x14ac:dyDescent="0.25">
      <c r="A11" s="45"/>
      <c r="B11" s="45"/>
      <c r="C11" s="45"/>
      <c r="D11" s="46"/>
      <c r="E11" s="46"/>
      <c r="F11" s="46"/>
    </row>
    <row r="12" spans="1:6" x14ac:dyDescent="0.25">
      <c r="A12" s="45" t="s">
        <v>7</v>
      </c>
      <c r="B12" s="45"/>
      <c r="C12" s="45"/>
      <c r="D12" s="46">
        <f>B12/12004</f>
        <v>0</v>
      </c>
      <c r="E12" s="46"/>
      <c r="F12" s="46" t="e">
        <f t="shared" ref="F12" si="1">D12/$W$8</f>
        <v>#DIV/0!</v>
      </c>
    </row>
    <row r="13" spans="1:6" x14ac:dyDescent="0.25">
      <c r="A13" s="45"/>
      <c r="B13" s="45"/>
      <c r="C13" s="45"/>
      <c r="D13" s="46"/>
      <c r="E13" s="46"/>
      <c r="F13" s="46"/>
    </row>
    <row r="14" spans="1:6" x14ac:dyDescent="0.25">
      <c r="A14" s="45"/>
      <c r="B14" s="45"/>
      <c r="C14" s="45"/>
      <c r="D14" s="46"/>
      <c r="E14" s="46"/>
      <c r="F14" s="46"/>
    </row>
    <row r="15" spans="1:6" x14ac:dyDescent="0.25">
      <c r="A15" s="11" t="s">
        <v>27</v>
      </c>
      <c r="B15" s="11">
        <f>SUM(B12,B9,B6,B3)</f>
        <v>8097</v>
      </c>
      <c r="C15" s="11"/>
      <c r="D15" s="12">
        <f>SUM(D3:D14)</f>
        <v>0.7554630480939164</v>
      </c>
      <c r="E15" s="12"/>
      <c r="F15" s="12" t="e">
        <f>SUM(F3:F14)</f>
        <v>#DIV/0!</v>
      </c>
    </row>
  </sheetData>
  <mergeCells count="18">
    <mergeCell ref="D12:D14"/>
    <mergeCell ref="F12:F14"/>
    <mergeCell ref="F3:F5"/>
    <mergeCell ref="A6:A8"/>
    <mergeCell ref="B6:B8"/>
    <mergeCell ref="D6:D8"/>
    <mergeCell ref="F6:F8"/>
    <mergeCell ref="A3:A5"/>
    <mergeCell ref="B3:B5"/>
    <mergeCell ref="C3:C14"/>
    <mergeCell ref="D3:D5"/>
    <mergeCell ref="E3:E14"/>
    <mergeCell ref="A9:A11"/>
    <mergeCell ref="B9:B11"/>
    <mergeCell ref="D9:D11"/>
    <mergeCell ref="F9:F11"/>
    <mergeCell ref="A12:A14"/>
    <mergeCell ref="B12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METROLOGI DEMAK</dc:creator>
  <cp:lastModifiedBy>HP</cp:lastModifiedBy>
  <dcterms:created xsi:type="dcterms:W3CDTF">2025-04-08T02:05:59Z</dcterms:created>
  <dcterms:modified xsi:type="dcterms:W3CDTF">2025-07-03T03:31:41Z</dcterms:modified>
</cp:coreProperties>
</file>