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8D761FF-E68C-40FF-BE9F-E03C2728087D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38" sheetId="16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D25" i="16" l="1"/>
  <c r="L28" i="16"/>
  <c r="K28" i="16"/>
  <c r="J28" i="16"/>
  <c r="H28" i="16"/>
  <c r="E28" i="16"/>
  <c r="L27" i="16"/>
  <c r="H27" i="16"/>
  <c r="E27" i="16"/>
  <c r="I26" i="16"/>
  <c r="G26" i="16"/>
  <c r="H26" i="16" s="1"/>
  <c r="F26" i="16"/>
  <c r="D26" i="16"/>
  <c r="I25" i="16"/>
  <c r="G25" i="16"/>
  <c r="F25" i="16"/>
  <c r="L24" i="16"/>
  <c r="L23" i="16"/>
  <c r="J23" i="16"/>
  <c r="L22" i="16"/>
  <c r="J22" i="16"/>
  <c r="L21" i="16"/>
  <c r="J21" i="16"/>
  <c r="L20" i="16"/>
  <c r="J20" i="16"/>
  <c r="L19" i="16"/>
  <c r="J19" i="16"/>
  <c r="L18" i="16"/>
  <c r="J18" i="16"/>
  <c r="L17" i="16"/>
  <c r="J17" i="16"/>
  <c r="L16" i="16"/>
  <c r="J16" i="16"/>
  <c r="L15" i="16"/>
  <c r="J15" i="16"/>
  <c r="L14" i="16"/>
  <c r="J14" i="16"/>
  <c r="L13" i="16"/>
  <c r="J13" i="16"/>
  <c r="L12" i="16"/>
  <c r="J12" i="16"/>
  <c r="L11" i="16"/>
  <c r="J11" i="16"/>
  <c r="L10" i="16"/>
  <c r="J10" i="16"/>
  <c r="L25" i="16" l="1"/>
  <c r="J26" i="16"/>
  <c r="K26" i="16" s="1"/>
  <c r="J25" i="16"/>
  <c r="K25" i="16" s="1"/>
  <c r="E26" i="16"/>
</calcChain>
</file>

<file path=xl/sharedStrings.xml><?xml version="1.0" encoding="utf-8"?>
<sst xmlns="http://schemas.openxmlformats.org/spreadsheetml/2006/main" count="46" uniqueCount="36">
  <si>
    <t>Kecamatan</t>
  </si>
  <si>
    <t xml:space="preserve">Perikanan Laut </t>
  </si>
  <si>
    <t>Perairan Umum</t>
  </si>
  <si>
    <t>Jumlah/Total</t>
  </si>
  <si>
    <t>Produksi</t>
  </si>
  <si>
    <t>Nilai</t>
  </si>
  <si>
    <t>(Kg)</t>
  </si>
  <si>
    <t>(Ton)</t>
  </si>
  <si>
    <t>(Rp)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</si>
  <si>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</si>
  <si>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</si>
  <si>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</si>
  <si>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</si>
  <si>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</si>
  <si>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</si>
  <si>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</si>
  <si>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</si>
  <si>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</si>
  <si>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</si>
  <si>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01. Mranggen</t>
  </si>
  <si>
    <t>02. Karangawen</t>
  </si>
  <si>
    <t>03. Guntur</t>
  </si>
  <si>
    <t>04. Sayung</t>
  </si>
  <si>
    <t>05. Karangtengah</t>
  </si>
  <si>
    <t>06. Bonang</t>
  </si>
  <si>
    <t>07. Demak</t>
  </si>
  <si>
    <t>08. Wonosalam</t>
  </si>
  <si>
    <t>09. Dempet</t>
  </si>
  <si>
    <t>10. Kebonagung</t>
  </si>
  <si>
    <t>11. Gajah</t>
  </si>
  <si>
    <t>12. Karanganyar</t>
  </si>
  <si>
    <t>13. Mijen</t>
  </si>
  <si>
    <t>14. Wedung</t>
  </si>
  <si>
    <r>
      <rPr>
        <sz val="10"/>
        <rFont val="Calibri"/>
        <family val="2"/>
        <scheme val="minor"/>
      </rPr>
      <t>Jumlah/</t>
    </r>
    <r>
      <rPr>
        <i/>
        <sz val="10"/>
        <rFont val="Calibri"/>
        <family val="2"/>
      </rPr>
      <t>Total</t>
    </r>
  </si>
  <si>
    <t>2025 SM 1</t>
  </si>
  <si>
    <t>JUMLAH HASIL TANGKAPAN IKAN SEMESTER 1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</si>
</sst>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#\ ###\ ##0"/>
  </numFmts>
  <fonts count="18">
    <font>
      <sz val="10"/>
      <name val="Arial"/>
      <charset val="134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16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u/>
      <sz val="10"/>
      <color theme="0"/>
      <name val="Calibri"/>
      <family val="2"/>
      <scheme val="minor"/>
    </font>
    <font>
      <b/>
      <i/>
      <u/>
      <sz val="10"/>
      <name val="Times New Roman"/>
      <family val="1"/>
    </font>
    <font>
      <sz val="10"/>
      <name val="Times New Roman"/>
      <family val="1"/>
    </font>
    <font>
      <sz val="10"/>
      <color rgb="FFFF0000"/>
      <name val="Calibri"/>
      <family val="2"/>
      <scheme val="minor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ill="0" applyBorder="0" applyAlignment="0" applyProtection="0"/>
    <xf numFmtId="0" fontId="14" fillId="0" borderId="0"/>
    <xf numFmtId="0" fontId="13" fillId="0" borderId="0"/>
    <xf numFmtId="0" fontId="14" fillId="0" borderId="0"/>
    <xf numFmtId="0" fontId="14" fillId="0" borderId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4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7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38" fontId="5" fillId="0" borderId="0" xfId="0" applyNumberFormat="1" applyFont="1" applyAlignment="1">
      <alignment horizontal="right" vertical="center"/>
    </xf>
    <xf numFmtId="38" fontId="5" fillId="0" borderId="0" xfId="0" applyNumberFormat="1" applyFont="1" applyAlignment="1">
      <alignment vertical="center"/>
    </xf>
    <xf numFmtId="38" fontId="5" fillId="0" borderId="7" xfId="0" applyNumberFormat="1" applyFont="1" applyBorder="1" applyAlignment="1">
      <alignment vertical="center"/>
    </xf>
    <xf numFmtId="38" fontId="5" fillId="0" borderId="9" xfId="0" applyNumberFormat="1" applyFont="1" applyBorder="1" applyAlignment="1">
      <alignment vertical="center"/>
    </xf>
    <xf numFmtId="40" fontId="5" fillId="0" borderId="0" xfId="0" applyNumberFormat="1" applyFont="1" applyAlignment="1">
      <alignment horizontal="right" vertical="center"/>
    </xf>
    <xf numFmtId="40" fontId="5" fillId="0" borderId="0" xfId="0" applyNumberFormat="1" applyFont="1" applyAlignment="1">
      <alignment vertical="center"/>
    </xf>
    <xf numFmtId="40" fontId="5" fillId="0" borderId="7" xfId="0" applyNumberFormat="1" applyFont="1" applyBorder="1" applyAlignment="1">
      <alignment vertical="center"/>
    </xf>
    <xf numFmtId="40" fontId="5" fillId="0" borderId="9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0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46" xfId="4" xr:uid="{00000000-0005-0000-0000-000003000000}"/>
    <cellStyle name="Normal" xfId="0" builtinId="0"/>
    <cellStyle name="Normal 2" xfId="5" xr:uid="{00000000-0005-0000-0000-000005000000}"/>
    <cellStyle name="Normal 2 2" xfId="9" xr:uid="{00000000-0005-0000-0000-000006000000}"/>
    <cellStyle name="Normal 3" xfId="6" xr:uid="{00000000-0005-0000-0000-000007000000}"/>
    <cellStyle name="Normal 4" xfId="7" xr:uid="{00000000-0005-0000-0000-000008000000}"/>
    <cellStyle name="Normal 5" xfId="8" xr:uid="{00000000-0005-0000-0000-000009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Micro%20SD/DEMAK%20DANAR%20BARU/STATISTIK%20TANGKAP%20dan%20KP3K/STATISTIK%20TANGKAP%202021/DATA%20ALL%20STATISTIK%202021%20DEM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 PI TANGKAP fix"/>
      <sheetName val="LAUT Per Bulan Per Kec"/>
      <sheetName val="PUD PER KEC"/>
      <sheetName val="LAUT Per Jenis Ikan"/>
      <sheetName val="RAJUNGAN "/>
      <sheetName val="PUD Per Jenis Ikan"/>
      <sheetName val="LAUT Per Jenis API"/>
      <sheetName val="PUD Per Jenis API"/>
      <sheetName val="Sheet1"/>
    </sheetNames>
    <sheetDataSet>
      <sheetData sheetId="0">
        <row r="21">
          <cell r="E21">
            <v>2245572.5699999998</v>
          </cell>
          <cell r="F21">
            <v>93996832641.321198</v>
          </cell>
          <cell r="I21">
            <v>724665.49</v>
          </cell>
          <cell r="J21">
            <v>18690849943.887798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Normal="100" workbookViewId="0">
      <selection activeCell="L25" sqref="L25"/>
    </sheetView>
  </sheetViews>
  <sheetFormatPr defaultColWidth="8.6640625" defaultRowHeight="13.2"/>
  <cols>
    <col min="1" max="1" width="5.6640625" style="2" customWidth="1"/>
    <col min="2" max="2" width="9.6640625" style="2" customWidth="1"/>
    <col min="3" max="3" width="11" style="2" customWidth="1"/>
    <col min="4" max="4" width="19" style="2" customWidth="1"/>
    <col min="5" max="5" width="15" style="2" customWidth="1"/>
    <col min="6" max="6" width="15.88671875" style="2" bestFit="1" customWidth="1"/>
    <col min="7" max="7" width="12" style="2" bestFit="1" customWidth="1"/>
    <col min="8" max="8" width="15.5546875" style="2" customWidth="1"/>
    <col min="9" max="9" width="16" style="2" customWidth="1"/>
    <col min="10" max="10" width="12" style="2" bestFit="1" customWidth="1"/>
    <col min="11" max="11" width="14.33203125" style="2" customWidth="1"/>
    <col min="12" max="12" width="16.6640625" style="2" customWidth="1"/>
    <col min="13" max="16384" width="8.6640625" style="2"/>
  </cols>
  <sheetData>
    <row r="1" spans="1:12" ht="28.2" customHeight="1">
      <c r="A1" s="33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3.8">
      <c r="A2" s="3"/>
      <c r="B2" s="3"/>
      <c r="D2" s="3"/>
      <c r="E2" s="3"/>
      <c r="F2" s="4"/>
      <c r="G2" s="4"/>
      <c r="H2" s="4"/>
      <c r="I2" s="4"/>
      <c r="J2" s="4"/>
      <c r="K2" s="4"/>
    </row>
    <row r="3" spans="1:12" ht="13.8">
      <c r="A3" s="5"/>
      <c r="B3" s="5"/>
      <c r="C3" s="5"/>
      <c r="D3" s="4"/>
      <c r="E3" s="4"/>
      <c r="F3" s="4"/>
      <c r="G3" s="4"/>
      <c r="H3" s="4"/>
      <c r="I3" s="4"/>
      <c r="J3" s="4"/>
      <c r="K3" s="4"/>
    </row>
    <row r="4" spans="1:12" ht="15" customHeight="1">
      <c r="A4" s="40" t="s">
        <v>0</v>
      </c>
      <c r="B4" s="40"/>
      <c r="C4" s="40"/>
      <c r="D4" s="35" t="s">
        <v>1</v>
      </c>
      <c r="E4" s="35"/>
      <c r="F4" s="35"/>
      <c r="G4" s="35" t="s">
        <v>2</v>
      </c>
      <c r="H4" s="35"/>
      <c r="I4" s="35"/>
      <c r="J4" s="36" t="s">
        <v>3</v>
      </c>
      <c r="K4" s="36"/>
      <c r="L4" s="36"/>
    </row>
    <row r="5" spans="1:12" ht="15" customHeight="1">
      <c r="A5" s="40"/>
      <c r="B5" s="40"/>
      <c r="C5" s="40"/>
      <c r="D5" s="38" t="s">
        <v>4</v>
      </c>
      <c r="E5" s="38"/>
      <c r="F5" s="38" t="s">
        <v>5</v>
      </c>
      <c r="G5" s="38" t="s">
        <v>4</v>
      </c>
      <c r="H5" s="38"/>
      <c r="I5" s="38" t="s">
        <v>5</v>
      </c>
      <c r="J5" s="38" t="s">
        <v>4</v>
      </c>
      <c r="K5" s="38"/>
      <c r="L5" s="38" t="s">
        <v>5</v>
      </c>
    </row>
    <row r="6" spans="1:12" ht="15" customHeight="1">
      <c r="A6" s="41"/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</row>
    <row r="7" spans="1:12" ht="15" customHeight="1">
      <c r="A7" s="6"/>
      <c r="B7" s="6"/>
      <c r="C7" s="6"/>
      <c r="D7" s="7" t="s">
        <v>6</v>
      </c>
      <c r="E7" s="7" t="s">
        <v>7</v>
      </c>
      <c r="F7" s="7" t="s">
        <v>8</v>
      </c>
      <c r="G7" s="7" t="s">
        <v>6</v>
      </c>
      <c r="H7" s="7" t="s">
        <v>7</v>
      </c>
      <c r="I7" s="7" t="s">
        <v>8</v>
      </c>
      <c r="J7" s="7" t="s">
        <v>6</v>
      </c>
      <c r="K7" s="7" t="s">
        <v>7</v>
      </c>
      <c r="L7" s="7" t="s">
        <v>8</v>
      </c>
    </row>
    <row r="8" spans="1:12" s="1" customFormat="1" ht="13.2" customHeight="1">
      <c r="A8" s="37" t="s">
        <v>9</v>
      </c>
      <c r="B8" s="37"/>
      <c r="C8" s="37"/>
      <c r="D8" s="8" t="s">
        <v>10</v>
      </c>
      <c r="E8" s="23" t="s">
        <v>11</v>
      </c>
      <c r="F8" s="23" t="s">
        <v>12</v>
      </c>
      <c r="G8" s="23" t="s">
        <v>13</v>
      </c>
      <c r="H8" s="23" t="s">
        <v>14</v>
      </c>
      <c r="I8" s="23" t="s">
        <v>15</v>
      </c>
      <c r="J8" s="23" t="s">
        <v>16</v>
      </c>
      <c r="K8" s="23" t="s">
        <v>17</v>
      </c>
      <c r="L8" s="24" t="s">
        <v>18</v>
      </c>
    </row>
    <row r="9" spans="1:12" ht="2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9.5" customHeight="1">
      <c r="A10" s="4" t="s">
        <v>19</v>
      </c>
      <c r="B10" s="4"/>
      <c r="C10" s="4"/>
      <c r="D10" s="29"/>
      <c r="E10" s="29"/>
      <c r="F10" s="25"/>
      <c r="G10" s="29">
        <v>28605.180453105371</v>
      </c>
      <c r="H10" s="29"/>
      <c r="I10" s="25">
        <v>737795773.14606833</v>
      </c>
      <c r="J10" s="30">
        <f>D10+G10</f>
        <v>28605.180453105371</v>
      </c>
      <c r="K10" s="30"/>
      <c r="L10" s="26">
        <f>F10+I10</f>
        <v>737795773.14606833</v>
      </c>
    </row>
    <row r="11" spans="1:12" ht="19.5" customHeight="1">
      <c r="A11" s="4" t="s">
        <v>20</v>
      </c>
      <c r="B11" s="4"/>
      <c r="C11" s="4"/>
      <c r="D11" s="29"/>
      <c r="E11" s="29"/>
      <c r="F11" s="25"/>
      <c r="G11" s="29">
        <v>12305.021759157058</v>
      </c>
      <c r="H11" s="29"/>
      <c r="I11" s="25">
        <v>317375835.37568307</v>
      </c>
      <c r="J11" s="30">
        <f t="shared" ref="J11:J23" si="0">D11+G11</f>
        <v>12305.021759157058</v>
      </c>
      <c r="K11" s="30"/>
      <c r="L11" s="26">
        <f t="shared" ref="L11:L24" si="1">F11+I11</f>
        <v>317375835.37568307</v>
      </c>
    </row>
    <row r="12" spans="1:12" ht="19.5" customHeight="1">
      <c r="A12" s="4" t="s">
        <v>21</v>
      </c>
      <c r="B12" s="4"/>
      <c r="C12" s="4"/>
      <c r="D12" s="29"/>
      <c r="E12" s="29"/>
      <c r="F12" s="25"/>
      <c r="G12" s="29">
        <v>21094.323015697813</v>
      </c>
      <c r="H12" s="29"/>
      <c r="I12" s="25">
        <v>544072860.64402819</v>
      </c>
      <c r="J12" s="30">
        <f t="shared" si="0"/>
        <v>21094.323015697813</v>
      </c>
      <c r="K12" s="30"/>
      <c r="L12" s="26">
        <f t="shared" si="1"/>
        <v>544072860.64402819</v>
      </c>
    </row>
    <row r="13" spans="1:12" ht="19.5" customHeight="1">
      <c r="A13" s="4" t="s">
        <v>22</v>
      </c>
      <c r="B13" s="4"/>
      <c r="C13" s="4"/>
      <c r="D13" s="30">
        <v>241884.16965139774</v>
      </c>
      <c r="E13" s="29"/>
      <c r="F13" s="25">
        <v>11233394996.504482</v>
      </c>
      <c r="G13" s="29">
        <v>113941.30538024653</v>
      </c>
      <c r="H13" s="29"/>
      <c r="I13" s="25">
        <v>2938817800.2969093</v>
      </c>
      <c r="J13" s="30">
        <f t="shared" si="0"/>
        <v>355825.47503164428</v>
      </c>
      <c r="K13" s="30"/>
      <c r="L13" s="26">
        <f t="shared" si="1"/>
        <v>14172212796.801392</v>
      </c>
    </row>
    <row r="14" spans="1:12" ht="19.5" customHeight="1">
      <c r="A14" s="4" t="s">
        <v>23</v>
      </c>
      <c r="B14" s="4"/>
      <c r="C14" s="4"/>
      <c r="D14" s="30">
        <v>63545.841179604482</v>
      </c>
      <c r="E14" s="29"/>
      <c r="F14" s="25">
        <v>2951146143.1494827</v>
      </c>
      <c r="G14" s="29">
        <v>27806.153066147119</v>
      </c>
      <c r="H14" s="29"/>
      <c r="I14" s="25">
        <v>717186952.66712797</v>
      </c>
      <c r="J14" s="30">
        <f t="shared" si="0"/>
        <v>91351.994245751601</v>
      </c>
      <c r="K14" s="30"/>
      <c r="L14" s="26">
        <f t="shared" si="1"/>
        <v>3668333095.8166108</v>
      </c>
    </row>
    <row r="15" spans="1:12" ht="19.5" customHeight="1">
      <c r="A15" s="4" t="s">
        <v>24</v>
      </c>
      <c r="B15" s="4"/>
      <c r="C15" s="4"/>
      <c r="D15" s="30">
        <v>2200308.8952543978</v>
      </c>
      <c r="E15" s="29"/>
      <c r="F15" s="25">
        <v>69984524166.702499</v>
      </c>
      <c r="G15" s="29">
        <v>18058.018945256459</v>
      </c>
      <c r="H15" s="29"/>
      <c r="I15" s="25">
        <v>465759342.82405436</v>
      </c>
      <c r="J15" s="30">
        <f>D15+G15</f>
        <v>2218366.914199654</v>
      </c>
      <c r="K15" s="30"/>
      <c r="L15" s="26">
        <f t="shared" si="1"/>
        <v>70450283509.52655</v>
      </c>
    </row>
    <row r="16" spans="1:12" ht="19.5" customHeight="1">
      <c r="A16" s="4" t="s">
        <v>25</v>
      </c>
      <c r="B16" s="4"/>
      <c r="C16" s="4"/>
      <c r="D16" s="30"/>
      <c r="E16" s="29"/>
      <c r="F16" s="25"/>
      <c r="G16" s="29">
        <v>0</v>
      </c>
      <c r="H16" s="29"/>
      <c r="I16" s="25">
        <v>0</v>
      </c>
      <c r="J16" s="30">
        <f t="shared" si="0"/>
        <v>0</v>
      </c>
      <c r="K16" s="30"/>
      <c r="L16" s="26">
        <f t="shared" si="1"/>
        <v>0</v>
      </c>
    </row>
    <row r="17" spans="1:12" ht="19.5" customHeight="1">
      <c r="A17" s="4" t="s">
        <v>26</v>
      </c>
      <c r="B17" s="4"/>
      <c r="C17" s="4"/>
      <c r="D17" s="30"/>
      <c r="E17" s="29"/>
      <c r="F17" s="25"/>
      <c r="G17" s="29">
        <v>16779.575126123258</v>
      </c>
      <c r="H17" s="29"/>
      <c r="I17" s="25">
        <v>432785230.05774963</v>
      </c>
      <c r="J17" s="30">
        <f t="shared" si="0"/>
        <v>16779.575126123258</v>
      </c>
      <c r="K17" s="30"/>
      <c r="L17" s="26">
        <f t="shared" si="1"/>
        <v>432785230.05774963</v>
      </c>
    </row>
    <row r="18" spans="1:12" ht="19.5" customHeight="1">
      <c r="A18" s="4" t="s">
        <v>27</v>
      </c>
      <c r="B18" s="4"/>
      <c r="C18" s="4"/>
      <c r="D18" s="30"/>
      <c r="E18" s="29"/>
      <c r="F18" s="25"/>
      <c r="G18" s="29">
        <v>30043.429749630213</v>
      </c>
      <c r="H18" s="29"/>
      <c r="I18" s="25">
        <v>774891650.00816107</v>
      </c>
      <c r="J18" s="30">
        <f t="shared" si="0"/>
        <v>30043.429749630213</v>
      </c>
      <c r="K18" s="30"/>
      <c r="L18" s="26">
        <f t="shared" si="1"/>
        <v>774891650.00816107</v>
      </c>
    </row>
    <row r="19" spans="1:12" ht="19.5" customHeight="1">
      <c r="A19" s="4" t="s">
        <v>28</v>
      </c>
      <c r="B19" s="4"/>
      <c r="C19" s="4"/>
      <c r="D19" s="30"/>
      <c r="E19" s="29"/>
      <c r="F19" s="25"/>
      <c r="G19" s="29">
        <v>6871.6355278409546</v>
      </c>
      <c r="H19" s="29"/>
      <c r="I19" s="25">
        <v>177235856.11888793</v>
      </c>
      <c r="J19" s="30">
        <f t="shared" si="0"/>
        <v>6871.6355278409546</v>
      </c>
      <c r="K19" s="30"/>
      <c r="L19" s="26">
        <f t="shared" si="1"/>
        <v>177235856.11888793</v>
      </c>
    </row>
    <row r="20" spans="1:12" ht="19.5" customHeight="1">
      <c r="A20" s="4" t="s">
        <v>29</v>
      </c>
      <c r="B20" s="4"/>
      <c r="C20" s="4"/>
      <c r="D20" s="30"/>
      <c r="E20" s="29"/>
      <c r="F20" s="25"/>
      <c r="G20" s="29">
        <v>30043.429749630213</v>
      </c>
      <c r="H20" s="29"/>
      <c r="I20" s="25">
        <v>774891650.00816107</v>
      </c>
      <c r="J20" s="30">
        <f t="shared" si="0"/>
        <v>30043.429749630213</v>
      </c>
      <c r="K20" s="30"/>
      <c r="L20" s="26">
        <f t="shared" si="1"/>
        <v>774891650.00816107</v>
      </c>
    </row>
    <row r="21" spans="1:12" ht="19.5" customHeight="1">
      <c r="A21" s="4" t="s">
        <v>30</v>
      </c>
      <c r="B21" s="4"/>
      <c r="C21" s="4"/>
      <c r="D21" s="30"/>
      <c r="E21" s="29"/>
      <c r="F21" s="25"/>
      <c r="G21" s="29">
        <v>50658.336333153078</v>
      </c>
      <c r="H21" s="29"/>
      <c r="I21" s="25">
        <v>1306599218.364825</v>
      </c>
      <c r="J21" s="30">
        <f t="shared" si="0"/>
        <v>50658.336333153078</v>
      </c>
      <c r="K21" s="30"/>
      <c r="L21" s="26">
        <f t="shared" si="1"/>
        <v>1306599218.364825</v>
      </c>
    </row>
    <row r="22" spans="1:12" ht="19.5" customHeight="1">
      <c r="A22" s="4" t="s">
        <v>31</v>
      </c>
      <c r="B22" s="4"/>
      <c r="C22" s="4"/>
      <c r="D22" s="30"/>
      <c r="E22" s="29"/>
      <c r="F22" s="25"/>
      <c r="G22" s="29">
        <v>13743.271055681909</v>
      </c>
      <c r="H22" s="29"/>
      <c r="I22" s="25">
        <v>354471712.23777586</v>
      </c>
      <c r="J22" s="30">
        <f t="shared" si="0"/>
        <v>13743.271055681909</v>
      </c>
      <c r="K22" s="30"/>
      <c r="L22" s="26">
        <f t="shared" si="1"/>
        <v>354471712.23777586</v>
      </c>
    </row>
    <row r="23" spans="1:12" ht="19.5" customHeight="1">
      <c r="A23" s="4" t="s">
        <v>32</v>
      </c>
      <c r="B23" s="4"/>
      <c r="C23" s="4"/>
      <c r="D23" s="30">
        <v>684142.72560299991</v>
      </c>
      <c r="E23" s="29"/>
      <c r="F23" s="25">
        <v>31772420170.198063</v>
      </c>
      <c r="G23" s="29">
        <v>31961.095478330022</v>
      </c>
      <c r="H23" s="29"/>
      <c r="I23" s="25">
        <v>824352819.15761828</v>
      </c>
      <c r="J23" s="30">
        <f t="shared" si="0"/>
        <v>716103.82108132995</v>
      </c>
      <c r="K23" s="30"/>
      <c r="L23" s="26">
        <f t="shared" si="1"/>
        <v>32596772989.355682</v>
      </c>
    </row>
    <row r="24" spans="1:12" ht="21" customHeight="1">
      <c r="A24" s="5"/>
      <c r="B24" s="5"/>
      <c r="C24" s="5"/>
      <c r="D24" s="31"/>
      <c r="E24" s="31"/>
      <c r="F24" s="27"/>
      <c r="G24" s="29"/>
      <c r="H24" s="29"/>
      <c r="I24" s="25"/>
      <c r="J24" s="30"/>
      <c r="K24" s="30"/>
      <c r="L24" s="26">
        <f t="shared" si="1"/>
        <v>0</v>
      </c>
    </row>
    <row r="25" spans="1:12" ht="21" customHeight="1">
      <c r="A25" s="9" t="s">
        <v>33</v>
      </c>
      <c r="B25" s="9"/>
      <c r="C25" s="10" t="s">
        <v>34</v>
      </c>
      <c r="D25" s="31">
        <f t="shared" ref="D25" si="2">SUM(D10:D23)</f>
        <v>3189881.6316883997</v>
      </c>
      <c r="E25" s="31"/>
      <c r="F25" s="27">
        <f>SUM(F13:F23)</f>
        <v>115941485476.55452</v>
      </c>
      <c r="G25" s="32">
        <f>SUM(G10:G23)</f>
        <v>401910.77564000001</v>
      </c>
      <c r="H25" s="32"/>
      <c r="I25" s="28">
        <f>SUM(I10:I24)</f>
        <v>10366236700.907047</v>
      </c>
      <c r="J25" s="32">
        <f>D25+G25</f>
        <v>3591792.4073283998</v>
      </c>
      <c r="K25" s="32">
        <f t="shared" ref="K25" si="3">J25*0.001</f>
        <v>3591.7924073283998</v>
      </c>
      <c r="L25" s="28">
        <f>F25+I25</f>
        <v>126307722177.46156</v>
      </c>
    </row>
    <row r="26" spans="1:12" ht="21" customHeight="1">
      <c r="A26" s="11"/>
      <c r="B26" s="11"/>
      <c r="C26" s="12">
        <v>2021</v>
      </c>
      <c r="D26" s="13">
        <f>'[1]PROD PI TANGKAP fix'!$E$21</f>
        <v>2245572.5699999998</v>
      </c>
      <c r="E26" s="14">
        <f t="shared" ref="E26" si="4">D26*0.001</f>
        <v>2245.5725699999998</v>
      </c>
      <c r="F26" s="13">
        <f>'[1]PROD PI TANGKAP fix'!$F$21</f>
        <v>93996832641.321198</v>
      </c>
      <c r="G26" s="13">
        <f>'[1]PROD PI TANGKAP fix'!$I$21</f>
        <v>724665.49</v>
      </c>
      <c r="H26" s="14">
        <f t="shared" ref="H26" si="5">G26*0.001</f>
        <v>724.66548999999998</v>
      </c>
      <c r="I26" s="13">
        <f>'[1]PROD PI TANGKAP fix'!$J$21</f>
        <v>18690849943.887798</v>
      </c>
      <c r="J26" s="13">
        <f>D26+G26</f>
        <v>2970238.0599999996</v>
      </c>
      <c r="K26" s="15">
        <f t="shared" ref="K26:K28" si="6">J26/1000</f>
        <v>2970.2380599999997</v>
      </c>
      <c r="L26" s="20"/>
    </row>
    <row r="27" spans="1:12" ht="21" customHeight="1">
      <c r="A27" s="11"/>
      <c r="B27" s="11"/>
      <c r="C27" s="12">
        <v>2020</v>
      </c>
      <c r="D27" s="13">
        <v>1556484</v>
      </c>
      <c r="E27" s="15">
        <f t="shared" ref="E27:E28" si="7">D27/1000</f>
        <v>1556.4839999999999</v>
      </c>
      <c r="F27" s="13">
        <v>47117912615</v>
      </c>
      <c r="G27" s="13">
        <v>532522</v>
      </c>
      <c r="H27" s="15">
        <f t="shared" ref="H27:H28" si="8">G27/1000</f>
        <v>532.52200000000005</v>
      </c>
      <c r="I27" s="13">
        <v>14124689923</v>
      </c>
      <c r="J27" s="20"/>
      <c r="K27" s="21"/>
      <c r="L27" s="13">
        <f>F27+I27</f>
        <v>61242602538</v>
      </c>
    </row>
    <row r="28" spans="1:12" ht="13.8">
      <c r="A28" s="16"/>
      <c r="B28" s="16"/>
      <c r="C28" s="12">
        <v>2019</v>
      </c>
      <c r="D28" s="13">
        <v>2984081</v>
      </c>
      <c r="E28" s="15">
        <f t="shared" si="7"/>
        <v>2984.0810000000001</v>
      </c>
      <c r="F28" s="13">
        <v>99553924887</v>
      </c>
      <c r="G28" s="13">
        <v>760615</v>
      </c>
      <c r="H28" s="15">
        <f t="shared" si="8"/>
        <v>760.61500000000001</v>
      </c>
      <c r="I28" s="13">
        <v>24639373639</v>
      </c>
      <c r="J28" s="13">
        <f>D28+G28</f>
        <v>3744696</v>
      </c>
      <c r="K28" s="15">
        <f t="shared" si="6"/>
        <v>3744.6959999999999</v>
      </c>
      <c r="L28" s="13">
        <f>F28+I28</f>
        <v>124193298526</v>
      </c>
    </row>
    <row r="29" spans="1:12" ht="13.8">
      <c r="A29" s="16"/>
      <c r="B29" s="16"/>
      <c r="C29" s="11"/>
      <c r="D29" s="11"/>
      <c r="E29" s="11"/>
      <c r="F29" s="11"/>
      <c r="G29" s="11"/>
      <c r="H29" s="11"/>
      <c r="I29" s="11"/>
      <c r="J29" s="11"/>
      <c r="K29" s="11"/>
      <c r="L29" s="22"/>
    </row>
    <row r="30" spans="1:12" ht="13.8">
      <c r="A30" s="17"/>
      <c r="B30" s="17"/>
      <c r="C30" s="18"/>
      <c r="D30" s="18"/>
      <c r="E30" s="18"/>
      <c r="F30" s="18"/>
      <c r="G30" s="18"/>
      <c r="H30" s="18"/>
      <c r="I30" s="18"/>
    </row>
    <row r="31" spans="1:12" ht="13.8">
      <c r="A31" s="17"/>
      <c r="B31" s="17"/>
      <c r="C31" s="18"/>
      <c r="D31" s="18"/>
      <c r="E31" s="18"/>
      <c r="F31" s="18"/>
      <c r="G31" s="18"/>
      <c r="H31" s="18"/>
      <c r="I31" s="18"/>
    </row>
    <row r="34" spans="4:12">
      <c r="J34" s="19"/>
      <c r="L34" s="19"/>
    </row>
    <row r="36" spans="4:12">
      <c r="D36" s="19"/>
      <c r="F36" s="19"/>
    </row>
  </sheetData>
  <sheetProtection selectLockedCells="1" selectUnlockedCells="1"/>
  <mergeCells count="12">
    <mergeCell ref="A1:L1"/>
    <mergeCell ref="D4:F4"/>
    <mergeCell ref="G4:I4"/>
    <mergeCell ref="J4:L4"/>
    <mergeCell ref="A8:C8"/>
    <mergeCell ref="F5:F6"/>
    <mergeCell ref="I5:I6"/>
    <mergeCell ref="L5:L6"/>
    <mergeCell ref="A4:C6"/>
    <mergeCell ref="D5:E6"/>
    <mergeCell ref="J5:K6"/>
    <mergeCell ref="G5:H6"/>
  </mergeCells>
  <pageMargins left="0.39370078740157499" right="0.39370078740157499" top="0.98425196850393704" bottom="0.78740157480314998" header="0.39370078740157499" footer="0.39370078740157499"/>
  <pageSetup paperSize="256" scale="80" firstPageNumber="217" orientation="landscape" useFirstPageNumber="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&amp;"-,Regular"8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2023-04-13T21:10:00Z</cp:lastPrinted>
  <dcterms:created xsi:type="dcterms:W3CDTF">2018-02-26T05:43:00Z</dcterms:created>
  <dcterms:modified xsi:type="dcterms:W3CDTF">2025-07-14T01:13:09Z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EE6152F893234A0DB1035401FC844B7F_12</vt:lpwstr>
  </property>
  <property fmtid="{D5CDD505-2E9C-101B-9397-08002B2CF9AE}" pid="3" name="KSOProductBuildVer">
    <vt:lpwstr>1033-12.2.0.17119</vt:lpwstr>
  </property>
</Properties>
</file>