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MPEG\Downloads\Open Data\2020 Semester I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9" i="1" l="1"/>
  <c r="Y39" i="1" s="1"/>
  <c r="V39" i="1"/>
  <c r="W39" i="1" s="1"/>
  <c r="T39" i="1"/>
  <c r="U39" i="1" s="1"/>
  <c r="R39" i="1"/>
  <c r="S39" i="1" s="1"/>
  <c r="P39" i="1"/>
  <c r="Q39" i="1" s="1"/>
  <c r="N39" i="1"/>
  <c r="O39" i="1" s="1"/>
  <c r="L39" i="1"/>
  <c r="M39" i="1" s="1"/>
  <c r="J39" i="1"/>
  <c r="I39" i="1"/>
  <c r="H39" i="1"/>
  <c r="G39" i="1"/>
  <c r="F39" i="1"/>
  <c r="E39" i="1"/>
  <c r="D39" i="1"/>
  <c r="Z38" i="1"/>
  <c r="AA38" i="1" s="1"/>
  <c r="W38" i="1"/>
  <c r="U38" i="1"/>
  <c r="S38" i="1"/>
  <c r="Q38" i="1"/>
  <c r="O38" i="1"/>
  <c r="M38" i="1"/>
  <c r="K38" i="1"/>
  <c r="C38" i="1"/>
  <c r="B38" i="1"/>
  <c r="A38" i="1"/>
  <c r="Z37" i="1"/>
  <c r="AA37" i="1" s="1"/>
  <c r="Y37" i="1"/>
  <c r="W37" i="1"/>
  <c r="U37" i="1"/>
  <c r="S37" i="1"/>
  <c r="Q37" i="1"/>
  <c r="O37" i="1"/>
  <c r="M37" i="1"/>
  <c r="K37" i="1"/>
  <c r="C37" i="1"/>
  <c r="B37" i="1"/>
  <c r="A37" i="1"/>
  <c r="Z36" i="1"/>
  <c r="AA36" i="1" s="1"/>
  <c r="Y36" i="1"/>
  <c r="W36" i="1"/>
  <c r="U36" i="1"/>
  <c r="S36" i="1"/>
  <c r="Q36" i="1"/>
  <c r="O36" i="1"/>
  <c r="M36" i="1"/>
  <c r="C36" i="1"/>
  <c r="B36" i="1"/>
  <c r="A36" i="1"/>
  <c r="Z35" i="1"/>
  <c r="AA35" i="1" s="1"/>
  <c r="Y35" i="1"/>
  <c r="W35" i="1"/>
  <c r="U35" i="1"/>
  <c r="S35" i="1"/>
  <c r="Q35" i="1"/>
  <c r="O35" i="1"/>
  <c r="M35" i="1"/>
  <c r="K35" i="1"/>
  <c r="C35" i="1"/>
  <c r="B35" i="1"/>
  <c r="A35" i="1"/>
  <c r="Z34" i="1"/>
  <c r="AA34" i="1" s="1"/>
  <c r="Y34" i="1"/>
  <c r="W34" i="1"/>
  <c r="U34" i="1"/>
  <c r="S34" i="1"/>
  <c r="Q34" i="1"/>
  <c r="O34" i="1"/>
  <c r="M34" i="1"/>
  <c r="K34" i="1"/>
  <c r="C34" i="1"/>
  <c r="B34" i="1"/>
  <c r="A34" i="1"/>
  <c r="Z33" i="1"/>
  <c r="AA33" i="1" s="1"/>
  <c r="Y33" i="1"/>
  <c r="W33" i="1"/>
  <c r="U33" i="1"/>
  <c r="S33" i="1"/>
  <c r="Q33" i="1"/>
  <c r="O33" i="1"/>
  <c r="M33" i="1"/>
  <c r="K33" i="1"/>
  <c r="C33" i="1"/>
  <c r="B33" i="1"/>
  <c r="A33" i="1"/>
  <c r="Z32" i="1"/>
  <c r="AA32" i="1" s="1"/>
  <c r="Y32" i="1"/>
  <c r="W32" i="1"/>
  <c r="U32" i="1"/>
  <c r="S32" i="1"/>
  <c r="Q32" i="1"/>
  <c r="O32" i="1"/>
  <c r="M32" i="1"/>
  <c r="K32" i="1"/>
  <c r="C32" i="1"/>
  <c r="B32" i="1"/>
  <c r="A32" i="1"/>
  <c r="Z31" i="1"/>
  <c r="AA31" i="1" s="1"/>
  <c r="Y31" i="1"/>
  <c r="W31" i="1"/>
  <c r="U31" i="1"/>
  <c r="S31" i="1"/>
  <c r="Q31" i="1"/>
  <c r="O31" i="1"/>
  <c r="M31" i="1"/>
  <c r="K31" i="1"/>
  <c r="C31" i="1"/>
  <c r="B31" i="1"/>
  <c r="A31" i="1"/>
  <c r="Z30" i="1"/>
  <c r="AA30" i="1" s="1"/>
  <c r="Y30" i="1"/>
  <c r="W30" i="1"/>
  <c r="U30" i="1"/>
  <c r="S30" i="1"/>
  <c r="Q30" i="1"/>
  <c r="O30" i="1"/>
  <c r="M30" i="1"/>
  <c r="K30" i="1"/>
  <c r="C30" i="1"/>
  <c r="B30" i="1"/>
  <c r="A30" i="1"/>
  <c r="Z29" i="1"/>
  <c r="AA29" i="1" s="1"/>
  <c r="Y29" i="1"/>
  <c r="W29" i="1"/>
  <c r="U29" i="1"/>
  <c r="S29" i="1"/>
  <c r="Q29" i="1"/>
  <c r="O29" i="1"/>
  <c r="M29" i="1"/>
  <c r="C29" i="1"/>
  <c r="B29" i="1"/>
  <c r="A29" i="1"/>
  <c r="Z28" i="1"/>
  <c r="AA28" i="1" s="1"/>
  <c r="Y28" i="1"/>
  <c r="W28" i="1"/>
  <c r="U28" i="1"/>
  <c r="S28" i="1"/>
  <c r="Q28" i="1"/>
  <c r="O28" i="1"/>
  <c r="M28" i="1"/>
  <c r="K28" i="1"/>
  <c r="C28" i="1"/>
  <c r="B28" i="1"/>
  <c r="A28" i="1"/>
  <c r="Z27" i="1"/>
  <c r="AA27" i="1" s="1"/>
  <c r="Y27" i="1"/>
  <c r="W27" i="1"/>
  <c r="U27" i="1"/>
  <c r="S27" i="1"/>
  <c r="Q27" i="1"/>
  <c r="O27" i="1"/>
  <c r="M27" i="1"/>
  <c r="K27" i="1"/>
  <c r="C27" i="1"/>
  <c r="B27" i="1"/>
  <c r="A27" i="1"/>
  <c r="Z26" i="1"/>
  <c r="AA26" i="1" s="1"/>
  <c r="Y26" i="1"/>
  <c r="W26" i="1"/>
  <c r="U26" i="1"/>
  <c r="S26" i="1"/>
  <c r="Q26" i="1"/>
  <c r="O26" i="1"/>
  <c r="M26" i="1"/>
  <c r="K26" i="1"/>
  <c r="C26" i="1"/>
  <c r="B26" i="1"/>
  <c r="A26" i="1"/>
  <c r="Z25" i="1"/>
  <c r="AA25" i="1" s="1"/>
  <c r="Y25" i="1"/>
  <c r="W25" i="1"/>
  <c r="U25" i="1"/>
  <c r="S25" i="1"/>
  <c r="Q25" i="1"/>
  <c r="O25" i="1"/>
  <c r="M25" i="1"/>
  <c r="C25" i="1"/>
  <c r="B25" i="1"/>
  <c r="A25" i="1"/>
  <c r="Z24" i="1"/>
  <c r="AA24" i="1" s="1"/>
  <c r="Y24" i="1"/>
  <c r="W24" i="1"/>
  <c r="U24" i="1"/>
  <c r="S24" i="1"/>
  <c r="Q24" i="1"/>
  <c r="O24" i="1"/>
  <c r="M24" i="1"/>
  <c r="K24" i="1"/>
  <c r="C24" i="1"/>
  <c r="B24" i="1"/>
  <c r="A24" i="1"/>
  <c r="Z23" i="1"/>
  <c r="AA23" i="1" s="1"/>
  <c r="Y23" i="1"/>
  <c r="W23" i="1"/>
  <c r="U23" i="1"/>
  <c r="S23" i="1"/>
  <c r="Q23" i="1"/>
  <c r="O23" i="1"/>
  <c r="M23" i="1"/>
  <c r="K23" i="1"/>
  <c r="C23" i="1"/>
  <c r="B23" i="1"/>
  <c r="A23" i="1"/>
  <c r="Z22" i="1"/>
  <c r="AA22" i="1" s="1"/>
  <c r="Y22" i="1"/>
  <c r="W22" i="1"/>
  <c r="U22" i="1"/>
  <c r="S22" i="1"/>
  <c r="Q22" i="1"/>
  <c r="O22" i="1"/>
  <c r="M22" i="1"/>
  <c r="K22" i="1"/>
  <c r="C22" i="1"/>
  <c r="B22" i="1"/>
  <c r="A22" i="1"/>
  <c r="Z21" i="1"/>
  <c r="AA21" i="1" s="1"/>
  <c r="Y21" i="1"/>
  <c r="W21" i="1"/>
  <c r="U21" i="1"/>
  <c r="S21" i="1"/>
  <c r="Q21" i="1"/>
  <c r="O21" i="1"/>
  <c r="M21" i="1"/>
  <c r="K21" i="1"/>
  <c r="C21" i="1"/>
  <c r="B21" i="1"/>
  <c r="A21" i="1"/>
  <c r="Z20" i="1"/>
  <c r="Y20" i="1"/>
  <c r="W20" i="1"/>
  <c r="U20" i="1"/>
  <c r="S20" i="1"/>
  <c r="Q20" i="1"/>
  <c r="O20" i="1"/>
  <c r="M20" i="1"/>
  <c r="K20" i="1"/>
  <c r="AA20" i="1" s="1"/>
  <c r="C20" i="1"/>
  <c r="B20" i="1"/>
  <c r="A20" i="1"/>
  <c r="Z19" i="1"/>
  <c r="AA19" i="1" s="1"/>
  <c r="Y19" i="1"/>
  <c r="W19" i="1"/>
  <c r="U19" i="1"/>
  <c r="S19" i="1"/>
  <c r="Q19" i="1"/>
  <c r="O19" i="1"/>
  <c r="M19" i="1"/>
  <c r="K19" i="1"/>
  <c r="C19" i="1"/>
  <c r="B19" i="1"/>
  <c r="A19" i="1"/>
  <c r="Z18" i="1"/>
  <c r="AA18" i="1" s="1"/>
  <c r="Y18" i="1"/>
  <c r="W18" i="1"/>
  <c r="U18" i="1"/>
  <c r="S18" i="1"/>
  <c r="Q18" i="1"/>
  <c r="O18" i="1"/>
  <c r="M18" i="1"/>
  <c r="K18" i="1"/>
  <c r="C18" i="1"/>
  <c r="B18" i="1"/>
  <c r="A18" i="1"/>
  <c r="Z17" i="1"/>
  <c r="Y17" i="1"/>
  <c r="W17" i="1"/>
  <c r="U17" i="1"/>
  <c r="S17" i="1"/>
  <c r="Q17" i="1"/>
  <c r="O17" i="1"/>
  <c r="M17" i="1"/>
  <c r="K17" i="1"/>
  <c r="AA17" i="1" s="1"/>
  <c r="C17" i="1"/>
  <c r="B17" i="1"/>
  <c r="A17" i="1"/>
  <c r="Z16" i="1"/>
  <c r="AA16" i="1" s="1"/>
  <c r="Y16" i="1"/>
  <c r="W16" i="1"/>
  <c r="U16" i="1"/>
  <c r="S16" i="1"/>
  <c r="Q16" i="1"/>
  <c r="O16" i="1"/>
  <c r="M16" i="1"/>
  <c r="C16" i="1"/>
  <c r="B16" i="1"/>
  <c r="A16" i="1"/>
  <c r="Z15" i="1"/>
  <c r="AA15" i="1" s="1"/>
  <c r="Y15" i="1"/>
  <c r="W15" i="1"/>
  <c r="U15" i="1"/>
  <c r="S15" i="1"/>
  <c r="Q15" i="1"/>
  <c r="O15" i="1"/>
  <c r="M15" i="1"/>
  <c r="K15" i="1"/>
  <c r="C15" i="1"/>
  <c r="B15" i="1"/>
  <c r="A15" i="1"/>
  <c r="Z14" i="1"/>
  <c r="AA14" i="1" s="1"/>
  <c r="Y14" i="1"/>
  <c r="W14" i="1"/>
  <c r="U14" i="1"/>
  <c r="S14" i="1"/>
  <c r="Q14" i="1"/>
  <c r="O14" i="1"/>
  <c r="M14" i="1"/>
  <c r="K14" i="1"/>
  <c r="C14" i="1"/>
  <c r="B14" i="1"/>
  <c r="A14" i="1"/>
  <c r="Z13" i="1"/>
  <c r="AA13" i="1" s="1"/>
  <c r="Y13" i="1"/>
  <c r="W13" i="1"/>
  <c r="U13" i="1"/>
  <c r="S13" i="1"/>
  <c r="Q13" i="1"/>
  <c r="O13" i="1"/>
  <c r="M13" i="1"/>
  <c r="K13" i="1"/>
  <c r="C13" i="1"/>
  <c r="B13" i="1"/>
  <c r="A13" i="1"/>
  <c r="Z12" i="1"/>
  <c r="Z39" i="1" s="1"/>
  <c r="Y12" i="1"/>
  <c r="W12" i="1"/>
  <c r="U12" i="1"/>
  <c r="S12" i="1"/>
  <c r="Q12" i="1"/>
  <c r="O12" i="1"/>
  <c r="M12" i="1"/>
  <c r="K12" i="1"/>
  <c r="K39" i="1" s="1"/>
  <c r="C12" i="1"/>
  <c r="B12" i="1"/>
  <c r="A12" i="1"/>
  <c r="L5" i="1"/>
  <c r="M4" i="1"/>
  <c r="L4" i="1"/>
  <c r="AA39" i="1" l="1"/>
  <c r="AA12" i="1"/>
</calcChain>
</file>

<file path=xl/sharedStrings.xml><?xml version="1.0" encoding="utf-8"?>
<sst xmlns="http://schemas.openxmlformats.org/spreadsheetml/2006/main" count="46" uniqueCount="22">
  <si>
    <t>TABEL 75</t>
  </si>
  <si>
    <t>PERSENTASE TEMPAT-TEMPAT UMUM (TTU) MEMENUHI SYARAT KESEHATAN MENURUT KECAMATAN DAN PUSKESMAS</t>
  </si>
  <si>
    <t>2020 SEMESTER I</t>
  </si>
  <si>
    <t>NO</t>
  </si>
  <si>
    <t>KECAMATAN</t>
  </si>
  <si>
    <t>PUSKESMAS</t>
  </si>
  <si>
    <t>TTU YANG ADA</t>
  </si>
  <si>
    <t>TTU MEMENUHI SYARAT KESEHATAN</t>
  </si>
  <si>
    <t>SARANA PENDIDIKAN</t>
  </si>
  <si>
    <t>SARANA KESEHATAN</t>
  </si>
  <si>
    <t>TEMPAT IBADAH</t>
  </si>
  <si>
    <t>PASAR</t>
  </si>
  <si>
    <t>JUMLAH TTU YANG ADA</t>
  </si>
  <si>
    <t>JUMLAH TOTAL</t>
  </si>
  <si>
    <t>SD/MI</t>
  </si>
  <si>
    <t>SMP/MTs</t>
  </si>
  <si>
    <t>SMA/MA</t>
  </si>
  <si>
    <t>RUMAH SAKIT UMUM</t>
  </si>
  <si>
    <t>∑</t>
  </si>
  <si>
    <t>%</t>
  </si>
  <si>
    <t>JUMLAH (KAB/KOTA)</t>
  </si>
  <si>
    <t>Sumber: Seksi Kesehatan Lingkungan, Kesehatan Kerja dan Olah Raga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</si>
</sst>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sz val="12"/>
      <name val="Calibri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" fontId="1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3" fontId="1" fillId="0" borderId="6" xfId="1" applyNumberFormat="1" applyFont="1" applyBorder="1" applyAlignment="1">
      <alignment vertical="center"/>
    </xf>
    <xf numFmtId="3" fontId="1" fillId="0" borderId="6" xfId="2" applyNumberFormat="1" applyFont="1" applyBorder="1" applyAlignment="1">
      <alignment vertical="center"/>
    </xf>
    <xf numFmtId="164" fontId="1" fillId="0" borderId="6" xfId="1" applyNumberFormat="1" applyFont="1" applyBorder="1" applyAlignment="1">
      <alignment vertical="center"/>
    </xf>
    <xf numFmtId="41" fontId="1" fillId="0" borderId="6" xfId="1" applyFont="1" applyBorder="1" applyAlignment="1">
      <alignment vertical="center"/>
    </xf>
    <xf numFmtId="1" fontId="1" fillId="0" borderId="6" xfId="2" applyNumberFormat="1" applyFont="1" applyBorder="1" applyAlignment="1">
      <alignment vertical="center"/>
    </xf>
    <xf numFmtId="164" fontId="1" fillId="0" borderId="6" xfId="2" applyNumberFormat="1" applyFont="1" applyBorder="1" applyAlignment="1">
      <alignment vertical="center"/>
    </xf>
    <xf numFmtId="165" fontId="1" fillId="0" borderId="6" xfId="2" applyNumberFormat="1" applyFont="1" applyBorder="1" applyAlignment="1">
      <alignment vertical="center"/>
    </xf>
    <xf numFmtId="166" fontId="1" fillId="0" borderId="6" xfId="2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3" fontId="6" fillId="0" borderId="6" xfId="2" applyNumberFormat="1" applyFont="1" applyBorder="1" applyAlignment="1">
      <alignment vertical="center"/>
    </xf>
    <xf numFmtId="164" fontId="6" fillId="0" borderId="6" xfId="1" applyNumberFormat="1" applyFont="1" applyBorder="1" applyAlignment="1">
      <alignment vertical="center"/>
    </xf>
    <xf numFmtId="37" fontId="6" fillId="0" borderId="6" xfId="2" applyNumberFormat="1" applyFont="1" applyBorder="1" applyAlignment="1">
      <alignment vertical="center"/>
    </xf>
    <xf numFmtId="1" fontId="6" fillId="0" borderId="6" xfId="2" applyNumberFormat="1" applyFont="1" applyBorder="1" applyAlignment="1">
      <alignment vertical="center"/>
    </xf>
    <xf numFmtId="164" fontId="6" fillId="0" borderId="6" xfId="2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</cellXfs>
  <cellStyles count="3">
    <cellStyle name="Comma [0] 2 2" xfId="1"/>
    <cellStyle name="Comma 10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NKES/Downloads/LAMPIRAN%20JUKNIS%20PROFIL%20KES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</sheetNames>
    <sheetDataSet>
      <sheetData sheetId="0" refreshError="1"/>
      <sheetData sheetId="1" refreshError="1">
        <row r="5">
          <cell r="E5" t="str">
            <v>KABUPATEN/KOTA</v>
          </cell>
          <cell r="F5" t="str">
            <v>DEMAK</v>
          </cell>
        </row>
        <row r="6">
          <cell r="E6" t="str">
            <v xml:space="preserve">TAHUN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A9">
            <v>1</v>
          </cell>
          <cell r="B9" t="str">
            <v>MRANGGEN</v>
          </cell>
          <cell r="C9" t="str">
            <v>Puskesmas Mranggen I</v>
          </cell>
        </row>
        <row r="10">
          <cell r="A10">
            <v>2</v>
          </cell>
          <cell r="B10" t="str">
            <v>MRANGGEN</v>
          </cell>
          <cell r="C10" t="str">
            <v>Puskesmas Mranggen II</v>
          </cell>
        </row>
        <row r="11">
          <cell r="A11">
            <v>3</v>
          </cell>
          <cell r="B11" t="str">
            <v>MRANGGEN</v>
          </cell>
          <cell r="C11" t="str">
            <v>Puskesmas Mranggen III</v>
          </cell>
        </row>
        <row r="12">
          <cell r="A12">
            <v>4</v>
          </cell>
          <cell r="B12" t="str">
            <v>KARANGAWEN</v>
          </cell>
          <cell r="C12" t="str">
            <v>Puskesmas Karangawen I</v>
          </cell>
        </row>
        <row r="13">
          <cell r="A13">
            <v>5</v>
          </cell>
          <cell r="B13" t="str">
            <v>KARANGAWEN</v>
          </cell>
          <cell r="C13" t="str">
            <v>Puskesmas Karangawen II</v>
          </cell>
        </row>
        <row r="14">
          <cell r="A14">
            <v>6</v>
          </cell>
          <cell r="B14" t="str">
            <v>GUNTUR</v>
          </cell>
          <cell r="C14" t="str">
            <v>Puskesmas Guntur I</v>
          </cell>
        </row>
        <row r="15">
          <cell r="A15">
            <v>7</v>
          </cell>
          <cell r="B15" t="str">
            <v>GUNTUR</v>
          </cell>
          <cell r="C15" t="str">
            <v>Puskesmas Guntur II</v>
          </cell>
        </row>
        <row r="16">
          <cell r="A16">
            <v>8</v>
          </cell>
          <cell r="B16" t="str">
            <v>SAYUNG</v>
          </cell>
          <cell r="C16" t="str">
            <v>Puskesmas Sayung I</v>
          </cell>
        </row>
        <row r="17">
          <cell r="A17">
            <v>9</v>
          </cell>
          <cell r="B17" t="str">
            <v>SAYUNG</v>
          </cell>
          <cell r="C17" t="str">
            <v>Puskesmas Sayung II</v>
          </cell>
        </row>
        <row r="18">
          <cell r="A18">
            <v>10</v>
          </cell>
          <cell r="B18" t="str">
            <v>KARANGTENGAH</v>
          </cell>
          <cell r="C18" t="str">
            <v>Puskesmas Karang Tengah</v>
          </cell>
        </row>
        <row r="19">
          <cell r="A19">
            <v>11</v>
          </cell>
          <cell r="B19" t="str">
            <v>BONANG</v>
          </cell>
          <cell r="C19" t="str">
            <v>Puskesmas Bonang I</v>
          </cell>
        </row>
        <row r="20">
          <cell r="A20">
            <v>12</v>
          </cell>
          <cell r="B20" t="str">
            <v>BONANG</v>
          </cell>
          <cell r="C20" t="str">
            <v>Puskesmas Bonang II</v>
          </cell>
        </row>
        <row r="21">
          <cell r="A21">
            <v>13</v>
          </cell>
          <cell r="B21" t="str">
            <v>DEMAK</v>
          </cell>
          <cell r="C21" t="str">
            <v>Puskesmas Demak I</v>
          </cell>
        </row>
        <row r="22">
          <cell r="A22">
            <v>14</v>
          </cell>
          <cell r="B22" t="str">
            <v>DEMAK</v>
          </cell>
          <cell r="C22" t="str">
            <v>Puskesmas Demak II</v>
          </cell>
        </row>
        <row r="23">
          <cell r="A23">
            <v>15</v>
          </cell>
          <cell r="B23" t="str">
            <v>DEMAK</v>
          </cell>
          <cell r="C23" t="str">
            <v>Puskesmas Demak III</v>
          </cell>
        </row>
        <row r="24">
          <cell r="A24">
            <v>16</v>
          </cell>
          <cell r="B24" t="str">
            <v>WONOSALAM</v>
          </cell>
          <cell r="C24" t="str">
            <v>Puskesmas Wonosalam I</v>
          </cell>
        </row>
        <row r="25">
          <cell r="A25">
            <v>17</v>
          </cell>
          <cell r="B25" t="str">
            <v>WONOSALAM</v>
          </cell>
          <cell r="C25" t="str">
            <v>Puskesmas Wonosalam II</v>
          </cell>
        </row>
        <row r="26">
          <cell r="A26">
            <v>18</v>
          </cell>
          <cell r="B26" t="str">
            <v>DEMPET</v>
          </cell>
          <cell r="C26" t="str">
            <v>Puskesmas Dempet</v>
          </cell>
        </row>
        <row r="27">
          <cell r="A27">
            <v>19</v>
          </cell>
          <cell r="B27" t="str">
            <v>KEBONAGUNG</v>
          </cell>
          <cell r="C27" t="str">
            <v xml:space="preserve">Puskesmas Kebonagung </v>
          </cell>
        </row>
        <row r="28">
          <cell r="A28">
            <v>20</v>
          </cell>
          <cell r="B28" t="str">
            <v>GAJAH</v>
          </cell>
          <cell r="C28" t="str">
            <v>Puskesmas Gajah I</v>
          </cell>
        </row>
        <row r="29">
          <cell r="A29">
            <v>21</v>
          </cell>
          <cell r="B29" t="str">
            <v>GAJAH</v>
          </cell>
          <cell r="C29" t="str">
            <v>Puskesmas Gajah II</v>
          </cell>
        </row>
        <row r="30">
          <cell r="A30">
            <v>22</v>
          </cell>
          <cell r="B30" t="str">
            <v>KARANGANYAR</v>
          </cell>
          <cell r="C30" t="str">
            <v>Puskesmas Karanganyar I</v>
          </cell>
        </row>
        <row r="31">
          <cell r="A31">
            <v>23</v>
          </cell>
          <cell r="B31" t="str">
            <v>KARANGANYAR</v>
          </cell>
          <cell r="C31" t="str">
            <v>Puskesmas Karanganyar II</v>
          </cell>
        </row>
        <row r="32">
          <cell r="A32">
            <v>24</v>
          </cell>
          <cell r="B32" t="str">
            <v>MIJEN</v>
          </cell>
          <cell r="C32" t="str">
            <v>Puskesmas Mijen I</v>
          </cell>
        </row>
        <row r="33">
          <cell r="A33">
            <v>25</v>
          </cell>
          <cell r="B33" t="str">
            <v>MIJEN</v>
          </cell>
          <cell r="C33" t="str">
            <v>Puskesmas Mijen II</v>
          </cell>
        </row>
        <row r="34">
          <cell r="A34">
            <v>26</v>
          </cell>
          <cell r="B34" t="str">
            <v>WEDUNG</v>
          </cell>
          <cell r="C34" t="str">
            <v>Puskesmas Wedung I</v>
          </cell>
        </row>
        <row r="35">
          <cell r="A35">
            <v>27</v>
          </cell>
          <cell r="B35" t="str">
            <v>WEDUNG</v>
          </cell>
          <cell r="C35" t="str">
            <v>Puskesmas Wedung II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abSelected="1" workbookViewId="0">
      <selection activeCell="A3" sqref="A3:AA3"/>
    </sheetView>
  </sheetViews>
  <sheetFormatPr defaultRowHeight="15" x14ac:dyDescent="0.25"/>
  <cols>
    <col min="1" max="1" width="4" customWidth="1"/>
    <col min="2" max="2" width="20.42578125" bestFit="1" customWidth="1"/>
    <col min="3" max="3" width="29.5703125" bestFit="1" customWidth="1"/>
    <col min="4" max="27" width="9.7109375" customWidth="1"/>
  </cols>
  <sheetData>
    <row r="1" spans="1:2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6.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4" t="str">
        <f>'[1]1'!E5</f>
        <v>KABUPATEN/KOTA</v>
      </c>
      <c r="M4" s="5" t="str">
        <f>'[1]1'!F5</f>
        <v>DEMAK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6.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 t="str">
        <f>'[1]1'!E6</f>
        <v xml:space="preserve">TAHUN </v>
      </c>
      <c r="M5" s="5" t="s">
        <v>2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.75" thickBo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x14ac:dyDescent="0.25">
      <c r="A7" s="7" t="s">
        <v>3</v>
      </c>
      <c r="B7" s="7" t="s">
        <v>4</v>
      </c>
      <c r="C7" s="7" t="s">
        <v>5</v>
      </c>
      <c r="D7" s="8" t="s">
        <v>6</v>
      </c>
      <c r="E7" s="9"/>
      <c r="F7" s="9"/>
      <c r="G7" s="9"/>
      <c r="H7" s="9"/>
      <c r="I7" s="9"/>
      <c r="J7" s="9"/>
      <c r="K7" s="10"/>
      <c r="L7" s="11" t="s">
        <v>7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x14ac:dyDescent="0.25">
      <c r="A8" s="12"/>
      <c r="B8" s="12"/>
      <c r="C8" s="12"/>
      <c r="D8" s="13" t="s">
        <v>8</v>
      </c>
      <c r="E8" s="14"/>
      <c r="F8" s="15"/>
      <c r="G8" s="13" t="s">
        <v>9</v>
      </c>
      <c r="H8" s="15"/>
      <c r="I8" s="16" t="s">
        <v>10</v>
      </c>
      <c r="J8" s="16" t="s">
        <v>11</v>
      </c>
      <c r="K8" s="16" t="s">
        <v>12</v>
      </c>
      <c r="L8" s="11" t="s">
        <v>8</v>
      </c>
      <c r="M8" s="11"/>
      <c r="N8" s="11"/>
      <c r="O8" s="11"/>
      <c r="P8" s="11"/>
      <c r="Q8" s="11"/>
      <c r="R8" s="17" t="s">
        <v>9</v>
      </c>
      <c r="S8" s="18"/>
      <c r="T8" s="18"/>
      <c r="U8" s="19"/>
      <c r="V8" s="13" t="s">
        <v>10</v>
      </c>
      <c r="W8" s="14"/>
      <c r="X8" s="13" t="s">
        <v>11</v>
      </c>
      <c r="Y8" s="15"/>
      <c r="Z8" s="13" t="s">
        <v>13</v>
      </c>
      <c r="AA8" s="15"/>
    </row>
    <row r="9" spans="1:27" x14ac:dyDescent="0.25">
      <c r="A9" s="12"/>
      <c r="B9" s="12"/>
      <c r="C9" s="12"/>
      <c r="D9" s="8"/>
      <c r="E9" s="9"/>
      <c r="F9" s="10"/>
      <c r="G9" s="8"/>
      <c r="H9" s="10"/>
      <c r="I9" s="12"/>
      <c r="J9" s="12"/>
      <c r="K9" s="12"/>
      <c r="L9" s="17" t="s">
        <v>14</v>
      </c>
      <c r="M9" s="19"/>
      <c r="N9" s="17" t="s">
        <v>15</v>
      </c>
      <c r="O9" s="19"/>
      <c r="P9" s="17" t="s">
        <v>16</v>
      </c>
      <c r="Q9" s="19"/>
      <c r="R9" s="17" t="s">
        <v>5</v>
      </c>
      <c r="S9" s="19"/>
      <c r="T9" s="17" t="s">
        <v>17</v>
      </c>
      <c r="U9" s="19"/>
      <c r="V9" s="8"/>
      <c r="W9" s="9"/>
      <c r="X9" s="8"/>
      <c r="Y9" s="10"/>
      <c r="Z9" s="8"/>
      <c r="AA9" s="10"/>
    </row>
    <row r="10" spans="1:27" ht="45" x14ac:dyDescent="0.25">
      <c r="A10" s="20"/>
      <c r="B10" s="20"/>
      <c r="C10" s="20"/>
      <c r="D10" s="21" t="s">
        <v>14</v>
      </c>
      <c r="E10" s="21" t="s">
        <v>15</v>
      </c>
      <c r="F10" s="22" t="s">
        <v>16</v>
      </c>
      <c r="G10" s="21" t="s">
        <v>5</v>
      </c>
      <c r="H10" s="21" t="s">
        <v>17</v>
      </c>
      <c r="I10" s="20"/>
      <c r="J10" s="20"/>
      <c r="K10" s="20"/>
      <c r="L10" s="23" t="s">
        <v>18</v>
      </c>
      <c r="M10" s="21" t="s">
        <v>19</v>
      </c>
      <c r="N10" s="23" t="s">
        <v>18</v>
      </c>
      <c r="O10" s="21" t="s">
        <v>19</v>
      </c>
      <c r="P10" s="23" t="s">
        <v>18</v>
      </c>
      <c r="Q10" s="21" t="s">
        <v>19</v>
      </c>
      <c r="R10" s="23" t="s">
        <v>18</v>
      </c>
      <c r="S10" s="21" t="s">
        <v>19</v>
      </c>
      <c r="T10" s="23" t="s">
        <v>18</v>
      </c>
      <c r="U10" s="21" t="s">
        <v>19</v>
      </c>
      <c r="V10" s="23" t="s">
        <v>18</v>
      </c>
      <c r="W10" s="21" t="s">
        <v>19</v>
      </c>
      <c r="X10" s="23" t="s">
        <v>18</v>
      </c>
      <c r="Y10" s="21" t="s">
        <v>19</v>
      </c>
      <c r="Z10" s="23" t="s">
        <v>18</v>
      </c>
      <c r="AA10" s="21" t="s">
        <v>19</v>
      </c>
    </row>
    <row r="11" spans="1:27" x14ac:dyDescent="0.25">
      <c r="A11" s="24">
        <v>1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  <c r="G11" s="24">
        <v>7</v>
      </c>
      <c r="H11" s="24">
        <v>8</v>
      </c>
      <c r="I11" s="24">
        <v>9</v>
      </c>
      <c r="J11" s="24">
        <v>10</v>
      </c>
      <c r="K11" s="24">
        <v>11</v>
      </c>
      <c r="L11" s="24">
        <v>12</v>
      </c>
      <c r="M11" s="24">
        <v>13</v>
      </c>
      <c r="N11" s="24">
        <v>14</v>
      </c>
      <c r="O11" s="24">
        <v>15</v>
      </c>
      <c r="P11" s="24">
        <v>16</v>
      </c>
      <c r="Q11" s="24">
        <v>17</v>
      </c>
      <c r="R11" s="24">
        <v>18</v>
      </c>
      <c r="S11" s="24">
        <v>19</v>
      </c>
      <c r="T11" s="24">
        <v>20</v>
      </c>
      <c r="U11" s="24">
        <v>21</v>
      </c>
      <c r="V11" s="24">
        <v>22</v>
      </c>
      <c r="W11" s="24">
        <v>23</v>
      </c>
      <c r="X11" s="24">
        <v>24</v>
      </c>
      <c r="Y11" s="24">
        <v>25</v>
      </c>
      <c r="Z11" s="24">
        <v>26</v>
      </c>
      <c r="AA11" s="24">
        <v>27</v>
      </c>
    </row>
    <row r="12" spans="1:27" x14ac:dyDescent="0.25">
      <c r="A12" s="25">
        <f>'[1]9'!A9</f>
        <v>1</v>
      </c>
      <c r="B12" s="26" t="str">
        <f>'[1]9'!B9</f>
        <v>MRANGGEN</v>
      </c>
      <c r="C12" s="26" t="str">
        <f>'[1]9'!C9</f>
        <v>Puskesmas Mranggen I</v>
      </c>
      <c r="D12" s="27">
        <v>28</v>
      </c>
      <c r="E12" s="27">
        <v>13</v>
      </c>
      <c r="F12" s="27">
        <v>16</v>
      </c>
      <c r="G12" s="28">
        <v>2</v>
      </c>
      <c r="H12" s="27">
        <v>1</v>
      </c>
      <c r="I12" s="27">
        <v>72</v>
      </c>
      <c r="J12" s="27">
        <v>2</v>
      </c>
      <c r="K12" s="28">
        <f>SUM(D12:J12)</f>
        <v>134</v>
      </c>
      <c r="L12" s="27">
        <v>28</v>
      </c>
      <c r="M12" s="29">
        <f>L12/D12*100</f>
        <v>100</v>
      </c>
      <c r="N12" s="30">
        <v>13</v>
      </c>
      <c r="O12" s="29">
        <f t="shared" ref="O12:O38" si="0">N12/E12*100</f>
        <v>100</v>
      </c>
      <c r="P12" s="30">
        <v>16</v>
      </c>
      <c r="Q12" s="29">
        <f t="shared" ref="Q12:Q38" si="1">P12/F12*100</f>
        <v>100</v>
      </c>
      <c r="R12" s="31">
        <v>3</v>
      </c>
      <c r="S12" s="32">
        <f t="shared" ref="S12:S38" si="2">R12/G12*100</f>
        <v>150</v>
      </c>
      <c r="T12" s="33">
        <v>1</v>
      </c>
      <c r="U12" s="32">
        <f t="shared" ref="U12:U38" si="3">T12/H12*100</f>
        <v>100</v>
      </c>
      <c r="V12" s="31">
        <v>72</v>
      </c>
      <c r="W12" s="32">
        <f t="shared" ref="W12:W38" si="4">V12/I12*100</f>
        <v>100</v>
      </c>
      <c r="X12" s="34">
        <v>1</v>
      </c>
      <c r="Y12" s="32">
        <f>X12/J12*100</f>
        <v>50</v>
      </c>
      <c r="Z12" s="34">
        <f>SUM(L12,N12,P12,R12,T12,V12,X12)</f>
        <v>134</v>
      </c>
      <c r="AA12" s="32">
        <f>Z12/K12*100</f>
        <v>100</v>
      </c>
    </row>
    <row r="13" spans="1:27" x14ac:dyDescent="0.25">
      <c r="A13" s="25">
        <f>'[1]9'!A10</f>
        <v>2</v>
      </c>
      <c r="B13" s="26" t="str">
        <f>'[1]9'!B10</f>
        <v>MRANGGEN</v>
      </c>
      <c r="C13" s="26" t="str">
        <f>'[1]9'!C10</f>
        <v>Puskesmas Mranggen II</v>
      </c>
      <c r="D13" s="27">
        <v>24</v>
      </c>
      <c r="E13" s="27">
        <v>6</v>
      </c>
      <c r="F13" s="27">
        <v>2</v>
      </c>
      <c r="G13" s="28">
        <v>1</v>
      </c>
      <c r="H13" s="27">
        <v>0</v>
      </c>
      <c r="I13" s="27">
        <v>40</v>
      </c>
      <c r="J13" s="27">
        <v>1</v>
      </c>
      <c r="K13" s="28">
        <f t="shared" ref="K13:K38" si="5">SUM(D13:J13)</f>
        <v>74</v>
      </c>
      <c r="L13" s="27">
        <v>20</v>
      </c>
      <c r="M13" s="29">
        <f t="shared" ref="M13:M38" si="6">L13/D13*100</f>
        <v>83.333333333333343</v>
      </c>
      <c r="N13" s="30">
        <v>4</v>
      </c>
      <c r="O13" s="29">
        <f>N13/E13*100</f>
        <v>66.666666666666657</v>
      </c>
      <c r="P13" s="30">
        <v>2</v>
      </c>
      <c r="Q13" s="29">
        <f t="shared" si="1"/>
        <v>100</v>
      </c>
      <c r="R13" s="31">
        <v>1</v>
      </c>
      <c r="S13" s="32">
        <f t="shared" si="2"/>
        <v>100</v>
      </c>
      <c r="T13" s="33">
        <v>0</v>
      </c>
      <c r="U13" s="32" t="e">
        <f t="shared" si="3"/>
        <v>#DIV/0!</v>
      </c>
      <c r="V13" s="31">
        <v>35</v>
      </c>
      <c r="W13" s="32">
        <f t="shared" si="4"/>
        <v>87.5</v>
      </c>
      <c r="X13" s="34">
        <v>0</v>
      </c>
      <c r="Y13" s="32">
        <f t="shared" ref="Y13:Y37" si="7">X13/J13*100</f>
        <v>0</v>
      </c>
      <c r="Z13" s="34">
        <f>SUM(L13,N13,P13,R13,T13,V13,X13)</f>
        <v>62</v>
      </c>
      <c r="AA13" s="32">
        <f t="shared" ref="AA13:AA38" si="8">Z13/K13*100</f>
        <v>83.78378378378379</v>
      </c>
    </row>
    <row r="14" spans="1:27" x14ac:dyDescent="0.25">
      <c r="A14" s="25">
        <f>'[1]9'!A11</f>
        <v>3</v>
      </c>
      <c r="B14" s="26" t="str">
        <f>'[1]9'!B11</f>
        <v>MRANGGEN</v>
      </c>
      <c r="C14" s="26" t="str">
        <f>'[1]9'!C11</f>
        <v>Puskesmas Mranggen III</v>
      </c>
      <c r="D14" s="27">
        <v>25</v>
      </c>
      <c r="E14" s="27">
        <v>9</v>
      </c>
      <c r="F14" s="27">
        <v>9</v>
      </c>
      <c r="G14" s="28">
        <v>1</v>
      </c>
      <c r="H14" s="27">
        <v>0</v>
      </c>
      <c r="I14" s="27">
        <v>68</v>
      </c>
      <c r="J14" s="27">
        <v>3</v>
      </c>
      <c r="K14" s="28">
        <f t="shared" si="5"/>
        <v>115</v>
      </c>
      <c r="L14" s="27">
        <v>12</v>
      </c>
      <c r="M14" s="29">
        <f t="shared" si="6"/>
        <v>48</v>
      </c>
      <c r="N14" s="30">
        <v>6</v>
      </c>
      <c r="O14" s="29">
        <f t="shared" si="0"/>
        <v>66.666666666666657</v>
      </c>
      <c r="P14" s="30">
        <v>5</v>
      </c>
      <c r="Q14" s="29">
        <f t="shared" si="1"/>
        <v>55.555555555555557</v>
      </c>
      <c r="R14" s="31">
        <v>1</v>
      </c>
      <c r="S14" s="32">
        <f t="shared" si="2"/>
        <v>100</v>
      </c>
      <c r="T14" s="33">
        <v>0</v>
      </c>
      <c r="U14" s="32" t="e">
        <f t="shared" si="3"/>
        <v>#DIV/0!</v>
      </c>
      <c r="V14" s="31">
        <v>52</v>
      </c>
      <c r="W14" s="32">
        <f t="shared" si="4"/>
        <v>76.470588235294116</v>
      </c>
      <c r="X14" s="34">
        <v>0</v>
      </c>
      <c r="Y14" s="32">
        <f t="shared" si="7"/>
        <v>0</v>
      </c>
      <c r="Z14" s="34">
        <f t="shared" ref="Z14:Z38" si="9">SUM(L14,N14,P14,R14,T14,V14,X14)</f>
        <v>76</v>
      </c>
      <c r="AA14" s="32">
        <f t="shared" si="8"/>
        <v>66.086956521739125</v>
      </c>
    </row>
    <row r="15" spans="1:27" x14ac:dyDescent="0.25">
      <c r="A15" s="25">
        <f>'[1]9'!A12</f>
        <v>4</v>
      </c>
      <c r="B15" s="26" t="str">
        <f>'[1]9'!B12</f>
        <v>KARANGAWEN</v>
      </c>
      <c r="C15" s="26" t="str">
        <f>'[1]9'!C12</f>
        <v>Puskesmas Karangawen I</v>
      </c>
      <c r="D15" s="27">
        <v>19</v>
      </c>
      <c r="E15" s="27">
        <v>2</v>
      </c>
      <c r="F15" s="27">
        <v>2</v>
      </c>
      <c r="G15" s="28">
        <v>6</v>
      </c>
      <c r="H15" s="27">
        <v>0</v>
      </c>
      <c r="I15" s="27">
        <v>55</v>
      </c>
      <c r="J15" s="27">
        <v>1</v>
      </c>
      <c r="K15" s="28">
        <f t="shared" si="5"/>
        <v>85</v>
      </c>
      <c r="L15" s="27">
        <v>19</v>
      </c>
      <c r="M15" s="29">
        <f t="shared" si="6"/>
        <v>100</v>
      </c>
      <c r="N15" s="30">
        <v>2</v>
      </c>
      <c r="O15" s="29">
        <f t="shared" si="0"/>
        <v>100</v>
      </c>
      <c r="P15" s="30">
        <v>2</v>
      </c>
      <c r="Q15" s="29">
        <f t="shared" si="1"/>
        <v>100</v>
      </c>
      <c r="R15" s="31">
        <v>6</v>
      </c>
      <c r="S15" s="32">
        <f t="shared" si="2"/>
        <v>100</v>
      </c>
      <c r="T15" s="33">
        <v>0</v>
      </c>
      <c r="U15" s="32" t="e">
        <f t="shared" si="3"/>
        <v>#DIV/0!</v>
      </c>
      <c r="V15" s="31">
        <v>55</v>
      </c>
      <c r="W15" s="32">
        <f t="shared" si="4"/>
        <v>100</v>
      </c>
      <c r="X15" s="34">
        <v>1</v>
      </c>
      <c r="Y15" s="32">
        <f t="shared" si="7"/>
        <v>100</v>
      </c>
      <c r="Z15" s="34">
        <f t="shared" si="9"/>
        <v>85</v>
      </c>
      <c r="AA15" s="32">
        <f t="shared" si="8"/>
        <v>100</v>
      </c>
    </row>
    <row r="16" spans="1:27" x14ac:dyDescent="0.25">
      <c r="A16" s="25">
        <f>'[1]9'!A13</f>
        <v>5</v>
      </c>
      <c r="B16" s="26" t="str">
        <f>'[1]9'!B13</f>
        <v>KARANGAWEN</v>
      </c>
      <c r="C16" s="26" t="str">
        <f>'[1]9'!C13</f>
        <v>Puskesmas Karangawen II</v>
      </c>
      <c r="D16" s="27">
        <v>24</v>
      </c>
      <c r="E16" s="27">
        <v>9</v>
      </c>
      <c r="F16" s="27">
        <v>6</v>
      </c>
      <c r="G16" s="28">
        <v>1</v>
      </c>
      <c r="H16" s="27">
        <v>0</v>
      </c>
      <c r="I16" s="27">
        <v>0</v>
      </c>
      <c r="J16" s="27">
        <v>6</v>
      </c>
      <c r="K16" s="28">
        <v>46</v>
      </c>
      <c r="L16" s="27">
        <v>24</v>
      </c>
      <c r="M16" s="29">
        <f t="shared" si="6"/>
        <v>100</v>
      </c>
      <c r="N16" s="30">
        <v>9</v>
      </c>
      <c r="O16" s="29">
        <f t="shared" si="0"/>
        <v>100</v>
      </c>
      <c r="P16" s="30">
        <v>6</v>
      </c>
      <c r="Q16" s="29">
        <f t="shared" si="1"/>
        <v>100</v>
      </c>
      <c r="R16" s="31">
        <v>1</v>
      </c>
      <c r="S16" s="32">
        <f t="shared" si="2"/>
        <v>100</v>
      </c>
      <c r="T16" s="33">
        <v>0</v>
      </c>
      <c r="U16" s="32" t="e">
        <f t="shared" si="3"/>
        <v>#DIV/0!</v>
      </c>
      <c r="V16" s="31">
        <v>0</v>
      </c>
      <c r="W16" s="32" t="e">
        <f t="shared" si="4"/>
        <v>#DIV/0!</v>
      </c>
      <c r="X16" s="34">
        <v>0</v>
      </c>
      <c r="Y16" s="32">
        <f t="shared" si="7"/>
        <v>0</v>
      </c>
      <c r="Z16" s="34">
        <f t="shared" si="9"/>
        <v>40</v>
      </c>
      <c r="AA16" s="32">
        <f t="shared" si="8"/>
        <v>86.956521739130437</v>
      </c>
    </row>
    <row r="17" spans="1:27" x14ac:dyDescent="0.25">
      <c r="A17" s="25">
        <f>'[1]9'!A14</f>
        <v>6</v>
      </c>
      <c r="B17" s="26" t="str">
        <f>'[1]9'!B14</f>
        <v>GUNTUR</v>
      </c>
      <c r="C17" s="26" t="str">
        <f>'[1]9'!C14</f>
        <v>Puskesmas Guntur I</v>
      </c>
      <c r="D17" s="27">
        <v>25</v>
      </c>
      <c r="E17" s="27">
        <v>8</v>
      </c>
      <c r="F17" s="27">
        <v>5</v>
      </c>
      <c r="G17" s="28">
        <v>11</v>
      </c>
      <c r="H17" s="27">
        <v>0</v>
      </c>
      <c r="I17" s="27">
        <v>200</v>
      </c>
      <c r="J17" s="27">
        <v>2</v>
      </c>
      <c r="K17" s="28">
        <f t="shared" si="5"/>
        <v>251</v>
      </c>
      <c r="L17" s="27">
        <v>25</v>
      </c>
      <c r="M17" s="29">
        <f t="shared" si="6"/>
        <v>100</v>
      </c>
      <c r="N17" s="30">
        <v>8</v>
      </c>
      <c r="O17" s="29">
        <f t="shared" si="0"/>
        <v>100</v>
      </c>
      <c r="P17" s="30">
        <v>5</v>
      </c>
      <c r="Q17" s="29">
        <f t="shared" si="1"/>
        <v>100</v>
      </c>
      <c r="R17" s="31">
        <v>9</v>
      </c>
      <c r="S17" s="32">
        <f>R17/G17*100</f>
        <v>81.818181818181827</v>
      </c>
      <c r="T17" s="33">
        <v>0</v>
      </c>
      <c r="U17" s="32" t="e">
        <f t="shared" si="3"/>
        <v>#DIV/0!</v>
      </c>
      <c r="V17" s="31">
        <v>121</v>
      </c>
      <c r="W17" s="32">
        <f t="shared" si="4"/>
        <v>60.5</v>
      </c>
      <c r="X17" s="34">
        <v>0</v>
      </c>
      <c r="Y17" s="32">
        <f t="shared" si="7"/>
        <v>0</v>
      </c>
      <c r="Z17" s="34">
        <f t="shared" si="9"/>
        <v>168</v>
      </c>
      <c r="AA17" s="32">
        <f t="shared" si="8"/>
        <v>66.932270916334659</v>
      </c>
    </row>
    <row r="18" spans="1:27" x14ac:dyDescent="0.25">
      <c r="A18" s="25">
        <f>'[1]9'!A15</f>
        <v>7</v>
      </c>
      <c r="B18" s="26" t="str">
        <f>'[1]9'!B15</f>
        <v>GUNTUR</v>
      </c>
      <c r="C18" s="26" t="str">
        <f>'[1]9'!C15</f>
        <v>Puskesmas Guntur II</v>
      </c>
      <c r="D18" s="27">
        <v>28</v>
      </c>
      <c r="E18" s="27">
        <v>6</v>
      </c>
      <c r="F18" s="27">
        <v>5</v>
      </c>
      <c r="G18" s="28">
        <v>2</v>
      </c>
      <c r="H18" s="27">
        <v>0</v>
      </c>
      <c r="I18" s="27">
        <v>177</v>
      </c>
      <c r="J18" s="27">
        <v>3</v>
      </c>
      <c r="K18" s="28">
        <f t="shared" si="5"/>
        <v>221</v>
      </c>
      <c r="L18" s="27">
        <v>6</v>
      </c>
      <c r="M18" s="29">
        <f t="shared" si="6"/>
        <v>21.428571428571427</v>
      </c>
      <c r="N18" s="30">
        <v>3</v>
      </c>
      <c r="O18" s="29">
        <f t="shared" si="0"/>
        <v>50</v>
      </c>
      <c r="P18" s="30">
        <v>0</v>
      </c>
      <c r="Q18" s="29">
        <f t="shared" si="1"/>
        <v>0</v>
      </c>
      <c r="R18" s="31">
        <v>1</v>
      </c>
      <c r="S18" s="32">
        <f t="shared" si="2"/>
        <v>50</v>
      </c>
      <c r="T18" s="33">
        <v>0</v>
      </c>
      <c r="U18" s="32" t="e">
        <f t="shared" si="3"/>
        <v>#DIV/0!</v>
      </c>
      <c r="V18" s="31">
        <v>49</v>
      </c>
      <c r="W18" s="32">
        <f t="shared" si="4"/>
        <v>27.683615819209038</v>
      </c>
      <c r="X18" s="34">
        <v>0</v>
      </c>
      <c r="Y18" s="32">
        <f t="shared" si="7"/>
        <v>0</v>
      </c>
      <c r="Z18" s="34">
        <f>SUM(L18,N18,P18,R18,T18,V18,X18)</f>
        <v>59</v>
      </c>
      <c r="AA18" s="32">
        <f t="shared" si="8"/>
        <v>26.696832579185521</v>
      </c>
    </row>
    <row r="19" spans="1:27" x14ac:dyDescent="0.25">
      <c r="A19" s="25">
        <f>'[1]9'!A16</f>
        <v>8</v>
      </c>
      <c r="B19" s="26" t="str">
        <f>'[1]9'!B16</f>
        <v>SAYUNG</v>
      </c>
      <c r="C19" s="26" t="str">
        <f>'[1]9'!C16</f>
        <v>Puskesmas Sayung I</v>
      </c>
      <c r="D19" s="27">
        <v>26</v>
      </c>
      <c r="E19" s="27">
        <v>8</v>
      </c>
      <c r="F19" s="27">
        <v>5</v>
      </c>
      <c r="G19" s="28">
        <v>3</v>
      </c>
      <c r="H19" s="27">
        <v>0</v>
      </c>
      <c r="I19" s="27">
        <v>130</v>
      </c>
      <c r="J19" s="27">
        <v>2</v>
      </c>
      <c r="K19" s="28">
        <f t="shared" si="5"/>
        <v>174</v>
      </c>
      <c r="L19" s="27">
        <v>16</v>
      </c>
      <c r="M19" s="29">
        <f t="shared" si="6"/>
        <v>61.53846153846154</v>
      </c>
      <c r="N19" s="30">
        <v>3</v>
      </c>
      <c r="O19" s="29">
        <f t="shared" si="0"/>
        <v>37.5</v>
      </c>
      <c r="P19" s="30">
        <v>1</v>
      </c>
      <c r="Q19" s="29">
        <f t="shared" si="1"/>
        <v>20</v>
      </c>
      <c r="R19" s="31">
        <v>1</v>
      </c>
      <c r="S19" s="32">
        <f t="shared" si="2"/>
        <v>33.333333333333329</v>
      </c>
      <c r="T19" s="33">
        <v>0</v>
      </c>
      <c r="U19" s="32" t="e">
        <f t="shared" si="3"/>
        <v>#DIV/0!</v>
      </c>
      <c r="V19" s="31">
        <v>37</v>
      </c>
      <c r="W19" s="32">
        <f t="shared" si="4"/>
        <v>28.46153846153846</v>
      </c>
      <c r="X19" s="34">
        <v>0</v>
      </c>
      <c r="Y19" s="32">
        <f t="shared" si="7"/>
        <v>0</v>
      </c>
      <c r="Z19" s="34">
        <f t="shared" si="9"/>
        <v>58</v>
      </c>
      <c r="AA19" s="32">
        <f t="shared" si="8"/>
        <v>33.333333333333329</v>
      </c>
    </row>
    <row r="20" spans="1:27" x14ac:dyDescent="0.25">
      <c r="A20" s="25">
        <f>'[1]9'!A17</f>
        <v>9</v>
      </c>
      <c r="B20" s="26" t="str">
        <f>'[1]9'!B17</f>
        <v>SAYUNG</v>
      </c>
      <c r="C20" s="26" t="str">
        <f>'[1]9'!C17</f>
        <v>Puskesmas Sayung II</v>
      </c>
      <c r="D20" s="27">
        <v>27</v>
      </c>
      <c r="E20" s="27">
        <v>7</v>
      </c>
      <c r="F20" s="27">
        <v>6</v>
      </c>
      <c r="G20" s="28">
        <v>1</v>
      </c>
      <c r="H20" s="27">
        <v>0</v>
      </c>
      <c r="I20" s="27">
        <v>142</v>
      </c>
      <c r="J20" s="27">
        <v>3</v>
      </c>
      <c r="K20" s="28">
        <f t="shared" si="5"/>
        <v>186</v>
      </c>
      <c r="L20" s="27">
        <v>7</v>
      </c>
      <c r="M20" s="29">
        <f t="shared" si="6"/>
        <v>25.925925925925924</v>
      </c>
      <c r="N20" s="30">
        <v>3</v>
      </c>
      <c r="O20" s="29">
        <f t="shared" si="0"/>
        <v>42.857142857142854</v>
      </c>
      <c r="P20" s="30">
        <v>0</v>
      </c>
      <c r="Q20" s="29">
        <f t="shared" si="1"/>
        <v>0</v>
      </c>
      <c r="R20" s="31">
        <v>1</v>
      </c>
      <c r="S20" s="32">
        <f t="shared" si="2"/>
        <v>100</v>
      </c>
      <c r="T20" s="33">
        <v>0</v>
      </c>
      <c r="U20" s="32" t="e">
        <f t="shared" si="3"/>
        <v>#DIV/0!</v>
      </c>
      <c r="V20" s="31">
        <v>18</v>
      </c>
      <c r="W20" s="32">
        <f t="shared" si="4"/>
        <v>12.676056338028168</v>
      </c>
      <c r="X20" s="34">
        <v>0</v>
      </c>
      <c r="Y20" s="32">
        <f t="shared" si="7"/>
        <v>0</v>
      </c>
      <c r="Z20" s="34">
        <f t="shared" si="9"/>
        <v>29</v>
      </c>
      <c r="AA20" s="32">
        <f t="shared" si="8"/>
        <v>15.591397849462366</v>
      </c>
    </row>
    <row r="21" spans="1:27" x14ac:dyDescent="0.25">
      <c r="A21" s="25">
        <f>'[1]9'!A18</f>
        <v>10</v>
      </c>
      <c r="B21" s="26" t="str">
        <f>'[1]9'!B18</f>
        <v>KARANGTENGAH</v>
      </c>
      <c r="C21" s="26" t="str">
        <f>'[1]9'!C18</f>
        <v>Puskesmas Karang Tengah</v>
      </c>
      <c r="D21" s="27">
        <v>34</v>
      </c>
      <c r="E21" s="27">
        <v>8</v>
      </c>
      <c r="F21" s="27">
        <v>8</v>
      </c>
      <c r="G21" s="28">
        <v>5</v>
      </c>
      <c r="H21" s="27">
        <v>0</v>
      </c>
      <c r="I21" s="27">
        <v>289</v>
      </c>
      <c r="J21" s="27">
        <v>2</v>
      </c>
      <c r="K21" s="28">
        <f t="shared" si="5"/>
        <v>346</v>
      </c>
      <c r="L21" s="27">
        <v>33</v>
      </c>
      <c r="M21" s="29">
        <f t="shared" si="6"/>
        <v>97.058823529411768</v>
      </c>
      <c r="N21" s="30">
        <v>8</v>
      </c>
      <c r="O21" s="29">
        <f t="shared" si="0"/>
        <v>100</v>
      </c>
      <c r="P21" s="30">
        <v>6</v>
      </c>
      <c r="Q21" s="29">
        <f t="shared" si="1"/>
        <v>75</v>
      </c>
      <c r="R21" s="31">
        <v>5</v>
      </c>
      <c r="S21" s="32">
        <f t="shared" si="2"/>
        <v>100</v>
      </c>
      <c r="T21" s="33"/>
      <c r="U21" s="32" t="e">
        <f t="shared" si="3"/>
        <v>#DIV/0!</v>
      </c>
      <c r="V21" s="31">
        <v>230</v>
      </c>
      <c r="W21" s="32">
        <f t="shared" si="4"/>
        <v>79.584775086505189</v>
      </c>
      <c r="X21" s="34"/>
      <c r="Y21" s="32">
        <f t="shared" si="7"/>
        <v>0</v>
      </c>
      <c r="Z21" s="34">
        <f t="shared" si="9"/>
        <v>282</v>
      </c>
      <c r="AA21" s="32">
        <f t="shared" si="8"/>
        <v>81.502890173410407</v>
      </c>
    </row>
    <row r="22" spans="1:27" x14ac:dyDescent="0.25">
      <c r="A22" s="25">
        <f>'[1]9'!A19</f>
        <v>11</v>
      </c>
      <c r="B22" s="26" t="str">
        <f>'[1]9'!B19</f>
        <v>BONANG</v>
      </c>
      <c r="C22" s="26" t="str">
        <f>'[1]9'!C19</f>
        <v>Puskesmas Bonang I</v>
      </c>
      <c r="D22" s="27">
        <v>33</v>
      </c>
      <c r="E22" s="27">
        <v>15</v>
      </c>
      <c r="F22" s="27">
        <v>2</v>
      </c>
      <c r="G22" s="28">
        <v>1</v>
      </c>
      <c r="H22" s="27">
        <v>0</v>
      </c>
      <c r="I22" s="27">
        <v>162</v>
      </c>
      <c r="J22" s="27">
        <v>2</v>
      </c>
      <c r="K22" s="28">
        <f t="shared" si="5"/>
        <v>215</v>
      </c>
      <c r="L22" s="27">
        <v>31</v>
      </c>
      <c r="M22" s="29">
        <f t="shared" si="6"/>
        <v>93.939393939393938</v>
      </c>
      <c r="N22" s="30">
        <v>15</v>
      </c>
      <c r="O22" s="29">
        <f t="shared" si="0"/>
        <v>100</v>
      </c>
      <c r="P22" s="30">
        <v>0</v>
      </c>
      <c r="Q22" s="29">
        <f t="shared" si="1"/>
        <v>0</v>
      </c>
      <c r="R22" s="31">
        <v>1</v>
      </c>
      <c r="S22" s="32">
        <f t="shared" si="2"/>
        <v>100</v>
      </c>
      <c r="T22" s="33">
        <v>0</v>
      </c>
      <c r="U22" s="32" t="e">
        <f t="shared" si="3"/>
        <v>#DIV/0!</v>
      </c>
      <c r="V22" s="31">
        <v>139</v>
      </c>
      <c r="W22" s="32">
        <f t="shared" si="4"/>
        <v>85.802469135802468</v>
      </c>
      <c r="X22" s="34">
        <v>0</v>
      </c>
      <c r="Y22" s="32">
        <f t="shared" si="7"/>
        <v>0</v>
      </c>
      <c r="Z22" s="34">
        <f t="shared" si="9"/>
        <v>186</v>
      </c>
      <c r="AA22" s="32">
        <f t="shared" si="8"/>
        <v>86.511627906976742</v>
      </c>
    </row>
    <row r="23" spans="1:27" x14ac:dyDescent="0.25">
      <c r="A23" s="25">
        <f>'[1]9'!A20</f>
        <v>12</v>
      </c>
      <c r="B23" s="26" t="str">
        <f>'[1]9'!B20</f>
        <v>BONANG</v>
      </c>
      <c r="C23" s="26" t="str">
        <f>'[1]9'!C20</f>
        <v>Puskesmas Bonang II</v>
      </c>
      <c r="D23" s="27">
        <v>77</v>
      </c>
      <c r="E23" s="27">
        <v>36</v>
      </c>
      <c r="F23" s="27">
        <v>27</v>
      </c>
      <c r="G23" s="28">
        <v>11</v>
      </c>
      <c r="H23" s="27">
        <v>0</v>
      </c>
      <c r="I23" s="27">
        <v>194</v>
      </c>
      <c r="J23" s="27">
        <v>1</v>
      </c>
      <c r="K23" s="28">
        <f t="shared" si="5"/>
        <v>346</v>
      </c>
      <c r="L23" s="27">
        <v>77</v>
      </c>
      <c r="M23" s="29">
        <f t="shared" si="6"/>
        <v>100</v>
      </c>
      <c r="N23" s="30">
        <v>36</v>
      </c>
      <c r="O23" s="29">
        <f t="shared" si="0"/>
        <v>100</v>
      </c>
      <c r="P23" s="30">
        <v>27</v>
      </c>
      <c r="Q23" s="29">
        <f t="shared" si="1"/>
        <v>100</v>
      </c>
      <c r="R23" s="31">
        <v>11</v>
      </c>
      <c r="S23" s="32">
        <f t="shared" si="2"/>
        <v>100</v>
      </c>
      <c r="T23" s="33">
        <v>0</v>
      </c>
      <c r="U23" s="32" t="e">
        <f t="shared" si="3"/>
        <v>#DIV/0!</v>
      </c>
      <c r="V23" s="31">
        <v>193</v>
      </c>
      <c r="W23" s="32">
        <f t="shared" si="4"/>
        <v>99.484536082474222</v>
      </c>
      <c r="X23" s="34">
        <v>0</v>
      </c>
      <c r="Y23" s="32">
        <f t="shared" si="7"/>
        <v>0</v>
      </c>
      <c r="Z23" s="34">
        <f t="shared" si="9"/>
        <v>344</v>
      </c>
      <c r="AA23" s="32">
        <f t="shared" si="8"/>
        <v>99.421965317919074</v>
      </c>
    </row>
    <row r="24" spans="1:27" x14ac:dyDescent="0.25">
      <c r="A24" s="25">
        <f>'[1]9'!A21</f>
        <v>13</v>
      </c>
      <c r="B24" s="26" t="str">
        <f>'[1]9'!B21</f>
        <v>DEMAK</v>
      </c>
      <c r="C24" s="26" t="str">
        <f>'[1]9'!C21</f>
        <v>Puskesmas Demak I</v>
      </c>
      <c r="D24" s="27">
        <v>26</v>
      </c>
      <c r="E24" s="27">
        <v>7</v>
      </c>
      <c r="F24" s="27">
        <v>7</v>
      </c>
      <c r="G24" s="28">
        <v>1</v>
      </c>
      <c r="H24" s="27">
        <v>1</v>
      </c>
      <c r="I24" s="27">
        <v>134</v>
      </c>
      <c r="J24" s="27">
        <v>1</v>
      </c>
      <c r="K24" s="28">
        <f t="shared" si="5"/>
        <v>177</v>
      </c>
      <c r="L24" s="27">
        <v>24</v>
      </c>
      <c r="M24" s="29">
        <f t="shared" si="6"/>
        <v>92.307692307692307</v>
      </c>
      <c r="N24" s="30">
        <v>6</v>
      </c>
      <c r="O24" s="29">
        <f t="shared" si="0"/>
        <v>85.714285714285708</v>
      </c>
      <c r="P24" s="30">
        <v>6</v>
      </c>
      <c r="Q24" s="29">
        <f t="shared" si="1"/>
        <v>85.714285714285708</v>
      </c>
      <c r="R24" s="31">
        <v>1</v>
      </c>
      <c r="S24" s="32">
        <f t="shared" si="2"/>
        <v>100</v>
      </c>
      <c r="T24" s="33">
        <v>1</v>
      </c>
      <c r="U24" s="32">
        <f t="shared" si="3"/>
        <v>100</v>
      </c>
      <c r="V24" s="31">
        <v>73</v>
      </c>
      <c r="W24" s="32">
        <f t="shared" si="4"/>
        <v>54.477611940298509</v>
      </c>
      <c r="X24" s="34">
        <v>1</v>
      </c>
      <c r="Y24" s="32">
        <f t="shared" si="7"/>
        <v>100</v>
      </c>
      <c r="Z24" s="34">
        <f>SUM(L24,N24,P24,R24,T24,V24,X24)</f>
        <v>112</v>
      </c>
      <c r="AA24" s="32">
        <f t="shared" si="8"/>
        <v>63.276836158192097</v>
      </c>
    </row>
    <row r="25" spans="1:27" x14ac:dyDescent="0.25">
      <c r="A25" s="25">
        <f>'[1]9'!A22</f>
        <v>14</v>
      </c>
      <c r="B25" s="26" t="str">
        <f>'[1]9'!B22</f>
        <v>DEMAK</v>
      </c>
      <c r="C25" s="26" t="str">
        <f>'[1]9'!C22</f>
        <v>Puskesmas Demak II</v>
      </c>
      <c r="D25" s="27">
        <v>18</v>
      </c>
      <c r="E25" s="27">
        <v>4</v>
      </c>
      <c r="F25" s="27">
        <v>1</v>
      </c>
      <c r="G25" s="28">
        <v>1</v>
      </c>
      <c r="H25" s="27">
        <v>0</v>
      </c>
      <c r="I25" s="27">
        <v>37</v>
      </c>
      <c r="J25" s="27">
        <v>0</v>
      </c>
      <c r="K25" s="28">
        <v>61</v>
      </c>
      <c r="L25" s="27">
        <v>18</v>
      </c>
      <c r="M25" s="29">
        <f t="shared" si="6"/>
        <v>100</v>
      </c>
      <c r="N25" s="30">
        <v>4</v>
      </c>
      <c r="O25" s="29">
        <f t="shared" si="0"/>
        <v>100</v>
      </c>
      <c r="P25" s="30">
        <v>1</v>
      </c>
      <c r="Q25" s="29">
        <f t="shared" si="1"/>
        <v>100</v>
      </c>
      <c r="R25" s="31">
        <v>0</v>
      </c>
      <c r="S25" s="32">
        <f t="shared" si="2"/>
        <v>0</v>
      </c>
      <c r="T25" s="33">
        <v>0</v>
      </c>
      <c r="U25" s="32" t="e">
        <f t="shared" si="3"/>
        <v>#DIV/0!</v>
      </c>
      <c r="V25" s="31">
        <v>2</v>
      </c>
      <c r="W25" s="32">
        <f t="shared" si="4"/>
        <v>5.4054054054054053</v>
      </c>
      <c r="X25" s="33">
        <v>26</v>
      </c>
      <c r="Y25" s="32" t="e">
        <f t="shared" si="7"/>
        <v>#DIV/0!</v>
      </c>
      <c r="Z25" s="34">
        <f t="shared" si="9"/>
        <v>51</v>
      </c>
      <c r="AA25" s="32">
        <f t="shared" si="8"/>
        <v>83.606557377049185</v>
      </c>
    </row>
    <row r="26" spans="1:27" x14ac:dyDescent="0.25">
      <c r="A26" s="25">
        <f>'[1]9'!A23</f>
        <v>15</v>
      </c>
      <c r="B26" s="26" t="str">
        <f>'[1]9'!B23</f>
        <v>DEMAK</v>
      </c>
      <c r="C26" s="26" t="str">
        <f>'[1]9'!C23</f>
        <v>Puskesmas Demak III</v>
      </c>
      <c r="D26" s="27">
        <v>19</v>
      </c>
      <c r="E26" s="27">
        <v>4</v>
      </c>
      <c r="F26" s="27">
        <v>7</v>
      </c>
      <c r="G26" s="28">
        <v>1</v>
      </c>
      <c r="H26" s="27">
        <v>0</v>
      </c>
      <c r="I26" s="27">
        <v>59</v>
      </c>
      <c r="J26" s="27">
        <v>0</v>
      </c>
      <c r="K26" s="28">
        <f t="shared" si="5"/>
        <v>90</v>
      </c>
      <c r="L26" s="27">
        <v>19</v>
      </c>
      <c r="M26" s="29">
        <f t="shared" si="6"/>
        <v>100</v>
      </c>
      <c r="N26" s="30">
        <v>4</v>
      </c>
      <c r="O26" s="29">
        <f t="shared" si="0"/>
        <v>100</v>
      </c>
      <c r="P26" s="30">
        <v>7</v>
      </c>
      <c r="Q26" s="29">
        <f t="shared" si="1"/>
        <v>100</v>
      </c>
      <c r="R26" s="31">
        <v>1</v>
      </c>
      <c r="S26" s="32">
        <f t="shared" si="2"/>
        <v>100</v>
      </c>
      <c r="T26" s="33">
        <v>0</v>
      </c>
      <c r="U26" s="32" t="e">
        <f t="shared" si="3"/>
        <v>#DIV/0!</v>
      </c>
      <c r="V26" s="31">
        <v>46</v>
      </c>
      <c r="W26" s="32">
        <f t="shared" si="4"/>
        <v>77.966101694915253</v>
      </c>
      <c r="X26" s="34">
        <v>0</v>
      </c>
      <c r="Y26" s="32" t="e">
        <f t="shared" si="7"/>
        <v>#DIV/0!</v>
      </c>
      <c r="Z26" s="34">
        <f t="shared" si="9"/>
        <v>77</v>
      </c>
      <c r="AA26" s="32">
        <f t="shared" si="8"/>
        <v>85.555555555555557</v>
      </c>
    </row>
    <row r="27" spans="1:27" x14ac:dyDescent="0.25">
      <c r="A27" s="25">
        <f>'[1]9'!A24</f>
        <v>16</v>
      </c>
      <c r="B27" s="26" t="str">
        <f>'[1]9'!B24</f>
        <v>WONOSALAM</v>
      </c>
      <c r="C27" s="26" t="str">
        <f>'[1]9'!C24</f>
        <v>Puskesmas Wonosalam I</v>
      </c>
      <c r="D27" s="27">
        <v>26</v>
      </c>
      <c r="E27" s="27">
        <v>8</v>
      </c>
      <c r="F27" s="27">
        <v>5</v>
      </c>
      <c r="G27" s="28">
        <v>3</v>
      </c>
      <c r="H27" s="27">
        <v>0</v>
      </c>
      <c r="I27" s="27">
        <v>28</v>
      </c>
      <c r="J27" s="27">
        <v>0</v>
      </c>
      <c r="K27" s="28">
        <f t="shared" si="5"/>
        <v>70</v>
      </c>
      <c r="L27" s="27">
        <v>21</v>
      </c>
      <c r="M27" s="29">
        <f t="shared" si="6"/>
        <v>80.769230769230774</v>
      </c>
      <c r="N27" s="30">
        <v>7</v>
      </c>
      <c r="O27" s="29">
        <f t="shared" si="0"/>
        <v>87.5</v>
      </c>
      <c r="P27" s="30">
        <v>3</v>
      </c>
      <c r="Q27" s="29">
        <f t="shared" si="1"/>
        <v>60</v>
      </c>
      <c r="R27" s="31">
        <v>3</v>
      </c>
      <c r="S27" s="32">
        <f t="shared" si="2"/>
        <v>100</v>
      </c>
      <c r="T27" s="33">
        <v>0</v>
      </c>
      <c r="U27" s="32" t="e">
        <f t="shared" si="3"/>
        <v>#DIV/0!</v>
      </c>
      <c r="V27" s="31">
        <v>16</v>
      </c>
      <c r="W27" s="32">
        <f t="shared" si="4"/>
        <v>57.142857142857139</v>
      </c>
      <c r="X27" s="34">
        <v>0</v>
      </c>
      <c r="Y27" s="32" t="e">
        <f t="shared" si="7"/>
        <v>#DIV/0!</v>
      </c>
      <c r="Z27" s="34">
        <f t="shared" si="9"/>
        <v>50</v>
      </c>
      <c r="AA27" s="32">
        <f t="shared" si="8"/>
        <v>71.428571428571431</v>
      </c>
    </row>
    <row r="28" spans="1:27" x14ac:dyDescent="0.25">
      <c r="A28" s="25">
        <f>'[1]9'!A25</f>
        <v>17</v>
      </c>
      <c r="B28" s="26" t="str">
        <f>'[1]9'!B25</f>
        <v>WONOSALAM</v>
      </c>
      <c r="C28" s="26" t="str">
        <f>'[1]9'!C25</f>
        <v>Puskesmas Wonosalam II</v>
      </c>
      <c r="D28" s="27">
        <v>20</v>
      </c>
      <c r="E28" s="27">
        <v>4</v>
      </c>
      <c r="F28" s="27">
        <v>7</v>
      </c>
      <c r="G28" s="28">
        <v>2</v>
      </c>
      <c r="H28" s="27">
        <v>1</v>
      </c>
      <c r="I28" s="27">
        <v>110</v>
      </c>
      <c r="J28" s="27">
        <v>1</v>
      </c>
      <c r="K28" s="28">
        <f t="shared" si="5"/>
        <v>145</v>
      </c>
      <c r="L28" s="27">
        <v>20</v>
      </c>
      <c r="M28" s="29">
        <f t="shared" si="6"/>
        <v>100</v>
      </c>
      <c r="N28" s="30">
        <v>4</v>
      </c>
      <c r="O28" s="29">
        <f t="shared" si="0"/>
        <v>100</v>
      </c>
      <c r="P28" s="30">
        <v>7</v>
      </c>
      <c r="Q28" s="29">
        <f t="shared" si="1"/>
        <v>100</v>
      </c>
      <c r="R28" s="31">
        <v>1</v>
      </c>
      <c r="S28" s="32">
        <f t="shared" si="2"/>
        <v>50</v>
      </c>
      <c r="T28" s="33">
        <v>1</v>
      </c>
      <c r="U28" s="32">
        <f t="shared" si="3"/>
        <v>100</v>
      </c>
      <c r="V28" s="31">
        <v>95</v>
      </c>
      <c r="W28" s="32">
        <f t="shared" si="4"/>
        <v>86.36363636363636</v>
      </c>
      <c r="X28" s="34">
        <v>0</v>
      </c>
      <c r="Y28" s="32">
        <f t="shared" si="7"/>
        <v>0</v>
      </c>
      <c r="Z28" s="34">
        <f t="shared" si="9"/>
        <v>128</v>
      </c>
      <c r="AA28" s="32">
        <f t="shared" si="8"/>
        <v>88.275862068965523</v>
      </c>
    </row>
    <row r="29" spans="1:27" x14ac:dyDescent="0.25">
      <c r="A29" s="25">
        <f>'[1]9'!A26</f>
        <v>18</v>
      </c>
      <c r="B29" s="26" t="str">
        <f>'[1]9'!B26</f>
        <v>DEMPET</v>
      </c>
      <c r="C29" s="26" t="str">
        <f>'[1]9'!C26</f>
        <v>Puskesmas Dempet</v>
      </c>
      <c r="D29" s="27">
        <v>36</v>
      </c>
      <c r="E29" s="27">
        <v>7</v>
      </c>
      <c r="F29" s="27">
        <v>3</v>
      </c>
      <c r="G29" s="28">
        <v>1</v>
      </c>
      <c r="H29" s="27">
        <v>0</v>
      </c>
      <c r="I29" s="27">
        <v>97</v>
      </c>
      <c r="J29" s="27">
        <v>2</v>
      </c>
      <c r="K29" s="28">
        <v>146</v>
      </c>
      <c r="L29" s="27">
        <v>36</v>
      </c>
      <c r="M29" s="29">
        <f t="shared" si="6"/>
        <v>100</v>
      </c>
      <c r="N29" s="30">
        <v>7</v>
      </c>
      <c r="O29" s="29">
        <f t="shared" si="0"/>
        <v>100</v>
      </c>
      <c r="P29" s="30">
        <v>3</v>
      </c>
      <c r="Q29" s="29">
        <f t="shared" si="1"/>
        <v>100</v>
      </c>
      <c r="R29" s="31">
        <v>1</v>
      </c>
      <c r="S29" s="32">
        <f t="shared" si="2"/>
        <v>100</v>
      </c>
      <c r="T29" s="33">
        <v>0</v>
      </c>
      <c r="U29" s="32" t="e">
        <f t="shared" si="3"/>
        <v>#DIV/0!</v>
      </c>
      <c r="V29" s="31">
        <v>97</v>
      </c>
      <c r="W29" s="32">
        <f t="shared" si="4"/>
        <v>100</v>
      </c>
      <c r="X29" s="34">
        <v>2</v>
      </c>
      <c r="Y29" s="32">
        <f t="shared" si="7"/>
        <v>100</v>
      </c>
      <c r="Z29" s="34">
        <f t="shared" si="9"/>
        <v>146</v>
      </c>
      <c r="AA29" s="32">
        <f t="shared" si="8"/>
        <v>100</v>
      </c>
    </row>
    <row r="30" spans="1:27" x14ac:dyDescent="0.25">
      <c r="A30" s="25">
        <f>'[1]9'!A27</f>
        <v>19</v>
      </c>
      <c r="B30" s="26" t="str">
        <f>'[1]9'!B27</f>
        <v>KEBONAGUNG</v>
      </c>
      <c r="C30" s="26" t="str">
        <f>'[1]9'!C27</f>
        <v xml:space="preserve">Puskesmas Kebonagung </v>
      </c>
      <c r="D30" s="27">
        <v>30</v>
      </c>
      <c r="E30" s="27">
        <v>6</v>
      </c>
      <c r="F30" s="27">
        <v>5</v>
      </c>
      <c r="G30" s="28">
        <v>3</v>
      </c>
      <c r="H30" s="27">
        <v>0</v>
      </c>
      <c r="I30" s="27">
        <v>234</v>
      </c>
      <c r="J30" s="27">
        <v>2</v>
      </c>
      <c r="K30" s="28">
        <f t="shared" si="5"/>
        <v>280</v>
      </c>
      <c r="L30" s="27">
        <v>21</v>
      </c>
      <c r="M30" s="29">
        <f t="shared" si="6"/>
        <v>70</v>
      </c>
      <c r="N30" s="30">
        <v>3</v>
      </c>
      <c r="O30" s="29">
        <f t="shared" si="0"/>
        <v>50</v>
      </c>
      <c r="P30" s="30">
        <v>0</v>
      </c>
      <c r="Q30" s="29">
        <f t="shared" si="1"/>
        <v>0</v>
      </c>
      <c r="R30" s="31">
        <v>1</v>
      </c>
      <c r="S30" s="32">
        <f t="shared" si="2"/>
        <v>33.333333333333329</v>
      </c>
      <c r="T30" s="33"/>
      <c r="U30" s="32" t="e">
        <f t="shared" si="3"/>
        <v>#DIV/0!</v>
      </c>
      <c r="V30" s="31">
        <v>218</v>
      </c>
      <c r="W30" s="32">
        <f t="shared" si="4"/>
        <v>93.162393162393158</v>
      </c>
      <c r="X30" s="34">
        <v>0</v>
      </c>
      <c r="Y30" s="32">
        <f t="shared" si="7"/>
        <v>0</v>
      </c>
      <c r="Z30" s="34">
        <f t="shared" si="9"/>
        <v>243</v>
      </c>
      <c r="AA30" s="32">
        <f t="shared" si="8"/>
        <v>86.785714285714292</v>
      </c>
    </row>
    <row r="31" spans="1:27" x14ac:dyDescent="0.25">
      <c r="A31" s="25">
        <f>'[1]9'!A28</f>
        <v>20</v>
      </c>
      <c r="B31" s="26" t="str">
        <f>'[1]9'!B28</f>
        <v>GAJAH</v>
      </c>
      <c r="C31" s="26" t="str">
        <f>'[1]9'!C28</f>
        <v>Puskesmas Gajah I</v>
      </c>
      <c r="D31" s="27">
        <v>22</v>
      </c>
      <c r="E31" s="27">
        <v>3</v>
      </c>
      <c r="F31" s="27">
        <v>4</v>
      </c>
      <c r="G31" s="28">
        <v>1</v>
      </c>
      <c r="H31" s="27">
        <v>0</v>
      </c>
      <c r="I31" s="27">
        <v>87</v>
      </c>
      <c r="J31" s="27">
        <v>1</v>
      </c>
      <c r="K31" s="28">
        <f t="shared" si="5"/>
        <v>118</v>
      </c>
      <c r="L31" s="27">
        <v>22</v>
      </c>
      <c r="M31" s="29">
        <f t="shared" si="6"/>
        <v>100</v>
      </c>
      <c r="N31" s="30">
        <v>3</v>
      </c>
      <c r="O31" s="29">
        <f t="shared" si="0"/>
        <v>100</v>
      </c>
      <c r="P31" s="30">
        <v>4</v>
      </c>
      <c r="Q31" s="29">
        <f t="shared" si="1"/>
        <v>100</v>
      </c>
      <c r="R31" s="31">
        <v>1</v>
      </c>
      <c r="S31" s="32">
        <f t="shared" si="2"/>
        <v>100</v>
      </c>
      <c r="T31" s="33">
        <v>0</v>
      </c>
      <c r="U31" s="32" t="e">
        <f t="shared" si="3"/>
        <v>#DIV/0!</v>
      </c>
      <c r="V31" s="31">
        <v>87</v>
      </c>
      <c r="W31" s="32">
        <f t="shared" si="4"/>
        <v>100</v>
      </c>
      <c r="X31" s="34">
        <v>1</v>
      </c>
      <c r="Y31" s="32">
        <f t="shared" si="7"/>
        <v>100</v>
      </c>
      <c r="Z31" s="34">
        <f t="shared" si="9"/>
        <v>118</v>
      </c>
      <c r="AA31" s="32">
        <f t="shared" si="8"/>
        <v>100</v>
      </c>
    </row>
    <row r="32" spans="1:27" x14ac:dyDescent="0.25">
      <c r="A32" s="25">
        <f>'[1]9'!A29</f>
        <v>21</v>
      </c>
      <c r="B32" s="26" t="str">
        <f>'[1]9'!B29</f>
        <v>GAJAH</v>
      </c>
      <c r="C32" s="26" t="str">
        <f>'[1]9'!C29</f>
        <v>Puskesmas Gajah II</v>
      </c>
      <c r="D32" s="27">
        <v>13</v>
      </c>
      <c r="E32" s="27">
        <v>4</v>
      </c>
      <c r="F32" s="27">
        <v>3</v>
      </c>
      <c r="G32" s="28">
        <v>1</v>
      </c>
      <c r="H32" s="27">
        <v>0</v>
      </c>
      <c r="I32" s="27">
        <v>0</v>
      </c>
      <c r="J32" s="27">
        <v>0</v>
      </c>
      <c r="K32" s="28">
        <f t="shared" si="5"/>
        <v>21</v>
      </c>
      <c r="L32" s="27">
        <v>13</v>
      </c>
      <c r="M32" s="29">
        <f t="shared" si="6"/>
        <v>100</v>
      </c>
      <c r="N32" s="30">
        <v>4</v>
      </c>
      <c r="O32" s="29">
        <f t="shared" si="0"/>
        <v>100</v>
      </c>
      <c r="P32" s="30">
        <v>3</v>
      </c>
      <c r="Q32" s="29">
        <f t="shared" si="1"/>
        <v>100</v>
      </c>
      <c r="R32" s="31">
        <v>1</v>
      </c>
      <c r="S32" s="32">
        <f t="shared" si="2"/>
        <v>100</v>
      </c>
      <c r="T32" s="33">
        <v>0</v>
      </c>
      <c r="U32" s="32" t="e">
        <f t="shared" si="3"/>
        <v>#DIV/0!</v>
      </c>
      <c r="V32" s="31">
        <v>0</v>
      </c>
      <c r="W32" s="32" t="e">
        <f t="shared" si="4"/>
        <v>#DIV/0!</v>
      </c>
      <c r="X32" s="34">
        <v>1</v>
      </c>
      <c r="Y32" s="32" t="e">
        <f t="shared" si="7"/>
        <v>#DIV/0!</v>
      </c>
      <c r="Z32" s="34">
        <f t="shared" si="9"/>
        <v>22</v>
      </c>
      <c r="AA32" s="32">
        <f t="shared" si="8"/>
        <v>104.76190476190477</v>
      </c>
    </row>
    <row r="33" spans="1:27" x14ac:dyDescent="0.25">
      <c r="A33" s="25">
        <f>'[1]9'!A30</f>
        <v>22</v>
      </c>
      <c r="B33" s="26" t="str">
        <f>'[1]9'!B30</f>
        <v>KARANGANYAR</v>
      </c>
      <c r="C33" s="26" t="str">
        <f>'[1]9'!C30</f>
        <v>Puskesmas Karanganyar I</v>
      </c>
      <c r="D33" s="27">
        <v>16</v>
      </c>
      <c r="E33" s="27">
        <v>6</v>
      </c>
      <c r="F33" s="27">
        <v>4</v>
      </c>
      <c r="G33" s="28">
        <v>3</v>
      </c>
      <c r="H33" s="27">
        <v>0</v>
      </c>
      <c r="I33" s="27">
        <v>61</v>
      </c>
      <c r="J33" s="27">
        <v>1</v>
      </c>
      <c r="K33" s="28">
        <f t="shared" si="5"/>
        <v>91</v>
      </c>
      <c r="L33" s="27">
        <v>15</v>
      </c>
      <c r="M33" s="29">
        <f t="shared" si="6"/>
        <v>93.75</v>
      </c>
      <c r="N33" s="30">
        <v>6</v>
      </c>
      <c r="O33" s="29">
        <f t="shared" si="0"/>
        <v>100</v>
      </c>
      <c r="P33" s="30">
        <v>4</v>
      </c>
      <c r="Q33" s="29">
        <f t="shared" si="1"/>
        <v>100</v>
      </c>
      <c r="R33" s="31">
        <v>3</v>
      </c>
      <c r="S33" s="32">
        <f t="shared" si="2"/>
        <v>100</v>
      </c>
      <c r="T33" s="33">
        <v>0</v>
      </c>
      <c r="U33" s="32" t="e">
        <f t="shared" si="3"/>
        <v>#DIV/0!</v>
      </c>
      <c r="V33" s="31">
        <v>53</v>
      </c>
      <c r="W33" s="32">
        <f t="shared" si="4"/>
        <v>86.885245901639337</v>
      </c>
      <c r="X33" s="34">
        <v>1</v>
      </c>
      <c r="Y33" s="32">
        <f t="shared" si="7"/>
        <v>100</v>
      </c>
      <c r="Z33" s="34">
        <f t="shared" si="9"/>
        <v>82</v>
      </c>
      <c r="AA33" s="32">
        <f t="shared" si="8"/>
        <v>90.109890109890117</v>
      </c>
    </row>
    <row r="34" spans="1:27" x14ac:dyDescent="0.25">
      <c r="A34" s="25">
        <f>'[1]9'!A31</f>
        <v>23</v>
      </c>
      <c r="B34" s="26" t="str">
        <f>'[1]9'!B31</f>
        <v>KARANGANYAR</v>
      </c>
      <c r="C34" s="26" t="str">
        <f>'[1]9'!C31</f>
        <v>Puskesmas Karanganyar II</v>
      </c>
      <c r="D34" s="27">
        <v>17</v>
      </c>
      <c r="E34" s="27">
        <v>6</v>
      </c>
      <c r="F34" s="27">
        <v>3</v>
      </c>
      <c r="G34" s="28">
        <v>1</v>
      </c>
      <c r="H34" s="27">
        <v>0</v>
      </c>
      <c r="I34" s="27">
        <v>156</v>
      </c>
      <c r="J34" s="27">
        <v>1</v>
      </c>
      <c r="K34" s="28">
        <f t="shared" si="5"/>
        <v>184</v>
      </c>
      <c r="L34" s="27">
        <v>15</v>
      </c>
      <c r="M34" s="29">
        <f t="shared" si="6"/>
        <v>88.235294117647058</v>
      </c>
      <c r="N34" s="30">
        <v>4</v>
      </c>
      <c r="O34" s="29">
        <f t="shared" si="0"/>
        <v>66.666666666666657</v>
      </c>
      <c r="P34" s="30">
        <v>2</v>
      </c>
      <c r="Q34" s="29">
        <f t="shared" si="1"/>
        <v>66.666666666666657</v>
      </c>
      <c r="R34" s="31">
        <v>1</v>
      </c>
      <c r="S34" s="32">
        <f t="shared" si="2"/>
        <v>100</v>
      </c>
      <c r="T34" s="33">
        <v>0</v>
      </c>
      <c r="U34" s="32" t="e">
        <f t="shared" si="3"/>
        <v>#DIV/0!</v>
      </c>
      <c r="V34" s="31">
        <v>126</v>
      </c>
      <c r="W34" s="32">
        <f t="shared" si="4"/>
        <v>80.769230769230774</v>
      </c>
      <c r="X34" s="34">
        <v>0</v>
      </c>
      <c r="Y34" s="32">
        <f t="shared" si="7"/>
        <v>0</v>
      </c>
      <c r="Z34" s="34">
        <f t="shared" si="9"/>
        <v>148</v>
      </c>
      <c r="AA34" s="32">
        <f t="shared" si="8"/>
        <v>80.434782608695656</v>
      </c>
    </row>
    <row r="35" spans="1:27" x14ac:dyDescent="0.25">
      <c r="A35" s="25">
        <f>'[1]9'!A32</f>
        <v>24</v>
      </c>
      <c r="B35" s="26" t="str">
        <f>'[1]9'!B32</f>
        <v>MIJEN</v>
      </c>
      <c r="C35" s="26" t="str">
        <f>'[1]9'!C32</f>
        <v>Puskesmas Mijen I</v>
      </c>
      <c r="D35" s="27">
        <v>18</v>
      </c>
      <c r="E35" s="27">
        <v>7</v>
      </c>
      <c r="F35" s="27">
        <v>6</v>
      </c>
      <c r="G35" s="28">
        <v>1</v>
      </c>
      <c r="H35" s="27">
        <v>0</v>
      </c>
      <c r="I35" s="27">
        <v>48</v>
      </c>
      <c r="J35" s="27">
        <v>0</v>
      </c>
      <c r="K35" s="28">
        <f t="shared" si="5"/>
        <v>80</v>
      </c>
      <c r="L35" s="27">
        <v>14</v>
      </c>
      <c r="M35" s="29">
        <f t="shared" si="6"/>
        <v>77.777777777777786</v>
      </c>
      <c r="N35" s="30">
        <v>1</v>
      </c>
      <c r="O35" s="29">
        <f t="shared" si="0"/>
        <v>14.285714285714285</v>
      </c>
      <c r="P35" s="30">
        <v>1</v>
      </c>
      <c r="Q35" s="29">
        <f t="shared" si="1"/>
        <v>16.666666666666664</v>
      </c>
      <c r="R35" s="31">
        <v>1</v>
      </c>
      <c r="S35" s="32">
        <f t="shared" si="2"/>
        <v>100</v>
      </c>
      <c r="T35" s="33">
        <v>0</v>
      </c>
      <c r="U35" s="32" t="e">
        <f t="shared" si="3"/>
        <v>#DIV/0!</v>
      </c>
      <c r="V35" s="31">
        <v>31</v>
      </c>
      <c r="W35" s="32">
        <f t="shared" si="4"/>
        <v>64.583333333333343</v>
      </c>
      <c r="X35" s="34">
        <v>0</v>
      </c>
      <c r="Y35" s="32" t="e">
        <f t="shared" si="7"/>
        <v>#DIV/0!</v>
      </c>
      <c r="Z35" s="34">
        <f t="shared" si="9"/>
        <v>48</v>
      </c>
      <c r="AA35" s="32">
        <f t="shared" si="8"/>
        <v>60</v>
      </c>
    </row>
    <row r="36" spans="1:27" x14ac:dyDescent="0.25">
      <c r="A36" s="25">
        <f>'[1]9'!A33</f>
        <v>25</v>
      </c>
      <c r="B36" s="26" t="str">
        <f>'[1]9'!B33</f>
        <v>MIJEN</v>
      </c>
      <c r="C36" s="26" t="str">
        <f>'[1]9'!C33</f>
        <v>Puskesmas Mijen II</v>
      </c>
      <c r="D36" s="27">
        <v>13</v>
      </c>
      <c r="E36" s="27">
        <v>3</v>
      </c>
      <c r="F36" s="27">
        <v>3</v>
      </c>
      <c r="G36" s="28">
        <v>1</v>
      </c>
      <c r="H36" s="27">
        <v>0</v>
      </c>
      <c r="I36" s="27">
        <v>56</v>
      </c>
      <c r="J36" s="27">
        <v>0</v>
      </c>
      <c r="K36" s="28">
        <v>76</v>
      </c>
      <c r="L36" s="27">
        <v>13</v>
      </c>
      <c r="M36" s="29">
        <f t="shared" si="6"/>
        <v>100</v>
      </c>
      <c r="N36" s="30">
        <v>3</v>
      </c>
      <c r="O36" s="29">
        <f t="shared" si="0"/>
        <v>100</v>
      </c>
      <c r="P36" s="30">
        <v>3</v>
      </c>
      <c r="Q36" s="29">
        <f t="shared" si="1"/>
        <v>100</v>
      </c>
      <c r="R36" s="31">
        <v>1</v>
      </c>
      <c r="S36" s="32">
        <f t="shared" si="2"/>
        <v>100</v>
      </c>
      <c r="T36" s="33">
        <v>0</v>
      </c>
      <c r="U36" s="32" t="e">
        <f t="shared" si="3"/>
        <v>#DIV/0!</v>
      </c>
      <c r="V36" s="31">
        <v>20</v>
      </c>
      <c r="W36" s="32">
        <f t="shared" si="4"/>
        <v>35.714285714285715</v>
      </c>
      <c r="X36" s="34">
        <v>0</v>
      </c>
      <c r="Y36" s="32" t="e">
        <f t="shared" si="7"/>
        <v>#DIV/0!</v>
      </c>
      <c r="Z36" s="34">
        <f t="shared" si="9"/>
        <v>40</v>
      </c>
      <c r="AA36" s="32">
        <f t="shared" si="8"/>
        <v>52.631578947368418</v>
      </c>
    </row>
    <row r="37" spans="1:27" x14ac:dyDescent="0.25">
      <c r="A37" s="25">
        <f>'[1]9'!A34</f>
        <v>26</v>
      </c>
      <c r="B37" s="26" t="str">
        <f>'[1]9'!B34</f>
        <v>WEDUNG</v>
      </c>
      <c r="C37" s="26" t="str">
        <f>'[1]9'!C34</f>
        <v>Puskesmas Wedung I</v>
      </c>
      <c r="D37" s="27">
        <v>30</v>
      </c>
      <c r="E37" s="27">
        <v>9</v>
      </c>
      <c r="F37" s="27">
        <v>5</v>
      </c>
      <c r="G37" s="28">
        <v>17</v>
      </c>
      <c r="H37" s="27">
        <v>0</v>
      </c>
      <c r="I37" s="27">
        <v>48</v>
      </c>
      <c r="J37" s="27">
        <v>6</v>
      </c>
      <c r="K37" s="28">
        <f t="shared" si="5"/>
        <v>115</v>
      </c>
      <c r="L37" s="27">
        <v>30</v>
      </c>
      <c r="M37" s="29">
        <f t="shared" si="6"/>
        <v>100</v>
      </c>
      <c r="N37" s="30">
        <v>6</v>
      </c>
      <c r="O37" s="29">
        <f t="shared" si="0"/>
        <v>66.666666666666657</v>
      </c>
      <c r="P37" s="30">
        <v>3</v>
      </c>
      <c r="Q37" s="29">
        <f t="shared" si="1"/>
        <v>60</v>
      </c>
      <c r="R37" s="31">
        <v>17</v>
      </c>
      <c r="S37" s="32">
        <f t="shared" si="2"/>
        <v>100</v>
      </c>
      <c r="T37" s="33">
        <v>0</v>
      </c>
      <c r="U37" s="32" t="e">
        <f t="shared" si="3"/>
        <v>#DIV/0!</v>
      </c>
      <c r="V37" s="31">
        <v>48</v>
      </c>
      <c r="W37" s="32">
        <f t="shared" si="4"/>
        <v>100</v>
      </c>
      <c r="X37" s="34">
        <v>0</v>
      </c>
      <c r="Y37" s="32">
        <f t="shared" si="7"/>
        <v>0</v>
      </c>
      <c r="Z37" s="34">
        <f t="shared" si="9"/>
        <v>104</v>
      </c>
      <c r="AA37" s="32">
        <f t="shared" si="8"/>
        <v>90.434782608695656</v>
      </c>
    </row>
    <row r="38" spans="1:27" x14ac:dyDescent="0.25">
      <c r="A38" s="25">
        <f>'[1]9'!A35</f>
        <v>27</v>
      </c>
      <c r="B38" s="26" t="str">
        <f>'[1]9'!B35</f>
        <v>WEDUNG</v>
      </c>
      <c r="C38" s="26" t="str">
        <f>'[1]9'!C35</f>
        <v>Puskesmas Wedung II</v>
      </c>
      <c r="D38" s="27">
        <v>20</v>
      </c>
      <c r="E38" s="27">
        <v>7</v>
      </c>
      <c r="F38" s="27">
        <v>6</v>
      </c>
      <c r="G38" s="28">
        <v>4</v>
      </c>
      <c r="H38" s="27">
        <v>0</v>
      </c>
      <c r="I38" s="27">
        <v>95</v>
      </c>
      <c r="J38" s="27">
        <v>4</v>
      </c>
      <c r="K38" s="28">
        <f t="shared" si="5"/>
        <v>136</v>
      </c>
      <c r="L38" s="27">
        <v>3</v>
      </c>
      <c r="M38" s="29">
        <f t="shared" si="6"/>
        <v>15</v>
      </c>
      <c r="N38" s="30">
        <v>0</v>
      </c>
      <c r="O38" s="29">
        <f t="shared" si="0"/>
        <v>0</v>
      </c>
      <c r="P38" s="30">
        <v>0</v>
      </c>
      <c r="Q38" s="29">
        <f t="shared" si="1"/>
        <v>0</v>
      </c>
      <c r="R38" s="31">
        <v>1</v>
      </c>
      <c r="S38" s="32">
        <f t="shared" si="2"/>
        <v>25</v>
      </c>
      <c r="T38" s="33">
        <v>0</v>
      </c>
      <c r="U38" s="32" t="e">
        <f t="shared" si="3"/>
        <v>#DIV/0!</v>
      </c>
      <c r="V38" s="31">
        <v>21</v>
      </c>
      <c r="W38" s="32">
        <f t="shared" si="4"/>
        <v>22.105263157894736</v>
      </c>
      <c r="X38" s="34">
        <v>0</v>
      </c>
      <c r="Y38" s="32">
        <v>0</v>
      </c>
      <c r="Z38" s="34">
        <f t="shared" si="9"/>
        <v>25</v>
      </c>
      <c r="AA38" s="32">
        <f t="shared" si="8"/>
        <v>18.382352941176471</v>
      </c>
    </row>
    <row r="39" spans="1:27" ht="15.75" x14ac:dyDescent="0.25">
      <c r="A39" s="35" t="s">
        <v>20</v>
      </c>
      <c r="B39" s="35"/>
      <c r="C39" s="35"/>
      <c r="D39" s="36">
        <f>SUM(D12:D38)</f>
        <v>694</v>
      </c>
      <c r="E39" s="36">
        <f>SUM(E12:E38)</f>
        <v>212</v>
      </c>
      <c r="F39" s="36">
        <f>SUM(F12:F38)</f>
        <v>162</v>
      </c>
      <c r="G39" s="36">
        <f t="shared" ref="G39:P39" si="10">SUM(G12:G38)</f>
        <v>86</v>
      </c>
      <c r="H39" s="36">
        <f t="shared" si="10"/>
        <v>3</v>
      </c>
      <c r="I39" s="36">
        <f t="shared" si="10"/>
        <v>2779</v>
      </c>
      <c r="J39" s="36">
        <f t="shared" si="10"/>
        <v>47</v>
      </c>
      <c r="K39" s="36">
        <f>SUM(K12:K38)</f>
        <v>3983</v>
      </c>
      <c r="L39" s="36">
        <f t="shared" si="10"/>
        <v>582</v>
      </c>
      <c r="M39" s="37">
        <f>L39/D39*100</f>
        <v>83.861671469740628</v>
      </c>
      <c r="N39" s="38">
        <f t="shared" si="10"/>
        <v>172</v>
      </c>
      <c r="O39" s="37">
        <f>N39/E39*100</f>
        <v>81.132075471698116</v>
      </c>
      <c r="P39" s="38">
        <f t="shared" si="10"/>
        <v>117</v>
      </c>
      <c r="Q39" s="37">
        <f>P39/F39*100</f>
        <v>72.222222222222214</v>
      </c>
      <c r="R39" s="39">
        <f>SUM(R12:R38)</f>
        <v>75</v>
      </c>
      <c r="S39" s="40">
        <f>R39/G39*100</f>
        <v>87.20930232558139</v>
      </c>
      <c r="T39" s="38">
        <f>SUM(T12:T38)</f>
        <v>3</v>
      </c>
      <c r="U39" s="40">
        <f>T39/H39*100</f>
        <v>100</v>
      </c>
      <c r="V39" s="39">
        <f>SUM(V12:V38)</f>
        <v>1934</v>
      </c>
      <c r="W39" s="40">
        <f>V39/I39*100</f>
        <v>69.593378913278158</v>
      </c>
      <c r="X39" s="39">
        <f>SUM(X12:X38)</f>
        <v>34</v>
      </c>
      <c r="Y39" s="40">
        <f>X39/J39*100</f>
        <v>72.340425531914903</v>
      </c>
      <c r="Z39" s="39">
        <f>SUM(Z12:Z38)</f>
        <v>2917</v>
      </c>
      <c r="AA39" s="40">
        <f>Z39/K39*100</f>
        <v>73.236254079839313</v>
      </c>
    </row>
    <row r="40" spans="1:27" x14ac:dyDescent="0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25">
      <c r="A41" s="42" t="s">
        <v>21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</sheetData>
  <mergeCells count="21">
    <mergeCell ref="T9:U9"/>
    <mergeCell ref="K8:K10"/>
    <mergeCell ref="L8:Q8"/>
    <mergeCell ref="R8:U8"/>
    <mergeCell ref="V8:W9"/>
    <mergeCell ref="X8:Y9"/>
    <mergeCell ref="Z8:AA9"/>
    <mergeCell ref="L9:M9"/>
    <mergeCell ref="N9:O9"/>
    <mergeCell ref="P9:Q9"/>
    <mergeCell ref="R9:S9"/>
    <mergeCell ref="A3:AA3"/>
    <mergeCell ref="A7:A10"/>
    <mergeCell ref="B7:B10"/>
    <mergeCell ref="C7:C10"/>
    <mergeCell ref="D7:K7"/>
    <mergeCell ref="L7:AA7"/>
    <mergeCell ref="D8:F9"/>
    <mergeCell ref="G8:H9"/>
    <mergeCell ref="I8:I10"/>
    <mergeCell ref="J8:J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UMPEG</dc:creator>
  <cp:lastModifiedBy>UMPEG</cp:lastModifiedBy>
  <dcterms:created xsi:type="dcterms:W3CDTF">2020-08-24T05:30:23Z</dcterms:created>
  <dcterms:modified xsi:type="dcterms:W3CDTF">2020-08-24T05:30:46Z</dcterms:modified>
</cp:coreProperties>
</file>