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26" activeTab="0"/>
  </bookViews>
  <sheets>
    <sheet name="Penebaran Benih Ik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<sst xmlns="http://schemas.openxmlformats.org/spreadsheetml/2006/main" count="80" uniqueCount="32">
  <si>
    <t>KABUPATEN DEMAK</t>
  </si>
  <si>
    <t>JUMLAH</t>
  </si>
  <si>
    <t>NILA</t>
  </si>
  <si>
    <t>LELE</t>
  </si>
  <si>
    <t>IKAN MAS</t>
  </si>
  <si>
    <t>GURAME</t>
  </si>
  <si>
    <t>VANAME</t>
  </si>
  <si>
    <t>WINDU</t>
  </si>
  <si>
    <t>BANDENG</t>
  </si>
  <si>
    <t>RUCAH</t>
  </si>
  <si>
    <t>KECAMATAN</t>
  </si>
  <si>
    <t>VANNAMAE</t>
  </si>
  <si>
    <t>(EKOR)</t>
  </si>
  <si>
    <t>TW. 1</t>
  </si>
  <si>
    <t>TW. 2</t>
  </si>
  <si>
    <t>TW. 3</t>
  </si>
  <si>
    <t>TW.4</t>
  </si>
  <si>
    <t>Keterangan Prod</t>
  </si>
  <si>
    <t>1X M.Tanam/Th</t>
  </si>
  <si>
    <t>3X M.Tanam/Th</t>
  </si>
  <si>
    <t>2X M.Tanam/Th</t>
  </si>
  <si>
    <t>RUMUS = Prod tiap kec x size :SR</t>
  </si>
  <si>
    <t>% prod/kec</t>
  </si>
  <si>
    <t>tambak</t>
  </si>
  <si>
    <t>I</t>
  </si>
  <si>
    <t>II</t>
  </si>
  <si>
    <t>III</t>
  </si>
  <si>
    <t>IV</t>
  </si>
  <si>
    <t>MAS</t>
  </si>
  <si>
    <t>TRIWUL</t>
  </si>
  <si>
    <t>Harga</t>
  </si>
  <si>
    <t>PENEBARAN BENIH PER JENIS PER TRIWULAN TAHUN 2017</t>
  </si>
</sst>
</file>

<file path=xl/styles.xml><?xml version="1.0" encoding="utf-8"?>
<styleSheet xmlns="http://schemas.openxmlformats.org/spreadsheetml/2006/main">
  <numFmts count="2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0_);_(* \(#,##0.00\);_(* &quot;-&quot;_);_(@_)"/>
    <numFmt numFmtId="174" formatCode="0.0"/>
    <numFmt numFmtId="175" formatCode="0.000"/>
    <numFmt numFmtId="176" formatCode="_(* #,##0.000_);_(* \(#,##0.000\);_(* &quot;-&quot;???_);_(@_)"/>
    <numFmt numFmtId="177" formatCode="#,##0.0_);\(#,##0.0\)"/>
    <numFmt numFmtId="178" formatCode="0_);\(0\)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47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7" fillId="0" borderId="14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5" fillId="0" borderId="10" xfId="0" applyFont="1" applyBorder="1" applyAlignment="1">
      <alignment horizontal="center"/>
    </xf>
    <xf numFmtId="41" fontId="30" fillId="0" borderId="10" xfId="0" applyNumberFormat="1" applyFont="1" applyBorder="1" applyAlignment="1">
      <alignment/>
    </xf>
    <xf numFmtId="176" fontId="30" fillId="0" borderId="10" xfId="0" applyNumberFormat="1" applyFont="1" applyBorder="1" applyAlignment="1">
      <alignment/>
    </xf>
    <xf numFmtId="37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41" fontId="45" fillId="0" borderId="10" xfId="0" applyNumberFormat="1" applyFont="1" applyBorder="1" applyAlignment="1">
      <alignment/>
    </xf>
    <xf numFmtId="176" fontId="45" fillId="0" borderId="10" xfId="0" applyNumberFormat="1" applyFont="1" applyBorder="1" applyAlignment="1">
      <alignment/>
    </xf>
    <xf numFmtId="37" fontId="45" fillId="0" borderId="10" xfId="0" applyNumberFormat="1" applyFont="1" applyBorder="1" applyAlignment="1">
      <alignment/>
    </xf>
    <xf numFmtId="0" fontId="48" fillId="0" borderId="0" xfId="0" applyFont="1" applyAlignment="1">
      <alignment horizontal="center"/>
    </xf>
    <xf numFmtId="41" fontId="48" fillId="0" borderId="0" xfId="0" applyNumberFormat="1" applyFont="1" applyAlignment="1">
      <alignment/>
    </xf>
    <xf numFmtId="176" fontId="48" fillId="0" borderId="0" xfId="0" applyNumberFormat="1" applyFont="1" applyAlignment="1">
      <alignment/>
    </xf>
    <xf numFmtId="177" fontId="48" fillId="0" borderId="0" xfId="0" applyNumberFormat="1" applyFont="1" applyAlignment="1">
      <alignment/>
    </xf>
    <xf numFmtId="41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41" fontId="49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41" fontId="48" fillId="0" borderId="0" xfId="0" applyNumberFormat="1" applyFont="1" applyAlignment="1">
      <alignment vertical="center"/>
    </xf>
    <xf numFmtId="0" fontId="3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A%20BDDY%20ut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XX"/>
      <sheetName val="XXX"/>
      <sheetName val="Estms Prod OK"/>
      <sheetName val="HARGA"/>
      <sheetName val="Kolam@Bln"/>
      <sheetName val="Kolam-Bln-Kecm"/>
      <sheetName val="Kolam-Jns-Bln-Kec"/>
      <sheetName val="Tambak@Bln"/>
      <sheetName val="Kolam-Jns-Kec"/>
      <sheetName val="Tambk-Jns-Kec-Bln"/>
      <sheetName val="Tambk-Kec-Bln"/>
      <sheetName val="Tambk-Kec-Bln (2012)"/>
      <sheetName val="Jenis@KecTambk"/>
      <sheetName val="BENIH"/>
      <sheetName val="LUAS"/>
      <sheetName val="rekap"/>
      <sheetName val="NX"/>
      <sheetName val="LEX"/>
      <sheetName val="MX"/>
      <sheetName val="GX"/>
      <sheetName val="XXXX"/>
      <sheetName val="XXXXX"/>
      <sheetName val="XXXXXX"/>
      <sheetName val="XXXXXXX"/>
      <sheetName val="XXXXXXXX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M35" sqref="M35"/>
    </sheetView>
  </sheetViews>
  <sheetFormatPr defaultColWidth="9.140625" defaultRowHeight="12.75"/>
  <cols>
    <col min="1" max="1" width="17.421875" style="0" customWidth="1"/>
    <col min="2" max="2" width="14.00390625" style="0" bestFit="1" customWidth="1"/>
    <col min="3" max="4" width="15.28125" style="0" bestFit="1" customWidth="1"/>
    <col min="5" max="5" width="16.28125" style="0" bestFit="1" customWidth="1"/>
    <col min="6" max="6" width="13.7109375" style="0" bestFit="1" customWidth="1"/>
    <col min="7" max="7" width="16.28125" style="0" bestFit="1" customWidth="1"/>
    <col min="8" max="8" width="13.7109375" style="0" bestFit="1" customWidth="1"/>
    <col min="9" max="9" width="14.28125" style="0" bestFit="1" customWidth="1"/>
  </cols>
  <sheetData>
    <row r="1" spans="1:9" ht="15.75">
      <c r="A1" s="43" t="s">
        <v>31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6" ht="15.75">
      <c r="A3" s="4"/>
      <c r="B3" s="4"/>
      <c r="C3" s="5" t="e">
        <f>'[1]Jenis@KecTambk'!A13*90/0.8</f>
        <v>#REF!</v>
      </c>
      <c r="D3" s="2"/>
      <c r="E3" s="2"/>
      <c r="F3" s="2"/>
    </row>
    <row r="4" spans="1:6" ht="15.75">
      <c r="A4" s="4"/>
      <c r="B4" s="4"/>
      <c r="C4" s="4"/>
      <c r="D4" s="6"/>
      <c r="E4" s="6"/>
      <c r="F4" s="6"/>
    </row>
    <row r="5" spans="1:9" ht="14.25">
      <c r="A5" s="45" t="s">
        <v>10</v>
      </c>
      <c r="B5" s="7" t="s">
        <v>11</v>
      </c>
      <c r="C5" s="7" t="s">
        <v>7</v>
      </c>
      <c r="D5" s="7" t="s">
        <v>8</v>
      </c>
      <c r="E5" s="8" t="s">
        <v>2</v>
      </c>
      <c r="F5" s="8" t="s">
        <v>3</v>
      </c>
      <c r="G5" s="8" t="s">
        <v>4</v>
      </c>
      <c r="H5" s="8" t="s">
        <v>5</v>
      </c>
      <c r="I5" s="9" t="s">
        <v>1</v>
      </c>
    </row>
    <row r="6" spans="1:9" ht="14.25">
      <c r="A6" s="45"/>
      <c r="B6" s="10" t="s">
        <v>12</v>
      </c>
      <c r="C6" s="10" t="s">
        <v>12</v>
      </c>
      <c r="D6" s="10" t="s">
        <v>12</v>
      </c>
      <c r="E6" s="10" t="s">
        <v>12</v>
      </c>
      <c r="F6" s="10" t="s">
        <v>12</v>
      </c>
      <c r="G6" s="10" t="s">
        <v>12</v>
      </c>
      <c r="H6" s="10" t="s">
        <v>12</v>
      </c>
      <c r="I6" s="10" t="s">
        <v>12</v>
      </c>
    </row>
    <row r="7" spans="1:9" ht="15">
      <c r="A7" s="11" t="s">
        <v>13</v>
      </c>
      <c r="B7" s="12">
        <f>B25*90/0.8</f>
        <v>25471980.25240179</v>
      </c>
      <c r="C7" s="12">
        <f>D25*80/0.8</f>
        <v>4834286.902117217</v>
      </c>
      <c r="D7" s="12">
        <f>F25*7/0.9</f>
        <v>32035775.104666665</v>
      </c>
      <c r="E7" s="12">
        <f>B16*4/0.8</f>
        <v>2414958.3499212246</v>
      </c>
      <c r="F7" s="12">
        <f>D16*10/0.8</f>
        <v>108309016.20623411</v>
      </c>
      <c r="G7" s="12">
        <f>F16*4/0.8</f>
        <v>36822.98700137193</v>
      </c>
      <c r="H7" s="12">
        <f>H16*2/0.8</f>
        <v>40313.32033344001</v>
      </c>
      <c r="I7" s="12">
        <f>SUM(B7:H7)</f>
        <v>173143153.1226758</v>
      </c>
    </row>
    <row r="8" spans="1:9" ht="15">
      <c r="A8" s="11" t="s">
        <v>14</v>
      </c>
      <c r="B8" s="12">
        <f>B26*90/0.8</f>
        <v>12281216.414845226</v>
      </c>
      <c r="C8" s="12">
        <f>D26*80/0.8</f>
        <v>1410077.0811635868</v>
      </c>
      <c r="D8" s="12">
        <f>F26*7/0.9</f>
        <v>17924778.927611113</v>
      </c>
      <c r="E8" s="12">
        <f>B17*4/0.8</f>
        <v>1164359.307949297</v>
      </c>
      <c r="F8" s="12">
        <f>D17*10/0.8</f>
        <v>60601473.35348813</v>
      </c>
      <c r="G8" s="12">
        <f>F17*4/0.8</f>
        <v>38518.782455382476</v>
      </c>
      <c r="H8" s="12">
        <f>H17*2/0.8</f>
        <v>42169.85482248001</v>
      </c>
      <c r="I8" s="12">
        <f>SUM(B8:H8)</f>
        <v>93462593.72233522</v>
      </c>
    </row>
    <row r="9" spans="1:9" ht="15">
      <c r="A9" s="11" t="s">
        <v>15</v>
      </c>
      <c r="B9" s="12">
        <f>B27*90/0.8</f>
        <v>4942860.199272332</v>
      </c>
      <c r="C9" s="12">
        <f>D27*80/0.8</f>
        <v>938158.5978616682</v>
      </c>
      <c r="D9" s="12">
        <f>F27*7/0.9</f>
        <v>12432931.766811112</v>
      </c>
      <c r="E9" s="12">
        <f>B18*4/0.8</f>
        <v>468621.30713865807</v>
      </c>
      <c r="F9" s="12">
        <f>D18*10/0.8</f>
        <v>42034213.43241943</v>
      </c>
      <c r="G9" s="12">
        <f>F18*4/0.8</f>
        <v>91330.69802313959</v>
      </c>
      <c r="H9" s="12">
        <f>H18*2/0.8</f>
        <v>99987.64319544005</v>
      </c>
      <c r="I9" s="12">
        <f>SUM(B9:H9)</f>
        <v>61008103.64472178</v>
      </c>
    </row>
    <row r="10" spans="1:9" ht="15">
      <c r="A10" s="11" t="s">
        <v>16</v>
      </c>
      <c r="B10" s="12">
        <f>B28*90/0.8</f>
        <v>5519095.212418642</v>
      </c>
      <c r="C10" s="12">
        <f>D28*80/0.8</f>
        <v>1047582.2982175277</v>
      </c>
      <c r="D10" s="12">
        <f>F28*7/0.9</f>
        <v>13882169.21202222</v>
      </c>
      <c r="E10" s="12">
        <f>B19*4/0.8</f>
        <v>523249.7542908201</v>
      </c>
      <c r="F10" s="12">
        <f>D19*10/0.8</f>
        <v>46933907.02270144</v>
      </c>
      <c r="G10" s="12">
        <f>F19*4/0.8</f>
        <v>75584.02595018448</v>
      </c>
      <c r="H10" s="12">
        <f>H19*2/0.8</f>
        <v>82748.39436864003</v>
      </c>
      <c r="I10" s="12">
        <f>SUM(B10:H10)</f>
        <v>68064335.91996947</v>
      </c>
    </row>
    <row r="11" spans="1:9" ht="15">
      <c r="A11" s="13" t="s">
        <v>1</v>
      </c>
      <c r="B11" s="12">
        <f>B7+B8+B9+B10</f>
        <v>48215152.07893799</v>
      </c>
      <c r="C11" s="12">
        <f>C7+C8+C9+C10</f>
        <v>8230104.87936</v>
      </c>
      <c r="D11" s="12">
        <f>D7+D8+D9+D10</f>
        <v>76275655.01111111</v>
      </c>
      <c r="E11" s="12">
        <f>SUM(E7:E10)</f>
        <v>4571188.7193</v>
      </c>
      <c r="F11" s="12">
        <f>SUM(F7:F10)</f>
        <v>257878610.0148431</v>
      </c>
      <c r="G11" s="12">
        <f>SUM(G7:G10)</f>
        <v>242256.4934300785</v>
      </c>
      <c r="H11" s="12">
        <f>SUM(H7:H10)</f>
        <v>265219.21272000007</v>
      </c>
      <c r="I11" s="12">
        <f>SUM(I7:I10)</f>
        <v>395678186.4097023</v>
      </c>
    </row>
    <row r="12" spans="1:9" ht="15">
      <c r="A12" s="14" t="s">
        <v>17</v>
      </c>
      <c r="B12" s="15" t="s">
        <v>18</v>
      </c>
      <c r="C12" s="15" t="s">
        <v>19</v>
      </c>
      <c r="D12" s="15" t="s">
        <v>20</v>
      </c>
      <c r="E12" s="15" t="s">
        <v>20</v>
      </c>
      <c r="F12" s="15" t="s">
        <v>19</v>
      </c>
      <c r="G12" s="15" t="s">
        <v>20</v>
      </c>
      <c r="H12" s="16" t="s">
        <v>18</v>
      </c>
      <c r="I12" s="1"/>
    </row>
    <row r="13" spans="1:9" ht="15.75">
      <c r="A13" s="17"/>
      <c r="B13" s="18">
        <v>41062500</v>
      </c>
      <c r="C13" s="18">
        <v>7500000</v>
      </c>
      <c r="D13" s="18">
        <v>59900000</v>
      </c>
      <c r="E13" s="18">
        <v>25050000</v>
      </c>
      <c r="F13" s="18">
        <v>3275000</v>
      </c>
      <c r="G13" s="19">
        <v>156875000</v>
      </c>
      <c r="H13" s="19">
        <v>150000</v>
      </c>
      <c r="I13" s="19">
        <v>162500</v>
      </c>
    </row>
    <row r="14" spans="1:9" ht="15">
      <c r="A14" s="20" t="s">
        <v>21</v>
      </c>
      <c r="B14" s="21" t="s">
        <v>22</v>
      </c>
      <c r="C14" s="22"/>
      <c r="D14" s="23" t="s">
        <v>23</v>
      </c>
      <c r="E14" s="24"/>
      <c r="F14" s="22"/>
      <c r="G14" s="22"/>
      <c r="H14" s="22"/>
      <c r="I14" s="17">
        <f>E11+F11+G11+H11</f>
        <v>262957274.4402932</v>
      </c>
    </row>
    <row r="16" spans="1:9" ht="15">
      <c r="A16" s="25" t="s">
        <v>24</v>
      </c>
      <c r="B16" s="26">
        <v>482991.669984245</v>
      </c>
      <c r="C16" s="26">
        <v>10131325268.002861</v>
      </c>
      <c r="D16" s="27">
        <v>8664721.296498729</v>
      </c>
      <c r="E16" s="26">
        <v>135540997423.80154</v>
      </c>
      <c r="F16" s="26">
        <v>7364.597400274386</v>
      </c>
      <c r="G16" s="26">
        <v>112678340.2241981</v>
      </c>
      <c r="H16" s="28">
        <v>16125.328133376006</v>
      </c>
      <c r="I16" s="26">
        <v>458659497.70945936</v>
      </c>
    </row>
    <row r="17" spans="1:9" ht="15">
      <c r="A17" s="25" t="s">
        <v>25</v>
      </c>
      <c r="B17" s="26">
        <v>232871.8615898594</v>
      </c>
      <c r="C17" s="26">
        <v>4999558964.911729</v>
      </c>
      <c r="D17" s="27">
        <v>4848117.868279051</v>
      </c>
      <c r="E17" s="26">
        <v>86544061520.98135</v>
      </c>
      <c r="F17" s="26">
        <v>7703.756491076495</v>
      </c>
      <c r="G17" s="26">
        <v>103254562.62976804</v>
      </c>
      <c r="H17" s="28">
        <v>16867.941928992004</v>
      </c>
      <c r="I17" s="26">
        <v>441165638.4384482</v>
      </c>
    </row>
    <row r="18" spans="1:9" ht="15">
      <c r="A18" s="25" t="s">
        <v>26</v>
      </c>
      <c r="B18" s="26">
        <v>93724.26142773162</v>
      </c>
      <c r="C18" s="26">
        <v>2181531688.7395277</v>
      </c>
      <c r="D18" s="27">
        <v>3362737.0745935543</v>
      </c>
      <c r="E18" s="26">
        <v>58301196152.15573</v>
      </c>
      <c r="F18" s="26">
        <v>18266.13960462792</v>
      </c>
      <c r="G18" s="26">
        <v>313363619.3816751</v>
      </c>
      <c r="H18" s="28">
        <v>39995.05727817602</v>
      </c>
      <c r="I18" s="26">
        <v>1251622508.6682243</v>
      </c>
    </row>
    <row r="19" spans="1:9" ht="15">
      <c r="A19" s="25" t="s">
        <v>27</v>
      </c>
      <c r="B19" s="26">
        <v>104649.95085816403</v>
      </c>
      <c r="C19" s="26">
        <v>1433187099.0361009</v>
      </c>
      <c r="D19" s="27">
        <v>3754712.561816116</v>
      </c>
      <c r="E19" s="26">
        <v>53834738626.69864</v>
      </c>
      <c r="F19" s="26">
        <v>15116.805190036897</v>
      </c>
      <c r="G19" s="26">
        <v>241481272.65110224</v>
      </c>
      <c r="H19" s="28">
        <v>33099.357747456015</v>
      </c>
      <c r="I19" s="26">
        <v>1035627981.8290565</v>
      </c>
    </row>
    <row r="20" spans="1:9" ht="15">
      <c r="A20" s="29"/>
      <c r="B20" s="30">
        <v>914237.7438600003</v>
      </c>
      <c r="C20" s="30">
        <v>18745603020.69022</v>
      </c>
      <c r="D20" s="31">
        <v>20630288.80118745</v>
      </c>
      <c r="E20" s="30">
        <v>334220993723.6372</v>
      </c>
      <c r="F20" s="30">
        <v>48451.298686015696</v>
      </c>
      <c r="G20" s="30">
        <v>770777794.8867435</v>
      </c>
      <c r="H20" s="32">
        <v>106087.68508800004</v>
      </c>
      <c r="I20" s="30">
        <v>3187075626.6451883</v>
      </c>
    </row>
    <row r="21" spans="1:9" ht="18.75">
      <c r="A21" s="33"/>
      <c r="B21" s="34"/>
      <c r="C21" s="34"/>
      <c r="D21" s="35"/>
      <c r="E21" s="35"/>
      <c r="F21" s="34"/>
      <c r="G21" s="34"/>
      <c r="H21" s="36"/>
      <c r="I21" s="34"/>
    </row>
    <row r="22" spans="1:9" ht="18.75">
      <c r="A22" s="33"/>
      <c r="B22" s="37" t="s">
        <v>2</v>
      </c>
      <c r="C22" s="34"/>
      <c r="D22" s="37" t="s">
        <v>3</v>
      </c>
      <c r="E22" s="35"/>
      <c r="F22" s="37" t="s">
        <v>28</v>
      </c>
      <c r="G22" s="34"/>
      <c r="H22" s="37" t="s">
        <v>5</v>
      </c>
      <c r="I22" s="34"/>
    </row>
    <row r="23" spans="1:9" ht="18.75">
      <c r="A23" s="38"/>
      <c r="B23" s="39"/>
      <c r="C23" s="40"/>
      <c r="D23" s="40"/>
      <c r="E23" s="40"/>
      <c r="F23" s="40"/>
      <c r="G23" s="41"/>
      <c r="H23" s="41"/>
      <c r="I23" s="41"/>
    </row>
    <row r="24" spans="1:9" ht="15">
      <c r="A24" s="42" t="s">
        <v>29</v>
      </c>
      <c r="B24" s="30" t="s">
        <v>6</v>
      </c>
      <c r="C24" s="26" t="s">
        <v>30</v>
      </c>
      <c r="D24" s="30" t="s">
        <v>7</v>
      </c>
      <c r="E24" s="26" t="s">
        <v>30</v>
      </c>
      <c r="F24" s="30" t="s">
        <v>8</v>
      </c>
      <c r="G24" s="26" t="s">
        <v>30</v>
      </c>
      <c r="H24" s="30" t="s">
        <v>9</v>
      </c>
      <c r="I24" s="26" t="s">
        <v>30</v>
      </c>
    </row>
    <row r="25" spans="1:9" ht="15">
      <c r="A25" s="25" t="s">
        <v>24</v>
      </c>
      <c r="B25" s="26">
        <v>226417.60224357148</v>
      </c>
      <c r="C25" s="26">
        <v>9202258262.613728</v>
      </c>
      <c r="D25" s="26">
        <v>48342.86902117217</v>
      </c>
      <c r="E25" s="26">
        <v>4913131819.449367</v>
      </c>
      <c r="F25" s="26">
        <v>4118885.3706</v>
      </c>
      <c r="G25" s="26">
        <v>73404421426.04999</v>
      </c>
      <c r="H25" s="26">
        <v>145651.90497950398</v>
      </c>
      <c r="I25" s="26">
        <v>1398951868.3031406</v>
      </c>
    </row>
    <row r="26" spans="1:9" ht="15">
      <c r="A26" s="25" t="s">
        <v>25</v>
      </c>
      <c r="B26" s="26">
        <v>109166.36813195757</v>
      </c>
      <c r="C26" s="26">
        <v>5075564840.9004135</v>
      </c>
      <c r="D26" s="26">
        <v>14100.77081163587</v>
      </c>
      <c r="E26" s="26">
        <v>1410077081.1635869</v>
      </c>
      <c r="F26" s="26">
        <v>2304614.43355</v>
      </c>
      <c r="G26" s="26">
        <v>42463746796.9</v>
      </c>
      <c r="H26" s="26">
        <v>81495.708738532</v>
      </c>
      <c r="I26" s="26">
        <v>766926637.7670789</v>
      </c>
    </row>
    <row r="27" spans="1:9" ht="15">
      <c r="A27" s="25" t="s">
        <v>26</v>
      </c>
      <c r="B27" s="26">
        <v>43936.53510464295</v>
      </c>
      <c r="C27" s="26">
        <v>2358287761.607015</v>
      </c>
      <c r="D27" s="26">
        <v>9381.585978616682</v>
      </c>
      <c r="E27" s="26">
        <v>862155166.9419849</v>
      </c>
      <c r="F27" s="26">
        <v>1598519.7985900003</v>
      </c>
      <c r="G27" s="26">
        <v>31068163938.240005</v>
      </c>
      <c r="H27" s="26">
        <v>56526.81074204561</v>
      </c>
      <c r="I27" s="26">
        <v>543246926.5485549</v>
      </c>
    </row>
    <row r="28" spans="1:9" ht="15">
      <c r="A28" s="25" t="s">
        <v>27</v>
      </c>
      <c r="B28" s="26">
        <v>49058.62411038793</v>
      </c>
      <c r="C28" s="26">
        <v>2263156921.6819763</v>
      </c>
      <c r="D28" s="26">
        <v>10475.822982175278</v>
      </c>
      <c r="E28" s="26">
        <v>960035664.4615669</v>
      </c>
      <c r="F28" s="26">
        <v>1784850.3272599997</v>
      </c>
      <c r="G28" s="26">
        <v>29325483151.679</v>
      </c>
      <c r="H28" s="26">
        <v>63115.82549111839</v>
      </c>
      <c r="I28" s="26">
        <v>597554279.6909127</v>
      </c>
    </row>
    <row r="29" spans="1:9" ht="15">
      <c r="A29" s="42"/>
      <c r="B29" s="30">
        <v>428579.1295905599</v>
      </c>
      <c r="C29" s="30">
        <v>18899267786.80313</v>
      </c>
      <c r="D29" s="30">
        <v>82301.0487936</v>
      </c>
      <c r="E29" s="30">
        <v>8145399732.016505</v>
      </c>
      <c r="F29" s="30">
        <v>9806869.93</v>
      </c>
      <c r="G29" s="30">
        <v>176261815312.86902</v>
      </c>
      <c r="H29" s="30">
        <v>346790.2499512</v>
      </c>
      <c r="I29" s="30">
        <v>3306679712.309687</v>
      </c>
    </row>
    <row r="33" spans="1:9" ht="15.75">
      <c r="A33" s="43" t="s">
        <v>31</v>
      </c>
      <c r="B33" s="43"/>
      <c r="C33" s="43"/>
      <c r="D33" s="43"/>
      <c r="E33" s="43"/>
      <c r="F33" s="43"/>
      <c r="G33" s="43"/>
      <c r="H33" s="43"/>
      <c r="I33" s="43"/>
    </row>
    <row r="34" spans="1:9" ht="15.75">
      <c r="A34" s="44" t="s">
        <v>0</v>
      </c>
      <c r="B34" s="44"/>
      <c r="C34" s="44"/>
      <c r="D34" s="44"/>
      <c r="E34" s="44"/>
      <c r="F34" s="44"/>
      <c r="G34" s="44"/>
      <c r="H34" s="44"/>
      <c r="I34" s="44"/>
    </row>
    <row r="35" spans="1:9" ht="15.7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45" t="s">
        <v>10</v>
      </c>
      <c r="B36" s="7" t="s">
        <v>11</v>
      </c>
      <c r="C36" s="7" t="s">
        <v>7</v>
      </c>
      <c r="D36" s="7" t="s">
        <v>8</v>
      </c>
      <c r="E36" s="8" t="s">
        <v>2</v>
      </c>
      <c r="F36" s="8" t="s">
        <v>3</v>
      </c>
      <c r="G36" s="8" t="s">
        <v>4</v>
      </c>
      <c r="H36" s="8" t="s">
        <v>5</v>
      </c>
      <c r="I36" s="9" t="s">
        <v>1</v>
      </c>
    </row>
    <row r="37" spans="1:9" ht="14.25">
      <c r="A37" s="45"/>
      <c r="B37" s="10" t="s">
        <v>12</v>
      </c>
      <c r="C37" s="10" t="s">
        <v>12</v>
      </c>
      <c r="D37" s="10" t="s">
        <v>12</v>
      </c>
      <c r="E37" s="10" t="s">
        <v>12</v>
      </c>
      <c r="F37" s="10" t="s">
        <v>12</v>
      </c>
      <c r="G37" s="10" t="s">
        <v>12</v>
      </c>
      <c r="H37" s="10" t="s">
        <v>12</v>
      </c>
      <c r="I37" s="10" t="s">
        <v>12</v>
      </c>
    </row>
    <row r="38" spans="1:9" ht="15">
      <c r="A38" s="11" t="s">
        <v>13</v>
      </c>
      <c r="B38" s="12">
        <v>12281216.414845226</v>
      </c>
      <c r="C38" s="12">
        <v>1410077.0811635868</v>
      </c>
      <c r="D38" s="12">
        <v>12432931.766811112</v>
      </c>
      <c r="E38" s="12">
        <v>2414958.3499212246</v>
      </c>
      <c r="F38" s="12">
        <v>108309016.20623411</v>
      </c>
      <c r="G38" s="12">
        <v>36822.98700137193</v>
      </c>
      <c r="H38" s="12">
        <v>40313.32033344001</v>
      </c>
      <c r="I38" s="12">
        <v>173143153.1226758</v>
      </c>
    </row>
    <row r="39" spans="1:9" ht="15">
      <c r="A39" s="11" t="s">
        <v>14</v>
      </c>
      <c r="B39" s="12">
        <v>4942860.199272332</v>
      </c>
      <c r="C39" s="12">
        <v>938158.5978616682</v>
      </c>
      <c r="D39" s="12">
        <v>13882169.21202222</v>
      </c>
      <c r="E39" s="12">
        <v>1164359.307949297</v>
      </c>
      <c r="F39" s="12">
        <v>60601473.35348813</v>
      </c>
      <c r="G39" s="12">
        <v>38518.782455382476</v>
      </c>
      <c r="H39" s="12">
        <v>42169.85482248001</v>
      </c>
      <c r="I39" s="12">
        <v>93462593.72233522</v>
      </c>
    </row>
    <row r="40" spans="1:9" ht="15">
      <c r="A40" s="11" t="s">
        <v>15</v>
      </c>
      <c r="B40" s="12">
        <v>5519095.212418642</v>
      </c>
      <c r="C40" s="12">
        <v>1047582.2982175277</v>
      </c>
      <c r="D40" s="12">
        <v>32035775.104666665</v>
      </c>
      <c r="E40" s="12">
        <v>468621.30713865807</v>
      </c>
      <c r="F40" s="12">
        <v>42034213.43241943</v>
      </c>
      <c r="G40" s="12">
        <v>91330.69802313959</v>
      </c>
      <c r="H40" s="12">
        <v>99987.64319544005</v>
      </c>
      <c r="I40" s="12">
        <v>61008103.64472178</v>
      </c>
    </row>
    <row r="41" spans="1:9" ht="15">
      <c r="A41" s="11" t="s">
        <v>16</v>
      </c>
      <c r="B41" s="12">
        <v>25471980.25240179</v>
      </c>
      <c r="C41" s="12">
        <v>4834286.902117217</v>
      </c>
      <c r="D41" s="12">
        <v>17924778.927611113</v>
      </c>
      <c r="E41" s="12">
        <v>523249.7542908201</v>
      </c>
      <c r="F41" s="12">
        <v>46933907.02270144</v>
      </c>
      <c r="G41" s="12">
        <v>75584.02595018448</v>
      </c>
      <c r="H41" s="12">
        <v>82748.39436864003</v>
      </c>
      <c r="I41" s="12">
        <v>68064335.91996947</v>
      </c>
    </row>
    <row r="42" spans="1:9" ht="15">
      <c r="A42" s="13" t="s">
        <v>1</v>
      </c>
      <c r="B42" s="12">
        <v>48215152.07893799</v>
      </c>
      <c r="C42" s="12">
        <v>8230104.87936</v>
      </c>
      <c r="D42" s="12">
        <v>76275655.01111111</v>
      </c>
      <c r="E42" s="12">
        <v>4571188.7193</v>
      </c>
      <c r="F42" s="12">
        <v>257878610.0148431</v>
      </c>
      <c r="G42" s="12">
        <v>242256.4934300785</v>
      </c>
      <c r="H42" s="12">
        <v>265219.21272000007</v>
      </c>
      <c r="I42" s="12">
        <v>395678186.4097023</v>
      </c>
    </row>
  </sheetData>
  <sheetProtection/>
  <mergeCells count="6">
    <mergeCell ref="A1:I1"/>
    <mergeCell ref="A2:I2"/>
    <mergeCell ref="A5:A6"/>
    <mergeCell ref="A33:I33"/>
    <mergeCell ref="A34:I34"/>
    <mergeCell ref="A36:A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win8.1</cp:lastModifiedBy>
  <cp:lastPrinted>2019-09-04T07:35:42Z</cp:lastPrinted>
  <dcterms:created xsi:type="dcterms:W3CDTF">2011-01-25T03:17:34Z</dcterms:created>
  <dcterms:modified xsi:type="dcterms:W3CDTF">2019-09-09T03:46:11Z</dcterms:modified>
  <cp:category/>
  <cp:version/>
  <cp:contentType/>
  <cp:contentStatus/>
</cp:coreProperties>
</file>