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0" windowWidth="16830" windowHeight="7680" activeTab="0"/>
  </bookViews>
  <sheets>
    <sheet name="lampiran 2 ok" sheetId="1" r:id="rId1"/>
    <sheet name="pps" sheetId="2" r:id="rId2"/>
  </sheets>
  <externalReferences>
    <externalReference r:id="rId5"/>
  </externalReferences>
  <definedNames>
    <definedName name="adatidak">'[1]Sheet3'!$A$1:$A$2</definedName>
  </definedNames>
  <calcPr fullCalcOnLoad="1"/>
</workbook>
</file>

<file path=xl/sharedStrings.xml><?xml version="1.0" encoding="utf-8"?>
<sst xmlns="http://schemas.openxmlformats.org/spreadsheetml/2006/main" count="111" uniqueCount="106">
  <si>
    <t>Lampiran 2</t>
  </si>
  <si>
    <t>NO</t>
  </si>
  <si>
    <t>PROGRAM</t>
  </si>
  <si>
    <t>KEGIATAN</t>
  </si>
  <si>
    <t>JUMLAH ANGGARAN</t>
  </si>
  <si>
    <t>REALISASI</t>
  </si>
  <si>
    <t>SELISIH</t>
  </si>
  <si>
    <t>%</t>
  </si>
  <si>
    <t>A</t>
  </si>
  <si>
    <t>Jumlah A dan rata - rata % A</t>
  </si>
  <si>
    <t>B</t>
  </si>
  <si>
    <t>Jumlah B dan rata - rata % B</t>
  </si>
  <si>
    <t>Lampiran 1</t>
  </si>
  <si>
    <t>No</t>
  </si>
  <si>
    <t>Sasaran</t>
  </si>
  <si>
    <t>Indikator Sasaran</t>
  </si>
  <si>
    <t>Target</t>
  </si>
  <si>
    <t>Realisasi</t>
  </si>
  <si>
    <t xml:space="preserve">KANTOR LINGKUNGAN HIDUP </t>
  </si>
  <si>
    <t>PENGUKURAN PENCAPAIAN SASARAN (PPS)</t>
  </si>
  <si>
    <t>JENIS KEGIATAN</t>
  </si>
  <si>
    <t>Belanja Langsung</t>
  </si>
  <si>
    <t>Program Pengembangan Kinerja Pengelolaan Persampahan</t>
  </si>
  <si>
    <t>Program Pengendalian Pencemaran dan perusakan LH</t>
  </si>
  <si>
    <t>Pemantauan Kualitas Lingkungan</t>
  </si>
  <si>
    <t>Koordinasi penyusunan AMDAL</t>
  </si>
  <si>
    <t>Program Perlindungan dan Konservasi Sumber Daya Alam (SDA)</t>
  </si>
  <si>
    <t>Peningkatan edukasi dan komunikasi masyarakat di bidang lingkungan</t>
  </si>
  <si>
    <t>Program Peningkatan Pengendalian Polusi</t>
  </si>
  <si>
    <t>Penyuluhan dan pengendalian polusi dan pencemaran</t>
  </si>
  <si>
    <t>Belanja Tidak Langsung</t>
  </si>
  <si>
    <t>Program Pelayanan Administrasi Perkantoran</t>
  </si>
  <si>
    <t>Penyediaan jasa surat menyurat</t>
  </si>
  <si>
    <t>Penyediaan jasa administrasi keuangan</t>
  </si>
  <si>
    <t>Penyediaan makanan dan minuman</t>
  </si>
  <si>
    <t>Program Peningkatan Sarana dan Prasarana Aparatur</t>
  </si>
  <si>
    <t>Pengadaan peralatan kantor</t>
  </si>
  <si>
    <t>Program Peningkatan Kapasitas Sumber Daya Aparatur</t>
  </si>
  <si>
    <t>Peningkatan peran serta masyarakat dalam pengelolaan persampahan</t>
  </si>
  <si>
    <t>Monitoring, evaluasi dan pelaporan</t>
  </si>
  <si>
    <t>Koordinasi Penilaian Kota Sehat/Adipura</t>
  </si>
  <si>
    <t>Pengawasan pelaksanaan kebijakan bidang lingkungan hidup</t>
  </si>
  <si>
    <t>Peningkatan peringkat kinerja perusahaan (proper)</t>
  </si>
  <si>
    <t>Program Peningkatan Kualitas dan Akses Informasi Sumber Daya Alam dan Lingkungan Hidup</t>
  </si>
  <si>
    <t>Pengembangan data dan informasi lingkungan</t>
  </si>
  <si>
    <t>Penguatan jejaring informasi lingkungan pusat dan daerah</t>
  </si>
  <si>
    <t>Penyediaan jasa komunikasi, sumber daya air dan listrik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</si>
  <si>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</si>
  <si>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</si>
  <si>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</si>
  <si>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kebersihan kantor</t>
  </si>
  <si>
    <t>Penyediaan bahan bacaan dan peraturan perundang-undangan</t>
  </si>
  <si>
    <t>Rapat-rapat koordinasi dan konsultasi ke luar daerah</t>
  </si>
  <si>
    <t>Penyediaan Jasa Pegawai Non PNS</t>
  </si>
  <si>
    <t>Pengadaan perlengkapan gedung kantor</t>
  </si>
  <si>
    <t>Pemeliharaan rutin/berkala Gedung Kantor</t>
  </si>
  <si>
    <t>Pemeliharaan rutin/berkala kendaraan dinas/operasional</t>
  </si>
  <si>
    <t>Pemeliharaan rutin/berkala peralatan gedung kantor</t>
  </si>
  <si>
    <t>Pemeliharaan rutin/berkala mebelair</t>
  </si>
  <si>
    <t>Pendidikan dan pelatihan formal</t>
  </si>
  <si>
    <t>Penyediaan prasarana dan sarana pengelolaan persampahan</t>
  </si>
  <si>
    <t>Pengembangan teknologi pengolahan persampahan</t>
  </si>
  <si>
    <t xml:space="preserve">Keterangan </t>
  </si>
  <si>
    <t>Pengendalian Dampak Perubahan Iklim</t>
  </si>
  <si>
    <t>Pengelolaan keanekaragaman hayati dan ekosistem</t>
  </si>
  <si>
    <t>Koordinasi pengelolaan konservasi SDA</t>
  </si>
  <si>
    <t xml:space="preserve">Rumus perhitungan (-) </t>
  </si>
  <si>
    <t>Target- (realisasi-tarrget)/target*100</t>
  </si>
  <si>
    <t>Gaji Pokok PNS/Uang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</si>
  <si>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</si>
  <si>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</si>
  <si>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</si>
  <si>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</si>
  <si>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</si>
  <si>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 xml:space="preserve">Pembulatan Gaji </t>
  </si>
  <si>
    <t>Iuran Asuransi Kesehatan</t>
  </si>
  <si>
    <t>Jaminan Kecelakaan Kerja</t>
  </si>
  <si>
    <t>Jaminan Kematian</t>
  </si>
  <si>
    <t>Tambahan Penghasilan Berdasarkan Beban Kerja</t>
  </si>
  <si>
    <t>Jumlah C dan rata - rata % C</t>
  </si>
  <si>
    <t>Jumlah (A+ B+ C ) dan rata - rata % (A+ B + C)</t>
  </si>
  <si>
    <t>Belanja Pegawai</t>
  </si>
  <si>
    <t>C</t>
  </si>
  <si>
    <t>Anggaran dan Realisasi Belanja Tahun 2017</t>
  </si>
  <si>
    <t>Peningkatan Oprasi dan pemeliharaan prasarana dan sarana persampahan</t>
  </si>
  <si>
    <t>Koordinasi pengelolaan Prokasih/ superkasih</t>
  </si>
  <si>
    <t>Pengembangan Produksi ramah lingkungan</t>
  </si>
  <si>
    <t>Konservasi Sumber Daya Air dan pengendalian kerusakan Sumber - sumber air</t>
  </si>
  <si>
    <t>Demak,     Desember  2017</t>
  </si>
  <si>
    <t>Kepala Dinas Lingkungan Hidup Kab. Demak</t>
  </si>
  <si>
    <t>KABUPATEN DEMAK TAHUN 2017</t>
  </si>
  <si>
    <t>Prosentase  pemantauan status mutu air, rasio cakupan pengawasan terhadap pelaksanaan AMDAL (%)</t>
  </si>
  <si>
    <t>Rasio cakupan penghijauan wilayah konservasi dan rawan abrasi (Ha)</t>
  </si>
  <si>
    <t>Informasi mengenai luasan lahan dan / atau tanah untuk produksi biomassa yang telah ditetapkan (dokumen)</t>
  </si>
  <si>
    <t>Standart IKLH (Indeks)</t>
  </si>
  <si>
    <t>Buku laporan periodik sampah</t>
  </si>
  <si>
    <t>Profil Menuju Indonesia Hijau (MIH)</t>
  </si>
  <si>
    <t>Buku sistem informasi database izin lingkungan</t>
  </si>
  <si>
    <t>Perhitungan emisi gas rumah kaca (GRK)</t>
  </si>
  <si>
    <t>Laporan keanekaragaman hayati dan ekosistem</t>
  </si>
  <si>
    <t>Buku laporan pemantauan kualitas air</t>
  </si>
  <si>
    <t>Buku identifikasi dan potensi dampak pencemaran lingkungan</t>
  </si>
  <si>
    <t>Buku status lingkungan hidup daerah</t>
  </si>
  <si>
    <t>Meningkanya perbaikan kualitas lingkungan</t>
  </si>
  <si>
    <t>Drs. AGUS MUSYAFAk, M.Si</t>
  </si>
  <si>
    <t>NIP. 19670821 198607 1 001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</si>
</sst>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%"/>
    <numFmt numFmtId="171" formatCode="_(* #,##0.00_);_(* \(#,##0.00\);_(* &quot;-&quot;_);_(@_)"/>
    <numFmt numFmtId="172" formatCode="&quot;$&quot;#,##0.00"/>
    <numFmt numFmtId="173" formatCode="[$-409]dd\ mmmm\,\ yyyy"/>
    <numFmt numFmtId="174" formatCode="[$-409]h:mm:ss\ AM/PM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,##0_);\(#,##0\);\-"/>
    <numFmt numFmtId="180" formatCode="#,##0.0_);\(#,##0.0\);\-"/>
    <numFmt numFmtId="181" formatCode="#,##0.00_);\(#,##0.00\);\-"/>
    <numFmt numFmtId="182" formatCode="#,##0.000_);\(#,##0.000\);\-"/>
    <numFmt numFmtId="183" formatCode="0.00000"/>
    <numFmt numFmtId="184" formatCode="0.0000"/>
    <numFmt numFmtId="185" formatCode="0.000"/>
    <numFmt numFmtId="186" formatCode="0.0"/>
    <numFmt numFmtId="187" formatCode="0.0000000"/>
    <numFmt numFmtId="188" formatCode="0.000000"/>
    <numFmt numFmtId="189" formatCode="[$-421]dd\ mmmm\ yyyy"/>
    <numFmt numFmtId="190" formatCode="0.000%"/>
    <numFmt numFmtId="191" formatCode="0.0000%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center" vertical="top"/>
      <protection/>
    </xf>
    <xf numFmtId="9" fontId="0" fillId="0" borderId="0" xfId="62" applyNumberFormat="1" applyFont="1" applyFill="1">
      <alignment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9" fontId="2" fillId="0" borderId="10" xfId="62" applyNumberFormat="1" applyFont="1" applyBorder="1" applyAlignment="1">
      <alignment horizontal="center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top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0" xfId="62" applyNumberFormat="1" applyFont="1" applyFill="1" applyBorder="1" applyAlignment="1">
      <alignment horizontal="center"/>
      <protection/>
    </xf>
    <xf numFmtId="179" fontId="0" fillId="0" borderId="10" xfId="62" applyNumberFormat="1" applyFont="1" applyBorder="1" applyAlignment="1">
      <alignment horizontal="right" vertical="top" wrapText="1"/>
      <protection/>
    </xf>
    <xf numFmtId="178" fontId="0" fillId="0" borderId="12" xfId="42" applyNumberFormat="1" applyFont="1" applyFill="1" applyBorder="1" applyAlignment="1">
      <alignment horizontal="left" vertical="top" wrapText="1"/>
    </xf>
    <xf numFmtId="9" fontId="0" fillId="0" borderId="10" xfId="62" applyNumberFormat="1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left" vertical="top" wrapText="1" readingOrder="1"/>
    </xf>
    <xf numFmtId="41" fontId="2" fillId="0" borderId="10" xfId="44" applyFont="1" applyFill="1" applyBorder="1" applyAlignment="1">
      <alignment horizontal="center" vertical="center"/>
    </xf>
    <xf numFmtId="9" fontId="2" fillId="0" borderId="10" xfId="62" applyNumberFormat="1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41" fontId="2" fillId="0" borderId="13" xfId="44" applyFont="1" applyFill="1" applyBorder="1" applyAlignment="1">
      <alignment horizontal="center" vertical="center"/>
    </xf>
    <xf numFmtId="178" fontId="2" fillId="0" borderId="13" xfId="42" applyNumberFormat="1" applyFont="1" applyFill="1" applyBorder="1" applyAlignment="1">
      <alignment horizontal="center" vertical="center"/>
    </xf>
    <xf numFmtId="9" fontId="2" fillId="0" borderId="13" xfId="62" applyNumberFormat="1" applyFont="1" applyFill="1" applyBorder="1" applyAlignment="1">
      <alignment horizontal="center" vertical="center"/>
      <protection/>
    </xf>
    <xf numFmtId="41" fontId="0" fillId="0" borderId="0" xfId="62" applyNumberFormat="1" applyFont="1" applyFill="1">
      <alignment/>
      <protection/>
    </xf>
    <xf numFmtId="41" fontId="0" fillId="0" borderId="0" xfId="44" applyFont="1" applyFill="1" applyAlignment="1">
      <alignment/>
    </xf>
    <xf numFmtId="171" fontId="0" fillId="0" borderId="0" xfId="62" applyNumberFormat="1" applyFont="1" applyFill="1">
      <alignment/>
      <protection/>
    </xf>
    <xf numFmtId="0" fontId="0" fillId="0" borderId="0" xfId="62" applyFont="1" applyFill="1" quotePrefix="1">
      <alignment/>
      <protection/>
    </xf>
    <xf numFmtId="9" fontId="0" fillId="0" borderId="0" xfId="63" applyNumberFormat="1" applyFont="1" applyFill="1" applyAlignment="1">
      <alignment horizontal="center" vertical="top"/>
      <protection/>
    </xf>
    <xf numFmtId="9" fontId="4" fillId="0" borderId="0" xfId="63" applyNumberFormat="1" applyFont="1" applyFill="1" applyAlignment="1">
      <alignment horizontal="center" vertical="top"/>
      <protection/>
    </xf>
    <xf numFmtId="9" fontId="0" fillId="0" borderId="0" xfId="63" applyNumberFormat="1" applyFont="1" applyFill="1" applyAlignment="1">
      <alignment horizontal="center" vertical="top"/>
      <protection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9" fontId="0" fillId="0" borderId="0" xfId="63" applyNumberFormat="1" applyFont="1" applyFill="1" applyAlignment="1">
      <alignment horizontal="center"/>
      <protection/>
    </xf>
    <xf numFmtId="0" fontId="2" fillId="0" borderId="11" xfId="0" applyFont="1" applyBorder="1" applyAlignment="1">
      <alignment horizontal="left" vertical="top" wrapText="1" readingOrder="1"/>
    </xf>
    <xf numFmtId="178" fontId="0" fillId="0" borderId="10" xfId="42" applyNumberFormat="1" applyFont="1" applyFill="1" applyBorder="1" applyAlignment="1">
      <alignment horizontal="left" vertical="top" wrapText="1"/>
    </xf>
    <xf numFmtId="178" fontId="5" fillId="0" borderId="10" xfId="42" applyNumberFormat="1" applyFont="1" applyFill="1" applyBorder="1" applyAlignment="1">
      <alignment vertical="top" wrapText="1" readingOrder="1"/>
    </xf>
    <xf numFmtId="179" fontId="0" fillId="0" borderId="11" xfId="62" applyNumberFormat="1" applyFont="1" applyBorder="1" applyAlignment="1">
      <alignment horizontal="right" vertical="top" wrapText="1"/>
      <protection/>
    </xf>
    <xf numFmtId="179" fontId="0" fillId="0" borderId="11" xfId="62" applyNumberFormat="1" applyFont="1" applyFill="1" applyBorder="1" applyAlignment="1">
      <alignment horizontal="right" vertical="top" wrapText="1"/>
      <protection/>
    </xf>
    <xf numFmtId="178" fontId="0" fillId="0" borderId="11" xfId="46" applyNumberFormat="1" applyFont="1" applyBorder="1" applyAlignment="1">
      <alignment horizontal="center" vertical="top"/>
    </xf>
    <xf numFmtId="178" fontId="0" fillId="0" borderId="10" xfId="42" applyNumberFormat="1" applyFont="1" applyFill="1" applyBorder="1" applyAlignment="1">
      <alignment vertical="top" wrapText="1" readingOrder="1"/>
    </xf>
    <xf numFmtId="1" fontId="0" fillId="0" borderId="10" xfId="0" applyNumberFormat="1" applyFont="1" applyBorder="1" applyAlignment="1">
      <alignment horizontal="center" vertical="top"/>
    </xf>
    <xf numFmtId="0" fontId="44" fillId="0" borderId="0" xfId="0" applyFont="1" applyAlignment="1">
      <alignment/>
    </xf>
    <xf numFmtId="0" fontId="0" fillId="0" borderId="14" xfId="0" applyFont="1" applyFill="1" applyBorder="1" applyAlignment="1" quotePrefix="1">
      <alignment vertical="top" wrapText="1"/>
    </xf>
    <xf numFmtId="0" fontId="0" fillId="0" borderId="15" xfId="0" applyFont="1" applyFill="1" applyBorder="1" applyAlignment="1" quotePrefix="1">
      <alignment vertical="top" wrapText="1"/>
    </xf>
    <xf numFmtId="0" fontId="0" fillId="0" borderId="14" xfId="0" applyFill="1" applyBorder="1" applyAlignment="1" quotePrefix="1">
      <alignment vertical="top" wrapText="1"/>
    </xf>
    <xf numFmtId="0" fontId="0" fillId="0" borderId="16" xfId="0" applyFill="1" applyBorder="1" applyAlignment="1" quotePrefix="1">
      <alignment vertical="top" wrapText="1"/>
    </xf>
    <xf numFmtId="0" fontId="2" fillId="0" borderId="10" xfId="62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horizontal="center"/>
      <protection/>
    </xf>
    <xf numFmtId="41" fontId="2" fillId="0" borderId="11" xfId="62" applyNumberFormat="1" applyFont="1" applyFill="1" applyBorder="1" applyAlignment="1">
      <alignment horizontal="center" vertical="center"/>
      <protection/>
    </xf>
    <xf numFmtId="0" fontId="0" fillId="0" borderId="11" xfId="62" applyFont="1" applyBorder="1" applyAlignment="1">
      <alignment horizontal="left" vertical="top" readingOrder="1"/>
      <protection/>
    </xf>
    <xf numFmtId="0" fontId="0" fillId="0" borderId="12" xfId="62" applyFont="1" applyBorder="1" applyAlignment="1">
      <alignment horizontal="left" vertical="top" readingOrder="1"/>
      <protection/>
    </xf>
    <xf numFmtId="41" fontId="2" fillId="0" borderId="16" xfId="44" applyFont="1" applyFill="1" applyBorder="1" applyAlignment="1">
      <alignment horizontal="center" vertical="center"/>
    </xf>
    <xf numFmtId="9" fontId="2" fillId="0" borderId="16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41" fontId="2" fillId="0" borderId="0" xfId="44" applyFont="1" applyFill="1" applyBorder="1" applyAlignment="1">
      <alignment horizontal="center" vertical="center"/>
    </xf>
    <xf numFmtId="9" fontId="2" fillId="0" borderId="0" xfId="62" applyNumberFormat="1" applyFont="1" applyFill="1" applyBorder="1" applyAlignment="1">
      <alignment horizontal="center" vertical="center"/>
      <protection/>
    </xf>
    <xf numFmtId="41" fontId="2" fillId="0" borderId="17" xfId="44" applyFont="1" applyFill="1" applyBorder="1" applyAlignment="1">
      <alignment horizontal="center" vertical="center"/>
    </xf>
    <xf numFmtId="9" fontId="2" fillId="0" borderId="17" xfId="62" applyNumberFormat="1" applyFont="1" applyFill="1" applyBorder="1" applyAlignment="1">
      <alignment horizontal="center" vertical="center"/>
      <protection/>
    </xf>
    <xf numFmtId="41" fontId="0" fillId="0" borderId="10" xfId="43" applyFont="1" applyBorder="1" applyAlignment="1">
      <alignment horizontal="center" vertical="center"/>
    </xf>
    <xf numFmtId="41" fontId="0" fillId="0" borderId="10" xfId="43" applyFont="1" applyFill="1" applyBorder="1" applyAlignment="1">
      <alignment horizontal="center" vertical="center"/>
    </xf>
    <xf numFmtId="178" fontId="0" fillId="0" borderId="12" xfId="42" applyNumberFormat="1" applyFont="1" applyFill="1" applyBorder="1" applyAlignment="1">
      <alignment horizontal="left" vertical="center" wrapText="1"/>
    </xf>
    <xf numFmtId="9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179" fontId="0" fillId="0" borderId="11" xfId="62" applyNumberFormat="1" applyFont="1" applyBorder="1" applyAlignment="1">
      <alignment horizontal="right" vertical="center" wrapText="1"/>
      <protection/>
    </xf>
    <xf numFmtId="178" fontId="0" fillId="0" borderId="10" xfId="42" applyNumberFormat="1" applyFont="1" applyFill="1" applyBorder="1" applyAlignment="1">
      <alignment vertical="center"/>
    </xf>
    <xf numFmtId="178" fontId="0" fillId="0" borderId="12" xfId="42" applyNumberFormat="1" applyFont="1" applyFill="1" applyBorder="1" applyAlignment="1">
      <alignment horizontal="left" vertical="center" wrapText="1"/>
    </xf>
    <xf numFmtId="41" fontId="0" fillId="0" borderId="10" xfId="42" applyNumberFormat="1" applyFont="1" applyFill="1" applyBorder="1" applyAlignment="1">
      <alignment vertical="center"/>
    </xf>
    <xf numFmtId="179" fontId="0" fillId="0" borderId="11" xfId="62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top"/>
      <protection/>
    </xf>
    <xf numFmtId="0" fontId="2" fillId="0" borderId="14" xfId="62" applyFont="1" applyFill="1" applyBorder="1" applyAlignment="1">
      <alignment horizontal="center" vertical="top"/>
      <protection/>
    </xf>
    <xf numFmtId="0" fontId="2" fillId="0" borderId="15" xfId="62" applyFont="1" applyFill="1" applyBorder="1" applyAlignment="1">
      <alignment horizontal="center" vertical="top"/>
      <protection/>
    </xf>
    <xf numFmtId="0" fontId="0" fillId="0" borderId="10" xfId="62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left" vertical="center"/>
    </xf>
    <xf numFmtId="0" fontId="2" fillId="0" borderId="16" xfId="62" applyFont="1" applyFill="1" applyBorder="1" applyAlignment="1">
      <alignment horizontal="left" vertical="top"/>
      <protection/>
    </xf>
    <xf numFmtId="0" fontId="2" fillId="0" borderId="14" xfId="62" applyFont="1" applyFill="1" applyBorder="1" applyAlignment="1">
      <alignment horizontal="left" vertical="top"/>
      <protection/>
    </xf>
    <xf numFmtId="0" fontId="2" fillId="0" borderId="15" xfId="62" applyFont="1" applyFill="1" applyBorder="1" applyAlignment="1">
      <alignment horizontal="left" vertical="top"/>
      <protection/>
    </xf>
    <xf numFmtId="0" fontId="2" fillId="0" borderId="11" xfId="0" applyFont="1" applyBorder="1" applyAlignment="1">
      <alignment horizontal="left" vertical="top" wrapText="1" readingOrder="1"/>
    </xf>
    <xf numFmtId="0" fontId="0" fillId="0" borderId="10" xfId="62" applyFont="1" applyBorder="1" applyAlignment="1">
      <alignment horizontal="left" vertical="top" wrapText="1"/>
      <protection/>
    </xf>
    <xf numFmtId="0" fontId="0" fillId="0" borderId="10" xfId="62" applyFont="1" applyBorder="1" applyAlignment="1">
      <alignment horizontal="left" vertical="top" wrapText="1" readingOrder="1"/>
      <protection/>
    </xf>
    <xf numFmtId="49" fontId="2" fillId="0" borderId="11" xfId="65" applyNumberFormat="1" applyFont="1" applyFill="1" applyBorder="1" applyAlignment="1">
      <alignment horizontal="left" vertical="top" wrapText="1"/>
      <protection/>
    </xf>
    <xf numFmtId="0" fontId="2" fillId="0" borderId="0" xfId="62" applyFont="1" applyFill="1" applyAlignment="1">
      <alignment horizontal="left" vertical="top"/>
      <protection/>
    </xf>
    <xf numFmtId="0" fontId="2" fillId="0" borderId="0" xfId="62" applyFont="1" applyFill="1" applyAlignment="1">
      <alignment horizontal="center" vertical="top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top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0" fillId="0" borderId="11" xfId="62" applyFont="1" applyBorder="1" applyAlignment="1">
      <alignment horizontal="left" vertical="top" wrapText="1"/>
      <protection/>
    </xf>
    <xf numFmtId="0" fontId="0" fillId="0" borderId="12" xfId="62" applyFont="1" applyBorder="1" applyAlignment="1">
      <alignment horizontal="left" vertical="top" wrapText="1"/>
      <protection/>
    </xf>
    <xf numFmtId="49" fontId="2" fillId="0" borderId="10" xfId="65" applyNumberFormat="1" applyFont="1" applyFill="1" applyBorder="1" applyAlignment="1">
      <alignment horizontal="left" vertical="top" wrapText="1"/>
      <protection/>
    </xf>
    <xf numFmtId="0" fontId="0" fillId="0" borderId="10" xfId="62" applyFont="1" applyBorder="1" applyAlignment="1">
      <alignment horizontal="left" vertical="center" wrapText="1" readingOrder="1"/>
      <protection/>
    </xf>
    <xf numFmtId="0" fontId="2" fillId="0" borderId="10" xfId="0" applyFont="1" applyBorder="1" applyAlignment="1">
      <alignment horizontal="left" vertical="top" wrapText="1" readingOrder="1"/>
    </xf>
    <xf numFmtId="0" fontId="0" fillId="0" borderId="10" xfId="62" applyFont="1" applyBorder="1" applyAlignment="1">
      <alignment horizontal="left" vertical="center" wrapText="1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top" wrapText="1"/>
      <protection/>
    </xf>
    <xf numFmtId="0" fontId="0" fillId="0" borderId="10" xfId="62" applyFont="1" applyBorder="1" applyAlignment="1">
      <alignment horizontal="left" vertical="top" wrapText="1" readingOrder="1"/>
      <protection/>
    </xf>
    <xf numFmtId="0" fontId="2" fillId="0" borderId="16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" fontId="0" fillId="0" borderId="16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Currency [0]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1 2 2 4" xfId="61"/>
    <cellStyle name="Normal 2" xfId="62"/>
    <cellStyle name="Normal 2 2" xfId="63"/>
    <cellStyle name="Normal 3" xfId="64"/>
    <cellStyle name="Normal 3 3 2" xfId="65"/>
    <cellStyle name="Normal 3 3 2 2" xfId="66"/>
    <cellStyle name="Normal 3 3 6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KK%20L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ksana Kebijakan"/>
      <sheetName val="Sheet3"/>
    </sheetNames>
    <sheetDataSet>
      <sheetData sheetId="1">
        <row r="1">
          <cell r="A1" t="str">
            <v>Ada</v>
          </cell>
        </row>
        <row r="2">
          <cell r="A2" t="str">
            <v>Tidak 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="90" zoomScaleSheetLayoutView="90" zoomScalePageLayoutView="0" workbookViewId="0" topLeftCell="A4">
      <selection activeCell="H73" sqref="H73"/>
    </sheetView>
  </sheetViews>
  <sheetFormatPr defaultColWidth="9.140625" defaultRowHeight="12.75"/>
  <cols>
    <col min="1" max="1" width="5.8515625" style="2" customWidth="1"/>
    <col min="2" max="2" width="15.140625" style="1" customWidth="1"/>
    <col min="3" max="3" width="23.140625" style="1" customWidth="1"/>
    <col min="4" max="4" width="17.8515625" style="1" customWidth="1"/>
    <col min="5" max="5" width="38.8515625" style="1" customWidth="1"/>
    <col min="6" max="6" width="15.7109375" style="1" customWidth="1"/>
    <col min="7" max="7" width="16.140625" style="1" customWidth="1"/>
    <col min="8" max="8" width="21.00390625" style="1" customWidth="1"/>
    <col min="9" max="9" width="15.57421875" style="3" customWidth="1"/>
    <col min="10" max="16384" width="9.140625" style="1" customWidth="1"/>
  </cols>
  <sheetData>
    <row r="1" spans="1:9" ht="12.75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2" t="s">
        <v>83</v>
      </c>
      <c r="B2" s="92"/>
      <c r="C2" s="92"/>
      <c r="D2" s="92"/>
      <c r="E2" s="92"/>
      <c r="F2" s="92"/>
      <c r="G2" s="92"/>
      <c r="H2" s="92"/>
      <c r="I2" s="92"/>
    </row>
    <row r="4" spans="1:9" s="8" customFormat="1" ht="25.5">
      <c r="A4" s="4" t="s">
        <v>1</v>
      </c>
      <c r="B4" s="5" t="s">
        <v>20</v>
      </c>
      <c r="C4" s="6" t="s">
        <v>2</v>
      </c>
      <c r="D4" s="93" t="s">
        <v>3</v>
      </c>
      <c r="E4" s="94"/>
      <c r="F4" s="5" t="s">
        <v>4</v>
      </c>
      <c r="G4" s="4" t="s">
        <v>5</v>
      </c>
      <c r="H4" s="4" t="s">
        <v>6</v>
      </c>
      <c r="I4" s="7" t="s">
        <v>7</v>
      </c>
    </row>
    <row r="5" spans="1:9" ht="12.75">
      <c r="A5" s="9">
        <v>1</v>
      </c>
      <c r="B5" s="4">
        <v>2</v>
      </c>
      <c r="C5" s="10"/>
      <c r="D5" s="95">
        <v>3</v>
      </c>
      <c r="E5" s="96"/>
      <c r="F5" s="54">
        <v>4</v>
      </c>
      <c r="G5" s="11">
        <v>5</v>
      </c>
      <c r="H5" s="11">
        <v>6</v>
      </c>
      <c r="I5" s="12">
        <v>7</v>
      </c>
    </row>
    <row r="6" spans="1:9" ht="21.75" customHeight="1">
      <c r="A6" s="97" t="s">
        <v>8</v>
      </c>
      <c r="B6" s="101" t="s">
        <v>21</v>
      </c>
      <c r="C6" s="90" t="s">
        <v>22</v>
      </c>
      <c r="D6" s="89" t="s">
        <v>60</v>
      </c>
      <c r="E6" s="89"/>
      <c r="F6" s="43">
        <v>3411500000</v>
      </c>
      <c r="G6" s="46">
        <v>3346235000</v>
      </c>
      <c r="H6" s="14">
        <f>+F6-G6</f>
        <v>65265000</v>
      </c>
      <c r="I6" s="15">
        <f>+(G6/F6)</f>
        <v>0.9808691191557966</v>
      </c>
    </row>
    <row r="7" spans="1:9" ht="21.75" customHeight="1">
      <c r="A7" s="97"/>
      <c r="B7" s="101"/>
      <c r="C7" s="90"/>
      <c r="D7" s="82" t="s">
        <v>61</v>
      </c>
      <c r="E7" s="82"/>
      <c r="F7" s="44">
        <v>100600000</v>
      </c>
      <c r="G7" s="46">
        <v>99600000</v>
      </c>
      <c r="H7" s="14">
        <f aca="true" t="shared" si="0" ref="H7:H14">+F7-G7</f>
        <v>1000000</v>
      </c>
      <c r="I7" s="15">
        <f aca="true" t="shared" si="1" ref="I7:I39">+(G7/F7)</f>
        <v>0.9900596421471173</v>
      </c>
    </row>
    <row r="8" spans="1:9" ht="29.25" customHeight="1">
      <c r="A8" s="97"/>
      <c r="B8" s="101"/>
      <c r="C8" s="90"/>
      <c r="D8" s="88" t="s">
        <v>84</v>
      </c>
      <c r="E8" s="82"/>
      <c r="F8" s="43">
        <v>678000000</v>
      </c>
      <c r="G8" s="46">
        <v>604992000</v>
      </c>
      <c r="H8" s="14">
        <f t="shared" si="0"/>
        <v>73008000</v>
      </c>
      <c r="I8" s="15">
        <f t="shared" si="1"/>
        <v>0.8923185840707965</v>
      </c>
    </row>
    <row r="9" spans="1:9" ht="28.5" customHeight="1">
      <c r="A9" s="97"/>
      <c r="B9" s="101"/>
      <c r="C9" s="90"/>
      <c r="D9" s="82" t="s">
        <v>38</v>
      </c>
      <c r="E9" s="82"/>
      <c r="F9" s="43">
        <v>100000000</v>
      </c>
      <c r="G9" s="46">
        <v>96025000</v>
      </c>
      <c r="H9" s="14">
        <f t="shared" si="0"/>
        <v>3975000</v>
      </c>
      <c r="I9" s="15">
        <f t="shared" si="1"/>
        <v>0.96025</v>
      </c>
    </row>
    <row r="10" spans="1:9" ht="21.75" customHeight="1">
      <c r="A10" s="97"/>
      <c r="B10" s="101"/>
      <c r="C10" s="90"/>
      <c r="D10" s="89" t="s">
        <v>39</v>
      </c>
      <c r="E10" s="89"/>
      <c r="F10" s="43">
        <v>26000000</v>
      </c>
      <c r="G10" s="46">
        <v>26000000</v>
      </c>
      <c r="H10" s="14">
        <f t="shared" si="0"/>
        <v>0</v>
      </c>
      <c r="I10" s="15">
        <f t="shared" si="1"/>
        <v>1</v>
      </c>
    </row>
    <row r="11" spans="1:9" ht="21.75" customHeight="1">
      <c r="A11" s="97"/>
      <c r="B11" s="101"/>
      <c r="C11" s="90" t="s">
        <v>23</v>
      </c>
      <c r="D11" s="82" t="s">
        <v>40</v>
      </c>
      <c r="E11" s="82"/>
      <c r="F11" s="13">
        <v>525700000</v>
      </c>
      <c r="G11" s="46">
        <v>453060100</v>
      </c>
      <c r="H11" s="41">
        <f t="shared" si="0"/>
        <v>72639900</v>
      </c>
      <c r="I11" s="15">
        <f t="shared" si="1"/>
        <v>0.8618225223511509</v>
      </c>
    </row>
    <row r="12" spans="1:9" ht="21.75" customHeight="1">
      <c r="A12" s="97"/>
      <c r="B12" s="101"/>
      <c r="C12" s="90"/>
      <c r="D12" s="82" t="s">
        <v>24</v>
      </c>
      <c r="E12" s="82"/>
      <c r="F12" s="43">
        <v>199300000</v>
      </c>
      <c r="G12" s="46">
        <v>198530013</v>
      </c>
      <c r="H12" s="14">
        <f t="shared" si="0"/>
        <v>769987</v>
      </c>
      <c r="I12" s="15">
        <f t="shared" si="1"/>
        <v>0.9961365429001505</v>
      </c>
    </row>
    <row r="13" spans="1:9" ht="21.75" customHeight="1">
      <c r="A13" s="97"/>
      <c r="B13" s="101"/>
      <c r="C13" s="90"/>
      <c r="D13" s="89" t="s">
        <v>41</v>
      </c>
      <c r="E13" s="89"/>
      <c r="F13" s="43">
        <v>40000000</v>
      </c>
      <c r="G13" s="46">
        <v>33231900</v>
      </c>
      <c r="H13" s="14">
        <f t="shared" si="0"/>
        <v>6768100</v>
      </c>
      <c r="I13" s="15">
        <f t="shared" si="1"/>
        <v>0.8307975</v>
      </c>
    </row>
    <row r="14" spans="1:9" ht="21.75" customHeight="1">
      <c r="A14" s="97"/>
      <c r="B14" s="101"/>
      <c r="C14" s="90"/>
      <c r="D14" s="89" t="s">
        <v>42</v>
      </c>
      <c r="E14" s="89"/>
      <c r="F14" s="43">
        <v>70000000</v>
      </c>
      <c r="G14" s="46">
        <v>69845000</v>
      </c>
      <c r="H14" s="14">
        <f t="shared" si="0"/>
        <v>155000</v>
      </c>
      <c r="I14" s="15">
        <f t="shared" si="1"/>
        <v>0.9977857142857143</v>
      </c>
    </row>
    <row r="15" spans="1:9" ht="21.75" customHeight="1">
      <c r="A15" s="97"/>
      <c r="B15" s="101"/>
      <c r="C15" s="90"/>
      <c r="D15" s="88" t="s">
        <v>85</v>
      </c>
      <c r="E15" s="82"/>
      <c r="F15" s="43">
        <v>70000000</v>
      </c>
      <c r="G15" s="46">
        <v>69650000</v>
      </c>
      <c r="H15" s="14">
        <f aca="true" t="shared" si="2" ref="H15:H24">+F15-G15</f>
        <v>350000</v>
      </c>
      <c r="I15" s="15">
        <f t="shared" si="1"/>
        <v>0.995</v>
      </c>
    </row>
    <row r="16" spans="1:9" ht="21.75" customHeight="1">
      <c r="A16" s="97"/>
      <c r="B16" s="101"/>
      <c r="C16" s="90"/>
      <c r="D16" s="88" t="s">
        <v>86</v>
      </c>
      <c r="E16" s="82"/>
      <c r="F16" s="43">
        <v>158000000</v>
      </c>
      <c r="G16" s="46">
        <v>157700000</v>
      </c>
      <c r="H16" s="14">
        <f t="shared" si="2"/>
        <v>300000</v>
      </c>
      <c r="I16" s="15">
        <f t="shared" si="1"/>
        <v>0.9981012658227848</v>
      </c>
    </row>
    <row r="17" spans="1:9" ht="21.75" customHeight="1">
      <c r="A17" s="97"/>
      <c r="B17" s="101"/>
      <c r="C17" s="90"/>
      <c r="D17" s="82" t="s">
        <v>25</v>
      </c>
      <c r="E17" s="82"/>
      <c r="F17" s="43">
        <v>20000000</v>
      </c>
      <c r="G17" s="46">
        <v>14980000</v>
      </c>
      <c r="H17" s="14">
        <f t="shared" si="2"/>
        <v>5020000</v>
      </c>
      <c r="I17" s="15">
        <f t="shared" si="1"/>
        <v>0.749</v>
      </c>
    </row>
    <row r="18" spans="1:9" ht="29.25" customHeight="1">
      <c r="A18" s="97"/>
      <c r="B18" s="101"/>
      <c r="C18" s="90" t="s">
        <v>26</v>
      </c>
      <c r="D18" s="88" t="s">
        <v>87</v>
      </c>
      <c r="E18" s="82"/>
      <c r="F18" s="43">
        <v>50000000</v>
      </c>
      <c r="G18" s="46">
        <v>49954000</v>
      </c>
      <c r="H18" s="14">
        <f t="shared" si="2"/>
        <v>46000</v>
      </c>
      <c r="I18" s="15">
        <f t="shared" si="1"/>
        <v>0.99908</v>
      </c>
    </row>
    <row r="19" spans="1:9" ht="21.75" customHeight="1">
      <c r="A19" s="97"/>
      <c r="B19" s="101"/>
      <c r="C19" s="90"/>
      <c r="D19" s="88" t="s">
        <v>63</v>
      </c>
      <c r="E19" s="82"/>
      <c r="F19" s="43">
        <v>200000000</v>
      </c>
      <c r="G19" s="46">
        <v>198857000</v>
      </c>
      <c r="H19" s="14">
        <f t="shared" si="2"/>
        <v>1143000</v>
      </c>
      <c r="I19" s="15">
        <f t="shared" si="1"/>
        <v>0.994285</v>
      </c>
    </row>
    <row r="20" spans="1:9" ht="21.75" customHeight="1">
      <c r="A20" s="97"/>
      <c r="B20" s="101"/>
      <c r="C20" s="90"/>
      <c r="D20" s="82" t="s">
        <v>65</v>
      </c>
      <c r="E20" s="82"/>
      <c r="F20" s="43">
        <v>180000000</v>
      </c>
      <c r="G20" s="46">
        <v>177515000</v>
      </c>
      <c r="H20" s="14">
        <f>+F20-G20</f>
        <v>2485000</v>
      </c>
      <c r="I20" s="15">
        <f>+(G20/F20)</f>
        <v>0.9861944444444445</v>
      </c>
    </row>
    <row r="21" spans="1:9" ht="21.75" customHeight="1">
      <c r="A21" s="97"/>
      <c r="B21" s="101"/>
      <c r="C21" s="90"/>
      <c r="D21" s="82" t="s">
        <v>64</v>
      </c>
      <c r="E21" s="82"/>
      <c r="F21" s="43">
        <v>396792000</v>
      </c>
      <c r="G21" s="46">
        <v>387678000</v>
      </c>
      <c r="H21" s="14">
        <f t="shared" si="2"/>
        <v>9114000</v>
      </c>
      <c r="I21" s="15">
        <f t="shared" si="1"/>
        <v>0.9770307869110264</v>
      </c>
    </row>
    <row r="22" spans="1:9" ht="34.5" customHeight="1">
      <c r="A22" s="97"/>
      <c r="B22" s="101"/>
      <c r="C22" s="87" t="s">
        <v>43</v>
      </c>
      <c r="D22" s="89" t="s">
        <v>27</v>
      </c>
      <c r="E22" s="89"/>
      <c r="F22" s="43">
        <v>85000000</v>
      </c>
      <c r="G22" s="42">
        <v>85000000</v>
      </c>
      <c r="H22" s="14">
        <f t="shared" si="2"/>
        <v>0</v>
      </c>
      <c r="I22" s="15">
        <f t="shared" si="1"/>
        <v>1</v>
      </c>
    </row>
    <row r="23" spans="1:9" ht="24.75" customHeight="1">
      <c r="A23" s="97"/>
      <c r="B23" s="101"/>
      <c r="C23" s="87"/>
      <c r="D23" s="82" t="s">
        <v>44</v>
      </c>
      <c r="E23" s="82"/>
      <c r="F23" s="43">
        <v>396000000</v>
      </c>
      <c r="G23" s="42">
        <v>387695300</v>
      </c>
      <c r="H23" s="14">
        <f t="shared" si="2"/>
        <v>8304700</v>
      </c>
      <c r="I23" s="15">
        <f t="shared" si="1"/>
        <v>0.9790285353535354</v>
      </c>
    </row>
    <row r="24" spans="1:9" ht="18.75" customHeight="1">
      <c r="A24" s="97"/>
      <c r="B24" s="101"/>
      <c r="C24" s="87"/>
      <c r="D24" s="89" t="s">
        <v>45</v>
      </c>
      <c r="E24" s="89"/>
      <c r="F24" s="43">
        <v>200000000</v>
      </c>
      <c r="G24" s="42">
        <v>185348000</v>
      </c>
      <c r="H24" s="14">
        <f t="shared" si="2"/>
        <v>14652000</v>
      </c>
      <c r="I24" s="15">
        <f t="shared" si="1"/>
        <v>0.92674</v>
      </c>
    </row>
    <row r="25" spans="1:9" ht="24.75" customHeight="1">
      <c r="A25" s="97"/>
      <c r="B25" s="101"/>
      <c r="C25" s="40" t="s">
        <v>28</v>
      </c>
      <c r="D25" s="109" t="s">
        <v>29</v>
      </c>
      <c r="E25" s="89"/>
      <c r="F25" s="43">
        <v>150000000</v>
      </c>
      <c r="G25" s="42">
        <v>136782785</v>
      </c>
      <c r="H25" s="14">
        <f>+F25-G25</f>
        <v>13217215</v>
      </c>
      <c r="I25" s="15">
        <f>+(G25/F25)</f>
        <v>0.9118852333333334</v>
      </c>
    </row>
    <row r="26" spans="1:9" ht="24.75" customHeight="1">
      <c r="A26" s="78" t="s">
        <v>9</v>
      </c>
      <c r="B26" s="78"/>
      <c r="C26" s="78"/>
      <c r="D26" s="78"/>
      <c r="E26" s="78"/>
      <c r="F26" s="17">
        <f>SUM(F6:F25)</f>
        <v>7056892000</v>
      </c>
      <c r="G26" s="17">
        <f>SUM(G6:G25)</f>
        <v>6778679098</v>
      </c>
      <c r="H26" s="17">
        <f>SUM(H6:H25)</f>
        <v>278212902</v>
      </c>
      <c r="I26" s="18">
        <f>+(G26/F26)</f>
        <v>0.9605757177522343</v>
      </c>
    </row>
    <row r="27" spans="1:9" ht="14.25" customHeight="1">
      <c r="A27" s="19"/>
      <c r="B27" s="19"/>
      <c r="C27" s="19"/>
      <c r="D27" s="19"/>
      <c r="E27" s="19"/>
      <c r="F27" s="20"/>
      <c r="G27" s="20"/>
      <c r="H27" s="21"/>
      <c r="I27" s="22"/>
    </row>
    <row r="28" spans="1:9" ht="21.75" customHeight="1">
      <c r="A28" s="108" t="s">
        <v>10</v>
      </c>
      <c r="B28" s="101" t="s">
        <v>30</v>
      </c>
      <c r="C28" s="110" t="s">
        <v>31</v>
      </c>
      <c r="D28" s="104" t="s">
        <v>32</v>
      </c>
      <c r="E28" s="104"/>
      <c r="F28" s="71">
        <v>6310000</v>
      </c>
      <c r="G28" s="72">
        <v>6310000</v>
      </c>
      <c r="H28" s="73">
        <f aca="true" t="shared" si="3" ref="H28:H39">+F28-G28</f>
        <v>0</v>
      </c>
      <c r="I28" s="69">
        <f t="shared" si="1"/>
        <v>1</v>
      </c>
    </row>
    <row r="29" spans="1:9" ht="21.75" customHeight="1">
      <c r="A29" s="108"/>
      <c r="B29" s="101"/>
      <c r="C29" s="111"/>
      <c r="D29" s="102" t="s">
        <v>46</v>
      </c>
      <c r="E29" s="102"/>
      <c r="F29" s="71">
        <v>46069520</v>
      </c>
      <c r="G29" s="74">
        <v>43800342</v>
      </c>
      <c r="H29" s="73">
        <f t="shared" si="3"/>
        <v>2269178</v>
      </c>
      <c r="I29" s="69">
        <f t="shared" si="1"/>
        <v>0.9507444835544195</v>
      </c>
    </row>
    <row r="30" spans="1:9" ht="21.75" customHeight="1">
      <c r="A30" s="108"/>
      <c r="B30" s="101"/>
      <c r="C30" s="111"/>
      <c r="D30" s="104" t="s">
        <v>33</v>
      </c>
      <c r="E30" s="104"/>
      <c r="F30" s="71">
        <v>20335000</v>
      </c>
      <c r="G30" s="74">
        <v>17535000</v>
      </c>
      <c r="H30" s="73">
        <f t="shared" si="3"/>
        <v>2800000</v>
      </c>
      <c r="I30" s="69">
        <f t="shared" si="1"/>
        <v>0.8623063683304647</v>
      </c>
    </row>
    <row r="31" spans="1:9" ht="21.75" customHeight="1">
      <c r="A31" s="108"/>
      <c r="B31" s="101"/>
      <c r="C31" s="111"/>
      <c r="D31" s="104" t="s">
        <v>47</v>
      </c>
      <c r="E31" s="104"/>
      <c r="F31" s="71">
        <v>55125000</v>
      </c>
      <c r="G31" s="74">
        <v>55125000</v>
      </c>
      <c r="H31" s="73">
        <f t="shared" si="3"/>
        <v>0</v>
      </c>
      <c r="I31" s="69">
        <f t="shared" si="1"/>
        <v>1</v>
      </c>
    </row>
    <row r="32" spans="1:9" ht="21.75" customHeight="1">
      <c r="A32" s="108"/>
      <c r="B32" s="101"/>
      <c r="C32" s="111"/>
      <c r="D32" s="104" t="s">
        <v>48</v>
      </c>
      <c r="E32" s="104"/>
      <c r="F32" s="71">
        <v>18100000</v>
      </c>
      <c r="G32" s="74">
        <v>18099000</v>
      </c>
      <c r="H32" s="73">
        <f t="shared" si="3"/>
        <v>1000</v>
      </c>
      <c r="I32" s="69">
        <f t="shared" si="1"/>
        <v>0.9999447513812155</v>
      </c>
    </row>
    <row r="33" spans="1:9" ht="25.5" customHeight="1">
      <c r="A33" s="108"/>
      <c r="B33" s="101"/>
      <c r="C33" s="111"/>
      <c r="D33" s="102" t="s">
        <v>49</v>
      </c>
      <c r="E33" s="102"/>
      <c r="F33" s="71">
        <v>11700000</v>
      </c>
      <c r="G33" s="74">
        <v>11700000</v>
      </c>
      <c r="H33" s="73">
        <f t="shared" si="3"/>
        <v>0</v>
      </c>
      <c r="I33" s="69">
        <f t="shared" si="1"/>
        <v>1</v>
      </c>
    </row>
    <row r="34" spans="1:9" ht="21.75" customHeight="1">
      <c r="A34" s="108"/>
      <c r="B34" s="101"/>
      <c r="C34" s="111"/>
      <c r="D34" s="102" t="s">
        <v>50</v>
      </c>
      <c r="E34" s="102"/>
      <c r="F34" s="71">
        <v>9000000</v>
      </c>
      <c r="G34" s="74">
        <v>9000000</v>
      </c>
      <c r="H34" s="73">
        <f t="shared" si="3"/>
        <v>0</v>
      </c>
      <c r="I34" s="69">
        <f t="shared" si="1"/>
        <v>1</v>
      </c>
    </row>
    <row r="35" spans="1:9" ht="21.75" customHeight="1">
      <c r="A35" s="108"/>
      <c r="B35" s="101"/>
      <c r="C35" s="111"/>
      <c r="D35" s="102" t="s">
        <v>51</v>
      </c>
      <c r="E35" s="102"/>
      <c r="F35" s="71">
        <v>4860000</v>
      </c>
      <c r="G35" s="74">
        <v>4860000</v>
      </c>
      <c r="H35" s="73">
        <f t="shared" si="3"/>
        <v>0</v>
      </c>
      <c r="I35" s="69">
        <f t="shared" si="1"/>
        <v>1</v>
      </c>
    </row>
    <row r="36" spans="1:9" ht="21.75" customHeight="1">
      <c r="A36" s="108"/>
      <c r="B36" s="101"/>
      <c r="C36" s="111"/>
      <c r="D36" s="104" t="s">
        <v>34</v>
      </c>
      <c r="E36" s="104"/>
      <c r="F36" s="71">
        <v>20700000</v>
      </c>
      <c r="G36" s="74">
        <v>20700000</v>
      </c>
      <c r="H36" s="73">
        <f t="shared" si="3"/>
        <v>0</v>
      </c>
      <c r="I36" s="69">
        <f t="shared" si="1"/>
        <v>1</v>
      </c>
    </row>
    <row r="37" spans="1:9" ht="21.75" customHeight="1">
      <c r="A37" s="108"/>
      <c r="B37" s="101"/>
      <c r="C37" s="111"/>
      <c r="D37" s="102" t="s">
        <v>52</v>
      </c>
      <c r="E37" s="102"/>
      <c r="F37" s="71">
        <v>92448000</v>
      </c>
      <c r="G37" s="74">
        <v>92393568</v>
      </c>
      <c r="H37" s="73">
        <f t="shared" si="3"/>
        <v>54432</v>
      </c>
      <c r="I37" s="69">
        <f>+(G37/F37)</f>
        <v>0.999411214953271</v>
      </c>
    </row>
    <row r="38" spans="1:9" ht="21.75" customHeight="1">
      <c r="A38" s="108"/>
      <c r="B38" s="101"/>
      <c r="C38" s="112"/>
      <c r="D38" s="104" t="s">
        <v>53</v>
      </c>
      <c r="E38" s="104"/>
      <c r="F38" s="75">
        <v>268560000</v>
      </c>
      <c r="G38" s="74">
        <v>237806240</v>
      </c>
      <c r="H38" s="73">
        <f t="shared" si="3"/>
        <v>30753760</v>
      </c>
      <c r="I38" s="69">
        <f t="shared" si="1"/>
        <v>0.8854864462317545</v>
      </c>
    </row>
    <row r="39" spans="1:9" ht="21.75" customHeight="1">
      <c r="A39" s="108"/>
      <c r="B39" s="101"/>
      <c r="C39" s="103" t="s">
        <v>35</v>
      </c>
      <c r="D39" s="99" t="s">
        <v>54</v>
      </c>
      <c r="E39" s="100"/>
      <c r="F39" s="44">
        <v>74800000</v>
      </c>
      <c r="G39" s="46">
        <v>73837500</v>
      </c>
      <c r="H39" s="14">
        <f t="shared" si="3"/>
        <v>962500</v>
      </c>
      <c r="I39" s="15">
        <f t="shared" si="1"/>
        <v>0.9871323529411765</v>
      </c>
    </row>
    <row r="40" spans="1:9" ht="21.75" customHeight="1">
      <c r="A40" s="108"/>
      <c r="B40" s="101"/>
      <c r="C40" s="103"/>
      <c r="D40" s="56" t="s">
        <v>36</v>
      </c>
      <c r="E40" s="57"/>
      <c r="F40" s="43">
        <v>113000000</v>
      </c>
      <c r="G40" s="46">
        <v>112900000</v>
      </c>
      <c r="H40" s="14">
        <f aca="true" t="shared" si="4" ref="H40:H45">+F40-G40</f>
        <v>100000</v>
      </c>
      <c r="I40" s="15">
        <f>+(G40/F40)</f>
        <v>0.9991150442477876</v>
      </c>
    </row>
    <row r="41" spans="1:9" ht="21.75" customHeight="1">
      <c r="A41" s="108"/>
      <c r="B41" s="101"/>
      <c r="C41" s="103"/>
      <c r="D41" s="56" t="s">
        <v>55</v>
      </c>
      <c r="E41" s="57"/>
      <c r="F41" s="43">
        <v>140000000</v>
      </c>
      <c r="G41" s="46">
        <v>139634000</v>
      </c>
      <c r="H41" s="14">
        <f t="shared" si="4"/>
        <v>366000</v>
      </c>
      <c r="I41" s="15">
        <f aca="true" t="shared" si="5" ref="I41:I46">+(G41/F41)</f>
        <v>0.9973857142857143</v>
      </c>
    </row>
    <row r="42" spans="1:9" ht="21.75" customHeight="1">
      <c r="A42" s="108"/>
      <c r="B42" s="101"/>
      <c r="C42" s="103"/>
      <c r="D42" s="56" t="s">
        <v>56</v>
      </c>
      <c r="E42" s="57"/>
      <c r="F42" s="43">
        <v>190800000</v>
      </c>
      <c r="G42" s="46">
        <v>189292766</v>
      </c>
      <c r="H42" s="14">
        <f t="shared" si="4"/>
        <v>1507234</v>
      </c>
      <c r="I42" s="15">
        <f t="shared" si="5"/>
        <v>0.9921004507337526</v>
      </c>
    </row>
    <row r="43" spans="1:9" ht="21.75" customHeight="1">
      <c r="A43" s="108"/>
      <c r="B43" s="101"/>
      <c r="C43" s="103"/>
      <c r="D43" s="56" t="s">
        <v>57</v>
      </c>
      <c r="E43" s="57"/>
      <c r="F43" s="43">
        <v>9500000</v>
      </c>
      <c r="G43" s="46">
        <v>9500000</v>
      </c>
      <c r="H43" s="14">
        <f t="shared" si="4"/>
        <v>0</v>
      </c>
      <c r="I43" s="15">
        <f t="shared" si="5"/>
        <v>1</v>
      </c>
    </row>
    <row r="44" spans="1:9" ht="21.75" customHeight="1">
      <c r="A44" s="108"/>
      <c r="B44" s="101"/>
      <c r="C44" s="103"/>
      <c r="D44" s="82" t="s">
        <v>58</v>
      </c>
      <c r="E44" s="82"/>
      <c r="F44" s="43">
        <v>3000000</v>
      </c>
      <c r="G44" s="46">
        <v>3000000</v>
      </c>
      <c r="H44" s="14">
        <f t="shared" si="4"/>
        <v>0</v>
      </c>
      <c r="I44" s="15">
        <f t="shared" si="5"/>
        <v>1</v>
      </c>
    </row>
    <row r="45" spans="1:9" ht="45" customHeight="1">
      <c r="A45" s="108"/>
      <c r="B45" s="101"/>
      <c r="C45" s="16" t="s">
        <v>37</v>
      </c>
      <c r="D45" s="82" t="s">
        <v>59</v>
      </c>
      <c r="E45" s="82"/>
      <c r="F45" s="45">
        <v>30000000</v>
      </c>
      <c r="G45" s="46">
        <v>30000000</v>
      </c>
      <c r="H45" s="14">
        <f t="shared" si="4"/>
        <v>0</v>
      </c>
      <c r="I45" s="15">
        <f t="shared" si="5"/>
        <v>1</v>
      </c>
    </row>
    <row r="46" spans="1:9" ht="24.75" customHeight="1">
      <c r="A46" s="105" t="s">
        <v>11</v>
      </c>
      <c r="B46" s="106"/>
      <c r="C46" s="106"/>
      <c r="D46" s="106"/>
      <c r="E46" s="107"/>
      <c r="F46" s="58">
        <f>SUM(F28:F45)</f>
        <v>1114307520</v>
      </c>
      <c r="G46" s="58">
        <f>SUM(G28:G45)</f>
        <v>1075493416</v>
      </c>
      <c r="H46" s="58">
        <f>SUM(H28:H45)</f>
        <v>38814104</v>
      </c>
      <c r="I46" s="59">
        <f t="shared" si="5"/>
        <v>0.9651675113885977</v>
      </c>
    </row>
    <row r="47" spans="1:9" ht="24.75" customHeight="1">
      <c r="A47" s="19"/>
      <c r="B47" s="19"/>
      <c r="C47" s="19"/>
      <c r="D47" s="19"/>
      <c r="E47" s="19"/>
      <c r="F47" s="20"/>
      <c r="G47" s="20"/>
      <c r="H47" s="20"/>
      <c r="I47" s="22"/>
    </row>
    <row r="48" spans="1:9" ht="24.75" customHeight="1">
      <c r="A48" s="60"/>
      <c r="B48" s="60"/>
      <c r="C48" s="60"/>
      <c r="D48" s="60"/>
      <c r="E48" s="60"/>
      <c r="F48" s="62"/>
      <c r="G48" s="62"/>
      <c r="H48" s="62"/>
      <c r="I48" s="63"/>
    </row>
    <row r="49" spans="1:9" ht="24.75" customHeight="1">
      <c r="A49" s="60"/>
      <c r="B49" s="60"/>
      <c r="C49" s="60"/>
      <c r="D49" s="60"/>
      <c r="E49" s="60"/>
      <c r="F49" s="62"/>
      <c r="G49" s="62"/>
      <c r="H49" s="62"/>
      <c r="I49" s="63"/>
    </row>
    <row r="50" spans="1:9" ht="24.75" customHeight="1">
      <c r="A50" s="60"/>
      <c r="B50" s="60"/>
      <c r="C50" s="60"/>
      <c r="D50" s="60"/>
      <c r="E50" s="60"/>
      <c r="F50" s="62"/>
      <c r="G50" s="62"/>
      <c r="H50" s="62"/>
      <c r="I50" s="63"/>
    </row>
    <row r="51" spans="1:9" ht="24.75" customHeight="1">
      <c r="A51" s="60"/>
      <c r="B51" s="60"/>
      <c r="C51" s="60"/>
      <c r="D51" s="60"/>
      <c r="E51" s="60"/>
      <c r="F51" s="62"/>
      <c r="G51" s="62"/>
      <c r="H51" s="62"/>
      <c r="I51" s="63"/>
    </row>
    <row r="52" spans="1:9" ht="24.75" customHeight="1">
      <c r="A52" s="61"/>
      <c r="B52" s="61"/>
      <c r="C52" s="61"/>
      <c r="D52" s="61"/>
      <c r="E52" s="61"/>
      <c r="F52" s="64"/>
      <c r="G52" s="64"/>
      <c r="H52" s="64"/>
      <c r="I52" s="65"/>
    </row>
    <row r="53" spans="1:9" ht="21.75" customHeight="1">
      <c r="A53" s="79" t="s">
        <v>82</v>
      </c>
      <c r="B53" s="79"/>
      <c r="C53" s="84" t="s">
        <v>81</v>
      </c>
      <c r="D53" s="70" t="s">
        <v>68</v>
      </c>
      <c r="E53" s="53"/>
      <c r="F53" s="66">
        <v>1102768148</v>
      </c>
      <c r="G53" s="67">
        <v>1080962700</v>
      </c>
      <c r="H53" s="68">
        <f aca="true" t="shared" si="6" ref="H53:H59">+F53-G53</f>
        <v>21805448</v>
      </c>
      <c r="I53" s="69">
        <f>+(G53/F53)</f>
        <v>0.9802266251164882</v>
      </c>
    </row>
    <row r="54" spans="1:9" ht="21.75" customHeight="1">
      <c r="A54" s="80"/>
      <c r="B54" s="80"/>
      <c r="C54" s="85"/>
      <c r="D54" s="70" t="s">
        <v>69</v>
      </c>
      <c r="E54" s="53"/>
      <c r="F54" s="66">
        <v>122199000</v>
      </c>
      <c r="G54" s="67">
        <v>110286774</v>
      </c>
      <c r="H54" s="68">
        <f t="shared" si="6"/>
        <v>11912226</v>
      </c>
      <c r="I54" s="69">
        <f aca="true" t="shared" si="7" ref="I54:I63">+(G54/F54)</f>
        <v>0.9025178111113838</v>
      </c>
    </row>
    <row r="55" spans="1:9" ht="21.75" customHeight="1">
      <c r="A55" s="80"/>
      <c r="B55" s="80"/>
      <c r="C55" s="85"/>
      <c r="D55" s="83" t="s">
        <v>70</v>
      </c>
      <c r="E55" s="83"/>
      <c r="F55" s="66">
        <v>130815000</v>
      </c>
      <c r="G55" s="67">
        <v>117000000</v>
      </c>
      <c r="H55" s="68">
        <f t="shared" si="6"/>
        <v>13815000</v>
      </c>
      <c r="I55" s="69">
        <f t="shared" si="7"/>
        <v>0.8943928448572411</v>
      </c>
    </row>
    <row r="56" spans="1:9" ht="21.75" customHeight="1">
      <c r="A56" s="80"/>
      <c r="B56" s="80"/>
      <c r="C56" s="85"/>
      <c r="D56" s="70" t="s">
        <v>71</v>
      </c>
      <c r="E56" s="53"/>
      <c r="F56" s="66">
        <v>25385000</v>
      </c>
      <c r="G56" s="67">
        <v>22455000</v>
      </c>
      <c r="H56" s="68">
        <f t="shared" si="6"/>
        <v>2930000</v>
      </c>
      <c r="I56" s="69">
        <f t="shared" si="7"/>
        <v>0.8845775064014182</v>
      </c>
    </row>
    <row r="57" spans="1:9" ht="21.75" customHeight="1">
      <c r="A57" s="80"/>
      <c r="B57" s="80"/>
      <c r="C57" s="85"/>
      <c r="D57" s="83" t="s">
        <v>72</v>
      </c>
      <c r="E57" s="83"/>
      <c r="F57" s="66">
        <v>71724000</v>
      </c>
      <c r="G57" s="67">
        <v>59239560</v>
      </c>
      <c r="H57" s="68">
        <f t="shared" si="6"/>
        <v>12484440</v>
      </c>
      <c r="I57" s="69">
        <f t="shared" si="7"/>
        <v>0.825937761418772</v>
      </c>
    </row>
    <row r="58" spans="1:9" ht="21.75" customHeight="1">
      <c r="A58" s="80"/>
      <c r="B58" s="80"/>
      <c r="C58" s="85"/>
      <c r="D58" s="70" t="s">
        <v>73</v>
      </c>
      <c r="E58" s="53"/>
      <c r="F58" s="66">
        <v>5108000</v>
      </c>
      <c r="G58" s="67">
        <v>4011185</v>
      </c>
      <c r="H58" s="68">
        <f t="shared" si="6"/>
        <v>1096815</v>
      </c>
      <c r="I58" s="69">
        <f t="shared" si="7"/>
        <v>0.7852750587314017</v>
      </c>
    </row>
    <row r="59" spans="1:9" ht="21.75" customHeight="1">
      <c r="A59" s="80"/>
      <c r="B59" s="80"/>
      <c r="C59" s="85"/>
      <c r="D59" s="83" t="s">
        <v>74</v>
      </c>
      <c r="E59" s="83"/>
      <c r="F59" s="66">
        <v>12852</v>
      </c>
      <c r="G59" s="67">
        <v>14553</v>
      </c>
      <c r="H59" s="68">
        <f t="shared" si="6"/>
        <v>-1701</v>
      </c>
      <c r="I59" s="69">
        <f t="shared" si="7"/>
        <v>1.1323529411764706</v>
      </c>
    </row>
    <row r="60" spans="1:9" ht="21.75" customHeight="1">
      <c r="A60" s="80"/>
      <c r="B60" s="80"/>
      <c r="C60" s="85"/>
      <c r="D60" s="70" t="s">
        <v>75</v>
      </c>
      <c r="E60" s="53"/>
      <c r="F60" s="66">
        <v>36869000</v>
      </c>
      <c r="G60" s="67">
        <v>30635305</v>
      </c>
      <c r="H60" s="68">
        <v>0</v>
      </c>
      <c r="I60" s="69">
        <f t="shared" si="7"/>
        <v>0.8309231332555805</v>
      </c>
    </row>
    <row r="61" spans="1:9" ht="21.75" customHeight="1">
      <c r="A61" s="80"/>
      <c r="B61" s="80"/>
      <c r="C61" s="85"/>
      <c r="D61" s="70" t="s">
        <v>76</v>
      </c>
      <c r="E61" s="53"/>
      <c r="F61" s="66">
        <v>2656000</v>
      </c>
      <c r="G61" s="67">
        <v>2207417</v>
      </c>
      <c r="H61" s="68">
        <f>+F61-G61</f>
        <v>448583</v>
      </c>
      <c r="I61" s="69">
        <f t="shared" si="7"/>
        <v>0.8311057981927711</v>
      </c>
    </row>
    <row r="62" spans="1:9" ht="21.75" customHeight="1">
      <c r="A62" s="80"/>
      <c r="B62" s="80"/>
      <c r="C62" s="85"/>
      <c r="D62" s="83" t="s">
        <v>77</v>
      </c>
      <c r="E62" s="83"/>
      <c r="F62" s="66">
        <v>3320000</v>
      </c>
      <c r="G62" s="67">
        <v>2759269</v>
      </c>
      <c r="H62" s="68">
        <f>+F62-G62</f>
        <v>560731</v>
      </c>
      <c r="I62" s="69">
        <f t="shared" si="7"/>
        <v>0.8311051204819278</v>
      </c>
    </row>
    <row r="63" spans="1:9" ht="21.75" customHeight="1">
      <c r="A63" s="81"/>
      <c r="B63" s="81"/>
      <c r="C63" s="86"/>
      <c r="D63" s="70" t="s">
        <v>78</v>
      </c>
      <c r="E63" s="53"/>
      <c r="F63" s="66">
        <v>545052000</v>
      </c>
      <c r="G63" s="67">
        <v>529302000</v>
      </c>
      <c r="H63" s="68">
        <f>+F63-G63</f>
        <v>15750000</v>
      </c>
      <c r="I63" s="69">
        <f t="shared" si="7"/>
        <v>0.9711036745117897</v>
      </c>
    </row>
    <row r="64" spans="1:9" ht="27.75" customHeight="1">
      <c r="A64" s="78" t="s">
        <v>79</v>
      </c>
      <c r="B64" s="78"/>
      <c r="C64" s="78"/>
      <c r="D64" s="78"/>
      <c r="E64" s="78"/>
      <c r="F64" s="55">
        <f>SUM(F53:F63)</f>
        <v>2045909000</v>
      </c>
      <c r="G64" s="55">
        <f>SUM(G53:G63)</f>
        <v>1958873763</v>
      </c>
      <c r="H64" s="55">
        <f>SUM(H53:H63)</f>
        <v>80801542</v>
      </c>
      <c r="I64" s="18">
        <f>+(G64/F64)</f>
        <v>0.9574588913778668</v>
      </c>
    </row>
    <row r="65" spans="1:9" ht="24.75" customHeight="1">
      <c r="A65" s="95" t="s">
        <v>80</v>
      </c>
      <c r="B65" s="98"/>
      <c r="C65" s="98"/>
      <c r="D65" s="98"/>
      <c r="E65" s="96"/>
      <c r="F65" s="17">
        <f>+F46+F26+F64</f>
        <v>10217108520</v>
      </c>
      <c r="G65" s="17">
        <f>+G46+G26+G64</f>
        <v>9813046277</v>
      </c>
      <c r="H65" s="17">
        <f>+H46+H26+H64</f>
        <v>397828548</v>
      </c>
      <c r="I65" s="18">
        <f>+G65/F65</f>
        <v>0.9604523880499999</v>
      </c>
    </row>
    <row r="66" ht="12.75">
      <c r="F66" s="23"/>
    </row>
    <row r="67" ht="12.75">
      <c r="F67" s="23"/>
    </row>
    <row r="68" spans="6:7" ht="12.75">
      <c r="F68" s="24"/>
      <c r="G68" s="24"/>
    </row>
    <row r="69" spans="6:7" ht="12.75">
      <c r="F69" s="24"/>
      <c r="G69" s="24"/>
    </row>
    <row r="70" spans="6:8" ht="12.75">
      <c r="F70" s="25"/>
      <c r="H70" s="29" t="s">
        <v>88</v>
      </c>
    </row>
    <row r="71" ht="12.75">
      <c r="H71" s="29" t="s">
        <v>89</v>
      </c>
    </row>
    <row r="72" ht="12.75">
      <c r="H72" s="27"/>
    </row>
    <row r="73" ht="12.75">
      <c r="H73" s="27"/>
    </row>
    <row r="74" ht="12.75">
      <c r="H74" s="28" t="s">
        <v>104</v>
      </c>
    </row>
    <row r="75" ht="12.75">
      <c r="H75" s="27" t="s">
        <v>105</v>
      </c>
    </row>
    <row r="76" ht="12.75">
      <c r="H76" s="39"/>
    </row>
    <row r="77" ht="12.75">
      <c r="H77" s="29"/>
    </row>
    <row r="88" ht="12.75">
      <c r="D88" s="26"/>
    </row>
  </sheetData>
  <sheetProtection/>
  <mergeCells count="59">
    <mergeCell ref="D44:E44"/>
    <mergeCell ref="A28:A45"/>
    <mergeCell ref="D20:E20"/>
    <mergeCell ref="D25:E25"/>
    <mergeCell ref="D19:E19"/>
    <mergeCell ref="D21:E21"/>
    <mergeCell ref="D22:E22"/>
    <mergeCell ref="C28:C38"/>
    <mergeCell ref="D30:E30"/>
    <mergeCell ref="D28:E28"/>
    <mergeCell ref="D37:E37"/>
    <mergeCell ref="D38:E38"/>
    <mergeCell ref="D31:E31"/>
    <mergeCell ref="B6:B25"/>
    <mergeCell ref="D33:E33"/>
    <mergeCell ref="A46:E46"/>
    <mergeCell ref="D7:E7"/>
    <mergeCell ref="D32:E32"/>
    <mergeCell ref="D24:E24"/>
    <mergeCell ref="A26:E26"/>
    <mergeCell ref="A65:E65"/>
    <mergeCell ref="D45:E45"/>
    <mergeCell ref="D39:E39"/>
    <mergeCell ref="B28:B45"/>
    <mergeCell ref="D29:E29"/>
    <mergeCell ref="C18:C21"/>
    <mergeCell ref="C39:C44"/>
    <mergeCell ref="D34:E34"/>
    <mergeCell ref="D35:E35"/>
    <mergeCell ref="D36:E36"/>
    <mergeCell ref="A1:I1"/>
    <mergeCell ref="A2:I2"/>
    <mergeCell ref="D4:E4"/>
    <mergeCell ref="D5:E5"/>
    <mergeCell ref="A6:A25"/>
    <mergeCell ref="D15:E15"/>
    <mergeCell ref="D16:E16"/>
    <mergeCell ref="D17:E17"/>
    <mergeCell ref="D23:E23"/>
    <mergeCell ref="D18:E18"/>
    <mergeCell ref="D8:E8"/>
    <mergeCell ref="D9:E9"/>
    <mergeCell ref="D10:E10"/>
    <mergeCell ref="D13:E13"/>
    <mergeCell ref="D14:E14"/>
    <mergeCell ref="C6:C10"/>
    <mergeCell ref="D6:E6"/>
    <mergeCell ref="C11:C17"/>
    <mergeCell ref="D11:E11"/>
    <mergeCell ref="A64:E64"/>
    <mergeCell ref="A53:A63"/>
    <mergeCell ref="B53:B63"/>
    <mergeCell ref="D12:E12"/>
    <mergeCell ref="D55:E55"/>
    <mergeCell ref="D62:E62"/>
    <mergeCell ref="D59:E59"/>
    <mergeCell ref="D57:E57"/>
    <mergeCell ref="C53:C63"/>
    <mergeCell ref="C22:C24"/>
  </mergeCells>
  <printOptions/>
  <pageMargins left="1.29" right="0.708661417322835" top="0.57" bottom="0.72" header="0.31496062992126" footer="0.433070866141732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view="pageBreakPreview" zoomScale="90" zoomScaleSheetLayoutView="90" zoomScalePageLayoutView="0" workbookViewId="0" topLeftCell="A4">
      <selection activeCell="G29" sqref="G29:G30"/>
    </sheetView>
  </sheetViews>
  <sheetFormatPr defaultColWidth="9.140625" defaultRowHeight="12.75"/>
  <cols>
    <col min="1" max="1" width="5.57421875" style="30" customWidth="1"/>
    <col min="2" max="2" width="21.00390625" style="30" customWidth="1"/>
    <col min="3" max="3" width="30.57421875" style="30" customWidth="1"/>
    <col min="4" max="4" width="9.140625" style="30" customWidth="1"/>
    <col min="5" max="5" width="9.7109375" style="30" customWidth="1"/>
    <col min="6" max="6" width="9.140625" style="30" customWidth="1"/>
    <col min="7" max="7" width="44.57421875" style="30" customWidth="1"/>
    <col min="8" max="16384" width="9.140625" style="30" customWidth="1"/>
  </cols>
  <sheetData>
    <row r="2" ht="12.75">
      <c r="A2" s="30" t="s">
        <v>12</v>
      </c>
    </row>
    <row r="3" spans="1:7" ht="12.75">
      <c r="A3" s="113" t="s">
        <v>19</v>
      </c>
      <c r="B3" s="113"/>
      <c r="C3" s="113"/>
      <c r="D3" s="113"/>
      <c r="E3" s="113"/>
      <c r="F3" s="113"/>
      <c r="G3" s="113"/>
    </row>
    <row r="4" spans="1:7" ht="12.75">
      <c r="A4" s="113" t="s">
        <v>18</v>
      </c>
      <c r="B4" s="113"/>
      <c r="C4" s="113"/>
      <c r="D4" s="113"/>
      <c r="E4" s="113"/>
      <c r="F4" s="113"/>
      <c r="G4" s="113"/>
    </row>
    <row r="5" spans="1:7" ht="12.75">
      <c r="A5" s="113" t="s">
        <v>90</v>
      </c>
      <c r="B5" s="113"/>
      <c r="C5" s="113"/>
      <c r="D5" s="113"/>
      <c r="E5" s="113"/>
      <c r="F5" s="113"/>
      <c r="G5" s="113"/>
    </row>
    <row r="6" spans="1:7" ht="12.75">
      <c r="A6" s="113"/>
      <c r="B6" s="113"/>
      <c r="C6" s="113"/>
      <c r="D6" s="113"/>
      <c r="E6" s="113"/>
      <c r="F6" s="113"/>
      <c r="G6" s="113"/>
    </row>
    <row r="7" spans="1:7" s="33" customFormat="1" ht="19.5" customHeight="1">
      <c r="A7" s="38" t="s">
        <v>13</v>
      </c>
      <c r="B7" s="38" t="s">
        <v>14</v>
      </c>
      <c r="C7" s="38" t="s">
        <v>15</v>
      </c>
      <c r="D7" s="38" t="s">
        <v>16</v>
      </c>
      <c r="E7" s="38" t="s">
        <v>17</v>
      </c>
      <c r="F7" s="38" t="s">
        <v>7</v>
      </c>
      <c r="G7" s="38" t="s">
        <v>62</v>
      </c>
    </row>
    <row r="8" spans="1:7" s="33" customFormat="1" ht="12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</row>
    <row r="9" spans="1:7" s="36" customFormat="1" ht="57.75" customHeight="1">
      <c r="A9" s="34">
        <v>1</v>
      </c>
      <c r="B9" s="129" t="s">
        <v>103</v>
      </c>
      <c r="C9" s="76" t="s">
        <v>91</v>
      </c>
      <c r="D9" s="34">
        <v>20</v>
      </c>
      <c r="E9" s="34">
        <v>20</v>
      </c>
      <c r="F9" s="47">
        <f>+E9/D9*100</f>
        <v>100</v>
      </c>
      <c r="G9" s="35"/>
    </row>
    <row r="10" spans="1:7" ht="45" customHeight="1">
      <c r="A10" s="34">
        <v>2</v>
      </c>
      <c r="B10" s="128"/>
      <c r="C10" s="76" t="s">
        <v>92</v>
      </c>
      <c r="D10" s="34">
        <v>5.011</v>
      </c>
      <c r="E10" s="34">
        <v>5.011</v>
      </c>
      <c r="F10" s="47">
        <f>+E10/D10*100</f>
        <v>100</v>
      </c>
      <c r="G10" s="37"/>
    </row>
    <row r="11" spans="1:7" ht="15" customHeight="1">
      <c r="A11" s="123">
        <v>3</v>
      </c>
      <c r="B11" s="128"/>
      <c r="C11" s="114" t="s">
        <v>93</v>
      </c>
      <c r="D11" s="123">
        <v>8</v>
      </c>
      <c r="E11" s="123">
        <v>8</v>
      </c>
      <c r="F11" s="126">
        <f>+E11/D11*100</f>
        <v>100</v>
      </c>
      <c r="G11" s="77" t="s">
        <v>95</v>
      </c>
    </row>
    <row r="12" spans="1:7" ht="15" customHeight="1">
      <c r="A12" s="124"/>
      <c r="B12" s="128"/>
      <c r="C12" s="115"/>
      <c r="D12" s="124"/>
      <c r="E12" s="124"/>
      <c r="F12" s="127"/>
      <c r="G12" s="77" t="s">
        <v>102</v>
      </c>
    </row>
    <row r="13" spans="1:7" ht="30.75" customHeight="1">
      <c r="A13" s="124"/>
      <c r="B13" s="128"/>
      <c r="C13" s="115"/>
      <c r="D13" s="124"/>
      <c r="E13" s="124"/>
      <c r="F13" s="127"/>
      <c r="G13" s="76" t="s">
        <v>101</v>
      </c>
    </row>
    <row r="14" spans="1:7" ht="15" customHeight="1">
      <c r="A14" s="124"/>
      <c r="B14" s="128"/>
      <c r="C14" s="115"/>
      <c r="D14" s="124"/>
      <c r="E14" s="124"/>
      <c r="F14" s="127"/>
      <c r="G14" s="77" t="s">
        <v>100</v>
      </c>
    </row>
    <row r="15" spans="1:7" ht="15" customHeight="1">
      <c r="A15" s="124"/>
      <c r="B15" s="128"/>
      <c r="C15" s="115"/>
      <c r="D15" s="124"/>
      <c r="E15" s="124"/>
      <c r="F15" s="127"/>
      <c r="G15" s="77" t="s">
        <v>96</v>
      </c>
    </row>
    <row r="16" spans="1:7" ht="15" customHeight="1">
      <c r="A16" s="124"/>
      <c r="B16" s="128"/>
      <c r="C16" s="115"/>
      <c r="D16" s="124"/>
      <c r="E16" s="124"/>
      <c r="F16" s="127"/>
      <c r="G16" s="77" t="s">
        <v>99</v>
      </c>
    </row>
    <row r="17" spans="1:7" ht="15" customHeight="1">
      <c r="A17" s="124"/>
      <c r="B17" s="128"/>
      <c r="C17" s="115"/>
      <c r="D17" s="124"/>
      <c r="E17" s="124"/>
      <c r="F17" s="127"/>
      <c r="G17" s="77" t="s">
        <v>98</v>
      </c>
    </row>
    <row r="18" spans="1:7" ht="15" customHeight="1">
      <c r="A18" s="124"/>
      <c r="B18" s="128"/>
      <c r="C18" s="115"/>
      <c r="D18" s="124"/>
      <c r="E18" s="124"/>
      <c r="F18" s="127"/>
      <c r="G18" s="77" t="s">
        <v>97</v>
      </c>
    </row>
    <row r="19" spans="1:7" ht="12.75">
      <c r="A19" s="123">
        <v>4</v>
      </c>
      <c r="B19" s="128"/>
      <c r="C19" s="114" t="s">
        <v>94</v>
      </c>
      <c r="D19" s="123">
        <v>47.91</v>
      </c>
      <c r="E19" s="120">
        <v>47.91</v>
      </c>
      <c r="F19" s="117">
        <v>100</v>
      </c>
      <c r="G19" s="52"/>
    </row>
    <row r="20" spans="1:7" ht="12.75">
      <c r="A20" s="124"/>
      <c r="B20" s="128"/>
      <c r="C20" s="115"/>
      <c r="D20" s="124"/>
      <c r="E20" s="121"/>
      <c r="F20" s="118"/>
      <c r="G20" s="51"/>
    </row>
    <row r="21" spans="1:7" ht="12.75">
      <c r="A21" s="124"/>
      <c r="B21" s="128"/>
      <c r="C21" s="115"/>
      <c r="D21" s="124"/>
      <c r="E21" s="121"/>
      <c r="F21" s="118"/>
      <c r="G21" s="49"/>
    </row>
    <row r="22" spans="1:7" ht="12.75">
      <c r="A22" s="124"/>
      <c r="B22" s="128"/>
      <c r="C22" s="115"/>
      <c r="D22" s="124"/>
      <c r="E22" s="121"/>
      <c r="F22" s="118"/>
      <c r="G22" s="49"/>
    </row>
    <row r="23" spans="1:7" s="36" customFormat="1" ht="12.75">
      <c r="A23" s="125"/>
      <c r="B23" s="128"/>
      <c r="C23" s="116"/>
      <c r="D23" s="125"/>
      <c r="E23" s="122"/>
      <c r="F23" s="119"/>
      <c r="G23" s="50"/>
    </row>
    <row r="24" ht="12.75">
      <c r="F24" s="31"/>
    </row>
    <row r="25" ht="12.75">
      <c r="G25" s="29" t="s">
        <v>88</v>
      </c>
    </row>
    <row r="26" spans="4:7" ht="12.75">
      <c r="D26"/>
      <c r="G26" s="29" t="s">
        <v>89</v>
      </c>
    </row>
    <row r="27" spans="2:7" ht="12.75">
      <c r="B27" s="48" t="s">
        <v>66</v>
      </c>
      <c r="G27" s="27"/>
    </row>
    <row r="28" spans="2:7" ht="12.75">
      <c r="B28" s="48"/>
      <c r="G28" s="27"/>
    </row>
    <row r="29" spans="2:7" ht="12.75">
      <c r="B29" s="48" t="s">
        <v>67</v>
      </c>
      <c r="G29" s="28" t="s">
        <v>104</v>
      </c>
    </row>
    <row r="30" ht="12.75">
      <c r="G30" s="27" t="s">
        <v>105</v>
      </c>
    </row>
    <row r="31" ht="12.75">
      <c r="G31" s="39"/>
    </row>
    <row r="32" ht="12.75">
      <c r="G32" s="29"/>
    </row>
    <row r="33" ht="12.75">
      <c r="G33" s="39"/>
    </row>
    <row r="34" ht="12.75">
      <c r="G34" s="29"/>
    </row>
  </sheetData>
  <sheetProtection/>
  <mergeCells count="15">
    <mergeCell ref="A11:A18"/>
    <mergeCell ref="F11:F18"/>
    <mergeCell ref="E11:E18"/>
    <mergeCell ref="D11:D18"/>
    <mergeCell ref="B9:B23"/>
    <mergeCell ref="A3:G3"/>
    <mergeCell ref="A6:G6"/>
    <mergeCell ref="A5:G5"/>
    <mergeCell ref="A4:G4"/>
    <mergeCell ref="C19:C23"/>
    <mergeCell ref="F19:F23"/>
    <mergeCell ref="E19:E23"/>
    <mergeCell ref="D19:D23"/>
    <mergeCell ref="A19:A23"/>
    <mergeCell ref="C11:C18"/>
  </mergeCells>
  <printOptions/>
  <pageMargins left="2.6377952755905514" right="0.7086614173228347" top="0.5118110236220472" bottom="0.5118110236220472" header="0.31496062992125984" footer="0.31496062992125984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Istimewa</dc:creator>
  <cp:keywords/>
  <dc:description/>
  <cp:lastModifiedBy>seen7</cp:lastModifiedBy>
  <cp:lastPrinted>2018-06-27T03:45:28Z</cp:lastPrinted>
  <dcterms:created xsi:type="dcterms:W3CDTF">2014-01-24T03:48:29Z</dcterms:created>
  <dcterms:modified xsi:type="dcterms:W3CDTF">2018-06-27T03:50:34Z</dcterms:modified>
  <cp:category/>
  <cp:version/>
  <cp:contentType/>
  <cp:contentStatus/>
</cp:coreProperties>
</file>