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/>
  <c r="P38" i="1"/>
  <c r="N38" i="1"/>
  <c r="L38" i="1"/>
  <c r="J38" i="1"/>
  <c r="H38" i="1"/>
  <c r="F38" i="1"/>
  <c r="S37" i="1"/>
  <c r="T37" i="1" s="1"/>
  <c r="P37" i="1"/>
  <c r="L37" i="1"/>
  <c r="H37" i="1"/>
  <c r="F37" i="1"/>
  <c r="C37" i="1"/>
  <c r="B37" i="1"/>
  <c r="A37" i="1"/>
  <c r="S36" i="1"/>
  <c r="T36" i="1" s="1"/>
  <c r="P36" i="1"/>
  <c r="L36" i="1"/>
  <c r="H36" i="1"/>
  <c r="F36" i="1"/>
  <c r="C36" i="1"/>
  <c r="B36" i="1"/>
  <c r="A36" i="1"/>
  <c r="S35" i="1"/>
  <c r="T35" i="1" s="1"/>
  <c r="P35" i="1"/>
  <c r="L35" i="1"/>
  <c r="H35" i="1"/>
  <c r="F35" i="1"/>
  <c r="C35" i="1"/>
  <c r="B35" i="1"/>
  <c r="A35" i="1"/>
  <c r="S34" i="1"/>
  <c r="T34" i="1" s="1"/>
  <c r="P34" i="1"/>
  <c r="L34" i="1"/>
  <c r="H34" i="1"/>
  <c r="F34" i="1"/>
  <c r="C34" i="1"/>
  <c r="B34" i="1"/>
  <c r="A34" i="1"/>
  <c r="S33" i="1"/>
  <c r="T33" i="1" s="1"/>
  <c r="P33" i="1"/>
  <c r="L33" i="1"/>
  <c r="H33" i="1"/>
  <c r="F33" i="1"/>
  <c r="C33" i="1"/>
  <c r="B33" i="1"/>
  <c r="A33" i="1"/>
  <c r="S32" i="1"/>
  <c r="L32" i="1"/>
  <c r="F32" i="1"/>
  <c r="C32" i="1"/>
  <c r="B32" i="1"/>
  <c r="A32" i="1"/>
  <c r="S31" i="1"/>
  <c r="L31" i="1"/>
  <c r="F31" i="1"/>
  <c r="C31" i="1"/>
  <c r="B31" i="1"/>
  <c r="A31" i="1"/>
  <c r="S30" i="1"/>
  <c r="L30" i="1"/>
  <c r="F30" i="1"/>
  <c r="C30" i="1"/>
  <c r="B30" i="1"/>
  <c r="A30" i="1"/>
  <c r="S29" i="1"/>
  <c r="L29" i="1"/>
  <c r="F29" i="1"/>
  <c r="C29" i="1"/>
  <c r="B29" i="1"/>
  <c r="A29" i="1"/>
  <c r="S28" i="1"/>
  <c r="L28" i="1"/>
  <c r="F28" i="1"/>
  <c r="C28" i="1"/>
  <c r="B28" i="1"/>
  <c r="A28" i="1"/>
  <c r="S27" i="1"/>
  <c r="L27" i="1"/>
  <c r="H27" i="1"/>
  <c r="F27" i="1"/>
  <c r="C27" i="1"/>
  <c r="B27" i="1"/>
  <c r="A27" i="1"/>
  <c r="S26" i="1"/>
  <c r="P26" i="1"/>
  <c r="L26" i="1"/>
  <c r="H26" i="1"/>
  <c r="F26" i="1"/>
  <c r="C26" i="1"/>
  <c r="B26" i="1"/>
  <c r="A26" i="1"/>
  <c r="S25" i="1"/>
  <c r="P25" i="1"/>
  <c r="L25" i="1"/>
  <c r="H25" i="1"/>
  <c r="F25" i="1"/>
  <c r="C25" i="1"/>
  <c r="B25" i="1"/>
  <c r="A25" i="1"/>
  <c r="S24" i="1"/>
  <c r="P24" i="1"/>
  <c r="L24" i="1"/>
  <c r="H24" i="1"/>
  <c r="F24" i="1"/>
  <c r="C24" i="1"/>
  <c r="B24" i="1"/>
  <c r="A24" i="1"/>
  <c r="S23" i="1"/>
  <c r="P23" i="1"/>
  <c r="L23" i="1"/>
  <c r="H23" i="1"/>
  <c r="F23" i="1"/>
  <c r="C23" i="1"/>
  <c r="B23" i="1"/>
  <c r="A23" i="1"/>
  <c r="S22" i="1"/>
  <c r="P22" i="1"/>
  <c r="L22" i="1"/>
  <c r="H22" i="1"/>
  <c r="F22" i="1"/>
  <c r="C22" i="1"/>
  <c r="B22" i="1"/>
  <c r="A22" i="1"/>
  <c r="S21" i="1"/>
  <c r="P21" i="1"/>
  <c r="L21" i="1"/>
  <c r="H21" i="1"/>
  <c r="F21" i="1"/>
  <c r="C21" i="1"/>
  <c r="B21" i="1"/>
  <c r="A21" i="1"/>
  <c r="S20" i="1"/>
  <c r="P20" i="1"/>
  <c r="L20" i="1"/>
  <c r="H20" i="1"/>
  <c r="F20" i="1"/>
  <c r="C20" i="1"/>
  <c r="B20" i="1"/>
  <c r="A20" i="1"/>
  <c r="S19" i="1"/>
  <c r="P19" i="1"/>
  <c r="L19" i="1"/>
  <c r="H19" i="1"/>
  <c r="F19" i="1"/>
  <c r="C19" i="1"/>
  <c r="B19" i="1"/>
  <c r="A19" i="1"/>
  <c r="S18" i="1"/>
  <c r="P18" i="1"/>
  <c r="L18" i="1"/>
  <c r="H18" i="1"/>
  <c r="F18" i="1"/>
  <c r="C18" i="1"/>
  <c r="B18" i="1"/>
  <c r="A18" i="1"/>
  <c r="S17" i="1"/>
  <c r="P17" i="1"/>
  <c r="L17" i="1"/>
  <c r="H17" i="1"/>
  <c r="F17" i="1"/>
  <c r="C17" i="1"/>
  <c r="B17" i="1"/>
  <c r="A17" i="1"/>
  <c r="S16" i="1"/>
  <c r="T16" i="1" s="1"/>
  <c r="R16" i="1"/>
  <c r="P16" i="1"/>
  <c r="N16" i="1"/>
  <c r="L16" i="1"/>
  <c r="J16" i="1"/>
  <c r="H16" i="1"/>
  <c r="F16" i="1"/>
  <c r="C16" i="1"/>
  <c r="B16" i="1"/>
  <c r="A16" i="1"/>
  <c r="T15" i="1"/>
  <c r="S15" i="1"/>
  <c r="R15" i="1"/>
  <c r="P15" i="1"/>
  <c r="N15" i="1"/>
  <c r="L15" i="1"/>
  <c r="J15" i="1"/>
  <c r="H15" i="1"/>
  <c r="F15" i="1"/>
  <c r="C15" i="1"/>
  <c r="B15" i="1"/>
  <c r="A15" i="1"/>
  <c r="T14" i="1"/>
  <c r="S14" i="1"/>
  <c r="R14" i="1"/>
  <c r="P14" i="1"/>
  <c r="N14" i="1"/>
  <c r="L14" i="1"/>
  <c r="J14" i="1"/>
  <c r="H14" i="1"/>
  <c r="F14" i="1"/>
  <c r="C14" i="1"/>
  <c r="B14" i="1"/>
  <c r="A14" i="1"/>
  <c r="T13" i="1"/>
  <c r="S13" i="1"/>
  <c r="R13" i="1"/>
  <c r="P13" i="1"/>
  <c r="N13" i="1"/>
  <c r="L13" i="1"/>
  <c r="J13" i="1"/>
  <c r="H13" i="1"/>
  <c r="F13" i="1"/>
  <c r="C13" i="1"/>
  <c r="B13" i="1"/>
  <c r="A13" i="1"/>
  <c r="T12" i="1"/>
  <c r="S12" i="1"/>
  <c r="R12" i="1"/>
  <c r="P12" i="1"/>
  <c r="N12" i="1"/>
  <c r="L12" i="1"/>
  <c r="J12" i="1"/>
  <c r="H12" i="1"/>
  <c r="F12" i="1"/>
  <c r="C12" i="1"/>
  <c r="B12" i="1"/>
  <c r="A12" i="1"/>
  <c r="T11" i="1"/>
  <c r="S11" i="1"/>
  <c r="R11" i="1"/>
  <c r="P11" i="1"/>
  <c r="N11" i="1"/>
  <c r="L11" i="1"/>
  <c r="J11" i="1"/>
  <c r="H11" i="1"/>
  <c r="F11" i="1"/>
  <c r="C11" i="1"/>
  <c r="B11" i="1"/>
  <c r="A11" i="1"/>
  <c r="H5" i="1"/>
  <c r="I4" i="1"/>
  <c r="H4" i="1"/>
  <c r="T17" i="1" l="1"/>
  <c r="R17" i="1"/>
  <c r="N17" i="1"/>
  <c r="J17" i="1"/>
  <c r="T18" i="1"/>
  <c r="R18" i="1"/>
  <c r="N18" i="1"/>
  <c r="J18" i="1"/>
  <c r="T19" i="1"/>
  <c r="R19" i="1"/>
  <c r="N19" i="1"/>
  <c r="J19" i="1"/>
  <c r="T20" i="1"/>
  <c r="R20" i="1"/>
  <c r="N20" i="1"/>
  <c r="J20" i="1"/>
  <c r="T21" i="1"/>
  <c r="R21" i="1"/>
  <c r="N21" i="1"/>
  <c r="J21" i="1"/>
  <c r="T22" i="1"/>
  <c r="R22" i="1"/>
  <c r="N22" i="1"/>
  <c r="J22" i="1"/>
  <c r="T23" i="1"/>
  <c r="R23" i="1"/>
  <c r="N23" i="1"/>
  <c r="J23" i="1"/>
  <c r="T24" i="1"/>
  <c r="R24" i="1"/>
  <c r="N24" i="1"/>
  <c r="J24" i="1"/>
  <c r="T25" i="1"/>
  <c r="R25" i="1"/>
  <c r="N25" i="1"/>
  <c r="J25" i="1"/>
  <c r="T26" i="1"/>
  <c r="R26" i="1"/>
  <c r="N26" i="1"/>
  <c r="J26" i="1"/>
  <c r="T27" i="1"/>
  <c r="R27" i="1"/>
  <c r="N27" i="1"/>
  <c r="J27" i="1"/>
  <c r="T28" i="1"/>
  <c r="R28" i="1"/>
  <c r="N28" i="1"/>
  <c r="J28" i="1"/>
  <c r="T29" i="1"/>
  <c r="R29" i="1"/>
  <c r="N29" i="1"/>
  <c r="J29" i="1"/>
  <c r="T30" i="1"/>
  <c r="R30" i="1"/>
  <c r="N30" i="1"/>
  <c r="J30" i="1"/>
  <c r="T31" i="1"/>
  <c r="R31" i="1"/>
  <c r="N31" i="1"/>
  <c r="J31" i="1"/>
  <c r="T32" i="1"/>
  <c r="R32" i="1"/>
  <c r="N32" i="1"/>
  <c r="J32" i="1"/>
  <c r="P27" i="1"/>
  <c r="H28" i="1"/>
  <c r="P28" i="1"/>
  <c r="H29" i="1"/>
  <c r="P29" i="1"/>
  <c r="H30" i="1"/>
  <c r="P30" i="1"/>
  <c r="H31" i="1"/>
  <c r="P31" i="1"/>
  <c r="H32" i="1"/>
  <c r="P32" i="1"/>
  <c r="J33" i="1"/>
  <c r="N33" i="1"/>
  <c r="R33" i="1"/>
  <c r="J34" i="1"/>
  <c r="N34" i="1"/>
  <c r="R34" i="1"/>
  <c r="J35" i="1"/>
  <c r="N35" i="1"/>
  <c r="R35" i="1"/>
  <c r="J36" i="1"/>
  <c r="N36" i="1"/>
  <c r="R36" i="1"/>
  <c r="J37" i="1"/>
  <c r="N37" i="1"/>
  <c r="R37" i="1"/>
</calcChain>
</file>

<file path=xl/sharedStrings.xml><?xml version="1.0" encoding="utf-8"?>
<sst xmlns="http://schemas.openxmlformats.org/spreadsheetml/2006/main" count="26" uniqueCount="19">
  <si>
    <t>TABEL 29</t>
  </si>
  <si>
    <t>CAKUPAN DAN PROPORSI PESERTA KB PASCA PERSALINAN MENURUT JENIS KONTRASEPSI, KECAMATAN, DAN PUSKESMAS</t>
  </si>
  <si>
    <t>NO</t>
  </si>
  <si>
    <t>KECAMATAN</t>
  </si>
  <si>
    <t>PUSKESMAS</t>
  </si>
  <si>
    <t>JUMLAH IBU BERSALIN</t>
  </si>
  <si>
    <t>PESERTA KB PASCA PERSALINAN</t>
  </si>
  <si>
    <t xml:space="preserve">KONDOM </t>
  </si>
  <si>
    <t>%</t>
  </si>
  <si>
    <t>SUNTIK</t>
  </si>
  <si>
    <t>PIL</t>
  </si>
  <si>
    <t>AKDR</t>
  </si>
  <si>
    <t>MOP</t>
  </si>
  <si>
    <t>MOW</t>
  </si>
  <si>
    <t>IMPLAN</t>
  </si>
  <si>
    <t>JUMLAH</t>
  </si>
  <si>
    <t xml:space="preserve">JUMLAH (KAB/KOTA) </t>
  </si>
  <si>
    <t>Sumber: Seksi Kesehatan Keluarga dan Gizi</t>
  </si>
  <si>
    <t>2020 SEMESTER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</si>
</sst>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3" fontId="1" fillId="0" borderId="10" xfId="1" applyNumberFormat="1" applyFont="1" applyBorder="1" applyAlignment="1">
      <alignment vertical="center"/>
    </xf>
    <xf numFmtId="164" fontId="1" fillId="0" borderId="10" xfId="2" applyNumberFormat="1" applyFont="1" applyBorder="1" applyAlignment="1">
      <alignment vertical="center"/>
    </xf>
    <xf numFmtId="3" fontId="1" fillId="0" borderId="10" xfId="2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2" xfId="1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2" xfId="2" applyNumberFormat="1" applyFont="1" applyBorder="1" applyAlignment="1">
      <alignment vertical="center"/>
    </xf>
    <xf numFmtId="3" fontId="2" fillId="0" borderId="12" xfId="2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3">
    <cellStyle name="Comma [0] 2 2" xfId="1"/>
    <cellStyle name="Comma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6.%20TAHUN%202020\PROGRAM%20IBU\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I6" sqref="I6"/>
    </sheetView>
  </sheetViews>
  <sheetFormatPr defaultRowHeight="15" x14ac:dyDescent="0.25"/>
  <cols>
    <col min="1" max="1" width="5.7109375" customWidth="1"/>
    <col min="2" max="2" width="21.7109375" customWidth="1"/>
    <col min="3" max="3" width="30.5703125" bestFit="1" customWidth="1"/>
    <col min="4" max="4" width="21.7109375" customWidth="1"/>
    <col min="5" max="20" width="10.7109375" customWidth="1"/>
  </cols>
  <sheetData>
    <row r="1" spans="1:2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2"/>
    </row>
    <row r="2" spans="1:2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6.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4"/>
    </row>
    <row r="4" spans="1:20" ht="16.5" x14ac:dyDescent="0.25">
      <c r="A4" s="5"/>
      <c r="B4" s="5"/>
      <c r="C4" s="5"/>
      <c r="D4" s="5"/>
      <c r="E4" s="5"/>
      <c r="F4" s="5"/>
      <c r="G4" s="5"/>
      <c r="H4" s="6" t="str">
        <f>'[1]1'!E5</f>
        <v>KABUPATEN/KOTA</v>
      </c>
      <c r="I4" s="7" t="str">
        <f>'[1]1'!F5</f>
        <v>DEMAK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6.5" x14ac:dyDescent="0.25">
      <c r="A5" s="5"/>
      <c r="B5" s="5"/>
      <c r="C5" s="5"/>
      <c r="D5" s="5"/>
      <c r="E5" s="5"/>
      <c r="F5" s="5"/>
      <c r="G5" s="5"/>
      <c r="H5" s="6" t="str">
        <f>'[1]1'!E6</f>
        <v xml:space="preserve">TAHUN </v>
      </c>
      <c r="I5" s="7" t="s">
        <v>18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.75" thickBot="1" x14ac:dyDescent="0.3">
      <c r="A6" s="8"/>
      <c r="B6" s="8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5">
      <c r="A7" s="31" t="s">
        <v>2</v>
      </c>
      <c r="B7" s="31" t="s">
        <v>3</v>
      </c>
      <c r="C7" s="31" t="s">
        <v>4</v>
      </c>
      <c r="D7" s="33" t="s">
        <v>5</v>
      </c>
      <c r="E7" s="36" t="s">
        <v>6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8"/>
    </row>
    <row r="8" spans="1:20" x14ac:dyDescent="0.25">
      <c r="A8" s="31"/>
      <c r="B8" s="31"/>
      <c r="C8" s="31"/>
      <c r="D8" s="34"/>
      <c r="E8" s="39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1"/>
    </row>
    <row r="9" spans="1:20" x14ac:dyDescent="0.25">
      <c r="A9" s="32"/>
      <c r="B9" s="32"/>
      <c r="C9" s="32"/>
      <c r="D9" s="35"/>
      <c r="E9" s="10" t="s">
        <v>7</v>
      </c>
      <c r="F9" s="11" t="s">
        <v>8</v>
      </c>
      <c r="G9" s="11" t="s">
        <v>9</v>
      </c>
      <c r="H9" s="11" t="s">
        <v>8</v>
      </c>
      <c r="I9" s="10" t="s">
        <v>10</v>
      </c>
      <c r="J9" s="11" t="s">
        <v>8</v>
      </c>
      <c r="K9" s="12" t="s">
        <v>11</v>
      </c>
      <c r="L9" s="12" t="s">
        <v>8</v>
      </c>
      <c r="M9" s="11" t="s">
        <v>12</v>
      </c>
      <c r="N9" s="11" t="s">
        <v>8</v>
      </c>
      <c r="O9" s="11" t="s">
        <v>13</v>
      </c>
      <c r="P9" s="11" t="s">
        <v>8</v>
      </c>
      <c r="Q9" s="11" t="s">
        <v>14</v>
      </c>
      <c r="R9" s="11" t="s">
        <v>8</v>
      </c>
      <c r="S9" s="11" t="s">
        <v>15</v>
      </c>
      <c r="T9" s="12" t="s">
        <v>8</v>
      </c>
    </row>
    <row r="10" spans="1:20" x14ac:dyDescent="0.2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</row>
    <row r="11" spans="1:20" x14ac:dyDescent="0.25">
      <c r="A11" s="12">
        <f>'[1]9'!A9</f>
        <v>1</v>
      </c>
      <c r="B11" s="14" t="str">
        <f>'[1]9'!B9</f>
        <v>MRANGGEN</v>
      </c>
      <c r="C11" s="14" t="str">
        <f>'[1]9'!C9</f>
        <v>Puskesmas Mranggen I</v>
      </c>
      <c r="D11" s="15">
        <v>515</v>
      </c>
      <c r="E11" s="15">
        <v>56</v>
      </c>
      <c r="F11" s="16">
        <f>E11/D11*100</f>
        <v>10.873786407766991</v>
      </c>
      <c r="G11" s="15">
        <v>76</v>
      </c>
      <c r="H11" s="16">
        <f t="shared" ref="H11:H37" si="0">G11/$S11*100</f>
        <v>25.503355704697988</v>
      </c>
      <c r="I11" s="15">
        <v>27</v>
      </c>
      <c r="J11" s="16">
        <f t="shared" ref="J11:J37" si="1">I11/$S11*100</f>
        <v>9.0604026845637584</v>
      </c>
      <c r="K11" s="15">
        <v>69</v>
      </c>
      <c r="L11" s="16">
        <f t="shared" ref="L11:L37" si="2">K11/$S11*100</f>
        <v>23.154362416107382</v>
      </c>
      <c r="M11" s="17">
        <v>4</v>
      </c>
      <c r="N11" s="18">
        <f t="shared" ref="N11:N37" si="3">M11/$S11*100</f>
        <v>1.3422818791946309</v>
      </c>
      <c r="O11" s="17">
        <v>7</v>
      </c>
      <c r="P11" s="18">
        <f t="shared" ref="P11:P37" si="4">O11/$S11*100</f>
        <v>2.348993288590604</v>
      </c>
      <c r="Q11" s="17">
        <v>55</v>
      </c>
      <c r="R11" s="18">
        <f t="shared" ref="R11:R37" si="5">Q11/$S11*100</f>
        <v>18.456375838926174</v>
      </c>
      <c r="S11" s="19">
        <f t="shared" ref="S11:S37" si="6">SUM(E11,G11,I11,K11,M11,M11,O11,Q11)</f>
        <v>298</v>
      </c>
      <c r="T11" s="16">
        <f>S11/D11*100</f>
        <v>57.864077669902912</v>
      </c>
    </row>
    <row r="12" spans="1:20" x14ac:dyDescent="0.25">
      <c r="A12" s="12">
        <f>'[1]9'!A10</f>
        <v>2</v>
      </c>
      <c r="B12" s="14" t="str">
        <f>'[1]9'!B10</f>
        <v>MRANGGEN</v>
      </c>
      <c r="C12" s="14" t="str">
        <f>'[1]9'!C10</f>
        <v>Puskesmas Mranggen II</v>
      </c>
      <c r="D12" s="15">
        <v>496</v>
      </c>
      <c r="E12" s="15">
        <v>0</v>
      </c>
      <c r="F12" s="16">
        <f t="shared" ref="F12:F38" si="7">E12/D12*100</f>
        <v>0</v>
      </c>
      <c r="G12" s="15">
        <v>67</v>
      </c>
      <c r="H12" s="16">
        <f t="shared" si="0"/>
        <v>88.157894736842096</v>
      </c>
      <c r="I12" s="15">
        <v>1</v>
      </c>
      <c r="J12" s="16">
        <f t="shared" si="1"/>
        <v>1.3157894736842104</v>
      </c>
      <c r="K12" s="15">
        <v>0</v>
      </c>
      <c r="L12" s="16">
        <f t="shared" si="2"/>
        <v>0</v>
      </c>
      <c r="M12" s="17">
        <v>0</v>
      </c>
      <c r="N12" s="18">
        <f t="shared" si="3"/>
        <v>0</v>
      </c>
      <c r="O12" s="17">
        <v>7</v>
      </c>
      <c r="P12" s="18">
        <f>O12/$S12*100</f>
        <v>9.2105263157894726</v>
      </c>
      <c r="Q12" s="17">
        <v>1</v>
      </c>
      <c r="R12" s="18">
        <f t="shared" si="5"/>
        <v>1.3157894736842104</v>
      </c>
      <c r="S12" s="19">
        <f t="shared" si="6"/>
        <v>76</v>
      </c>
      <c r="T12" s="16">
        <f t="shared" ref="T12:T37" si="8">S12/D12*100</f>
        <v>15.32258064516129</v>
      </c>
    </row>
    <row r="13" spans="1:20" x14ac:dyDescent="0.25">
      <c r="A13" s="12">
        <f>'[1]9'!A11</f>
        <v>3</v>
      </c>
      <c r="B13" s="14" t="str">
        <f>'[1]9'!B11</f>
        <v>MRANGGEN</v>
      </c>
      <c r="C13" s="14" t="str">
        <f>'[1]9'!C11</f>
        <v>Puskesmas Mranggen III</v>
      </c>
      <c r="D13" s="15">
        <v>465</v>
      </c>
      <c r="E13" s="15">
        <v>0</v>
      </c>
      <c r="F13" s="16">
        <f t="shared" si="7"/>
        <v>0</v>
      </c>
      <c r="G13" s="15">
        <v>72</v>
      </c>
      <c r="H13" s="16">
        <f t="shared" si="0"/>
        <v>85.714285714285708</v>
      </c>
      <c r="I13" s="15">
        <v>3</v>
      </c>
      <c r="J13" s="16">
        <f t="shared" si="1"/>
        <v>3.5714285714285712</v>
      </c>
      <c r="K13" s="15">
        <v>2</v>
      </c>
      <c r="L13" s="16">
        <f t="shared" si="2"/>
        <v>2.3809523809523809</v>
      </c>
      <c r="M13" s="17">
        <v>0</v>
      </c>
      <c r="N13" s="18">
        <f t="shared" si="3"/>
        <v>0</v>
      </c>
      <c r="O13" s="17">
        <v>5</v>
      </c>
      <c r="P13" s="18">
        <f t="shared" si="4"/>
        <v>5.9523809523809517</v>
      </c>
      <c r="Q13" s="17">
        <v>2</v>
      </c>
      <c r="R13" s="18">
        <f t="shared" si="5"/>
        <v>2.3809523809523809</v>
      </c>
      <c r="S13" s="19">
        <f t="shared" si="6"/>
        <v>84</v>
      </c>
      <c r="T13" s="16">
        <f t="shared" si="8"/>
        <v>18.064516129032256</v>
      </c>
    </row>
    <row r="14" spans="1:20" x14ac:dyDescent="0.25">
      <c r="A14" s="12">
        <f>'[1]9'!A12</f>
        <v>4</v>
      </c>
      <c r="B14" s="14" t="str">
        <f>'[1]9'!B12</f>
        <v>KARANGAWEN</v>
      </c>
      <c r="C14" s="14" t="str">
        <f>'[1]9'!C12</f>
        <v>Puskesmas Karangawen I</v>
      </c>
      <c r="D14" s="15">
        <v>377</v>
      </c>
      <c r="E14" s="15">
        <v>1</v>
      </c>
      <c r="F14" s="16">
        <f t="shared" si="7"/>
        <v>0.2652519893899204</v>
      </c>
      <c r="G14" s="15">
        <v>181</v>
      </c>
      <c r="H14" s="16">
        <f t="shared" si="0"/>
        <v>98.907103825136616</v>
      </c>
      <c r="I14" s="15">
        <v>0</v>
      </c>
      <c r="J14" s="16">
        <f t="shared" si="1"/>
        <v>0</v>
      </c>
      <c r="K14" s="15">
        <v>0</v>
      </c>
      <c r="L14" s="16">
        <f t="shared" si="2"/>
        <v>0</v>
      </c>
      <c r="M14" s="17">
        <v>0</v>
      </c>
      <c r="N14" s="18">
        <f t="shared" si="3"/>
        <v>0</v>
      </c>
      <c r="O14" s="17">
        <v>0</v>
      </c>
      <c r="P14" s="18">
        <f t="shared" si="4"/>
        <v>0</v>
      </c>
      <c r="Q14" s="17">
        <v>1</v>
      </c>
      <c r="R14" s="18">
        <f t="shared" si="5"/>
        <v>0.54644808743169404</v>
      </c>
      <c r="S14" s="19">
        <f t="shared" si="6"/>
        <v>183</v>
      </c>
      <c r="T14" s="16">
        <f t="shared" si="8"/>
        <v>48.54111405835544</v>
      </c>
    </row>
    <row r="15" spans="1:20" x14ac:dyDescent="0.25">
      <c r="A15" s="12">
        <f>'[1]9'!A13</f>
        <v>5</v>
      </c>
      <c r="B15" s="14" t="str">
        <f>'[1]9'!B13</f>
        <v>KARANGAWEN</v>
      </c>
      <c r="C15" s="14" t="str">
        <f>'[1]9'!C13</f>
        <v>Puskesmas Karangawen II</v>
      </c>
      <c r="D15" s="15">
        <v>488</v>
      </c>
      <c r="E15" s="15">
        <v>15</v>
      </c>
      <c r="F15" s="16">
        <f t="shared" si="7"/>
        <v>3.0737704918032787</v>
      </c>
      <c r="G15" s="15">
        <v>68</v>
      </c>
      <c r="H15" s="16">
        <f t="shared" si="0"/>
        <v>44.155844155844157</v>
      </c>
      <c r="I15" s="15">
        <v>31</v>
      </c>
      <c r="J15" s="16">
        <f t="shared" si="1"/>
        <v>20.129870129870131</v>
      </c>
      <c r="K15" s="15">
        <v>9</v>
      </c>
      <c r="L15" s="16">
        <f t="shared" si="2"/>
        <v>5.8441558441558437</v>
      </c>
      <c r="M15" s="17">
        <v>0</v>
      </c>
      <c r="N15" s="18">
        <f t="shared" si="3"/>
        <v>0</v>
      </c>
      <c r="O15" s="17">
        <v>3</v>
      </c>
      <c r="P15" s="18">
        <f t="shared" si="4"/>
        <v>1.948051948051948</v>
      </c>
      <c r="Q15" s="17">
        <v>28</v>
      </c>
      <c r="R15" s="18">
        <f t="shared" si="5"/>
        <v>18.181818181818183</v>
      </c>
      <c r="S15" s="19">
        <f t="shared" si="6"/>
        <v>154</v>
      </c>
      <c r="T15" s="16">
        <f t="shared" si="8"/>
        <v>31.557377049180328</v>
      </c>
    </row>
    <row r="16" spans="1:20" x14ac:dyDescent="0.25">
      <c r="A16" s="12">
        <f>'[1]9'!A14</f>
        <v>6</v>
      </c>
      <c r="B16" s="14" t="str">
        <f>'[1]9'!B14</f>
        <v>GUNTUR</v>
      </c>
      <c r="C16" s="14" t="str">
        <f>'[1]9'!C14</f>
        <v>Puskesmas Guntur I</v>
      </c>
      <c r="D16" s="15">
        <v>508</v>
      </c>
      <c r="E16" s="15">
        <v>0</v>
      </c>
      <c r="F16" s="16">
        <f t="shared" si="7"/>
        <v>0</v>
      </c>
      <c r="G16" s="15">
        <v>166</v>
      </c>
      <c r="H16" s="16">
        <f t="shared" si="0"/>
        <v>97.647058823529406</v>
      </c>
      <c r="I16" s="15">
        <v>0</v>
      </c>
      <c r="J16" s="16">
        <f t="shared" si="1"/>
        <v>0</v>
      </c>
      <c r="K16" s="15">
        <v>0</v>
      </c>
      <c r="L16" s="16">
        <f t="shared" si="2"/>
        <v>0</v>
      </c>
      <c r="M16" s="17">
        <v>0</v>
      </c>
      <c r="N16" s="18">
        <f>M16/$S16*100</f>
        <v>0</v>
      </c>
      <c r="O16" s="17">
        <v>4</v>
      </c>
      <c r="P16" s="18">
        <f t="shared" si="4"/>
        <v>2.3529411764705883</v>
      </c>
      <c r="Q16" s="17">
        <v>0</v>
      </c>
      <c r="R16" s="18">
        <f>Q16/$S16*100</f>
        <v>0</v>
      </c>
      <c r="S16" s="19">
        <f t="shared" si="6"/>
        <v>170</v>
      </c>
      <c r="T16" s="16">
        <f>S16/D16*100</f>
        <v>33.464566929133859</v>
      </c>
    </row>
    <row r="17" spans="1:20" x14ac:dyDescent="0.25">
      <c r="A17" s="12">
        <f>'[1]9'!A15</f>
        <v>7</v>
      </c>
      <c r="B17" s="14" t="str">
        <f>'[1]9'!B15</f>
        <v>GUNTUR</v>
      </c>
      <c r="C17" s="14" t="str">
        <f>'[1]9'!C15</f>
        <v>Puskesmas Guntur II</v>
      </c>
      <c r="D17" s="15">
        <v>393</v>
      </c>
      <c r="E17" s="15">
        <v>7</v>
      </c>
      <c r="F17" s="16">
        <f t="shared" si="7"/>
        <v>1.7811704834605597</v>
      </c>
      <c r="G17" s="15">
        <v>109</v>
      </c>
      <c r="H17" s="16">
        <f t="shared" si="0"/>
        <v>80.740740740740748</v>
      </c>
      <c r="I17" s="15">
        <v>4</v>
      </c>
      <c r="J17" s="16">
        <f t="shared" si="1"/>
        <v>2.9629629629629632</v>
      </c>
      <c r="K17" s="15">
        <v>0</v>
      </c>
      <c r="L17" s="16">
        <f t="shared" si="2"/>
        <v>0</v>
      </c>
      <c r="M17" s="17">
        <v>0</v>
      </c>
      <c r="N17" s="18">
        <f t="shared" si="3"/>
        <v>0</v>
      </c>
      <c r="O17" s="17">
        <v>7</v>
      </c>
      <c r="P17" s="18">
        <f t="shared" si="4"/>
        <v>5.1851851851851851</v>
      </c>
      <c r="Q17" s="17">
        <v>8</v>
      </c>
      <c r="R17" s="18">
        <f t="shared" si="5"/>
        <v>5.9259259259259265</v>
      </c>
      <c r="S17" s="19">
        <f t="shared" si="6"/>
        <v>135</v>
      </c>
      <c r="T17" s="16">
        <f t="shared" si="8"/>
        <v>34.351145038167942</v>
      </c>
    </row>
    <row r="18" spans="1:20" x14ac:dyDescent="0.25">
      <c r="A18" s="12">
        <f>'[1]9'!A16</f>
        <v>8</v>
      </c>
      <c r="B18" s="14" t="str">
        <f>'[1]9'!B16</f>
        <v>SAYUNG</v>
      </c>
      <c r="C18" s="14" t="str">
        <f>'[1]9'!C16</f>
        <v>Puskesmas Sayung I</v>
      </c>
      <c r="D18" s="15">
        <v>423</v>
      </c>
      <c r="E18" s="15">
        <v>0</v>
      </c>
      <c r="F18" s="16">
        <f t="shared" si="7"/>
        <v>0</v>
      </c>
      <c r="G18" s="15">
        <v>44</v>
      </c>
      <c r="H18" s="16">
        <f t="shared" si="0"/>
        <v>83.018867924528308</v>
      </c>
      <c r="I18" s="15">
        <v>0</v>
      </c>
      <c r="J18" s="16">
        <f t="shared" si="1"/>
        <v>0</v>
      </c>
      <c r="K18" s="15">
        <v>0</v>
      </c>
      <c r="L18" s="16">
        <f t="shared" si="2"/>
        <v>0</v>
      </c>
      <c r="M18" s="17">
        <v>0</v>
      </c>
      <c r="N18" s="18">
        <f t="shared" si="3"/>
        <v>0</v>
      </c>
      <c r="O18" s="17">
        <v>9</v>
      </c>
      <c r="P18" s="18">
        <f t="shared" si="4"/>
        <v>16.981132075471699</v>
      </c>
      <c r="Q18" s="17">
        <v>0</v>
      </c>
      <c r="R18" s="18">
        <f t="shared" si="5"/>
        <v>0</v>
      </c>
      <c r="S18" s="19">
        <f t="shared" si="6"/>
        <v>53</v>
      </c>
      <c r="T18" s="16">
        <f t="shared" si="8"/>
        <v>12.529550827423167</v>
      </c>
    </row>
    <row r="19" spans="1:20" x14ac:dyDescent="0.25">
      <c r="A19" s="12">
        <f>'[1]9'!A17</f>
        <v>9</v>
      </c>
      <c r="B19" s="14" t="str">
        <f>'[1]9'!B17</f>
        <v>SAYUNG</v>
      </c>
      <c r="C19" s="14" t="str">
        <f>'[1]9'!C17</f>
        <v>Puskesmas Sayung II</v>
      </c>
      <c r="D19" s="15">
        <v>595</v>
      </c>
      <c r="E19" s="15">
        <v>0</v>
      </c>
      <c r="F19" s="16">
        <f t="shared" si="7"/>
        <v>0</v>
      </c>
      <c r="G19" s="15">
        <v>216</v>
      </c>
      <c r="H19" s="16">
        <f>G19/$S19*100</f>
        <v>100</v>
      </c>
      <c r="I19" s="15">
        <v>0</v>
      </c>
      <c r="J19" s="16">
        <f t="shared" si="1"/>
        <v>0</v>
      </c>
      <c r="K19" s="15">
        <v>0</v>
      </c>
      <c r="L19" s="16">
        <f t="shared" si="2"/>
        <v>0</v>
      </c>
      <c r="M19" s="17">
        <v>0</v>
      </c>
      <c r="N19" s="18">
        <f t="shared" si="3"/>
        <v>0</v>
      </c>
      <c r="O19" s="17">
        <v>0</v>
      </c>
      <c r="P19" s="18">
        <f t="shared" si="4"/>
        <v>0</v>
      </c>
      <c r="Q19" s="17">
        <v>0</v>
      </c>
      <c r="R19" s="18">
        <f t="shared" si="5"/>
        <v>0</v>
      </c>
      <c r="S19" s="19">
        <f t="shared" si="6"/>
        <v>216</v>
      </c>
      <c r="T19" s="16">
        <f t="shared" si="8"/>
        <v>36.30252100840336</v>
      </c>
    </row>
    <row r="20" spans="1:20" x14ac:dyDescent="0.25">
      <c r="A20" s="12">
        <f>'[1]9'!A18</f>
        <v>10</v>
      </c>
      <c r="B20" s="14" t="str">
        <f>'[1]9'!B18</f>
        <v>KARANGTENGAH</v>
      </c>
      <c r="C20" s="14" t="str">
        <f>'[1]9'!C18</f>
        <v>Puskesmas Karang Tengah</v>
      </c>
      <c r="D20" s="15">
        <v>710</v>
      </c>
      <c r="E20" s="15">
        <v>5</v>
      </c>
      <c r="F20" s="16">
        <f t="shared" si="7"/>
        <v>0.70422535211267612</v>
      </c>
      <c r="G20" s="15">
        <v>133</v>
      </c>
      <c r="H20" s="16">
        <f t="shared" si="0"/>
        <v>85.256410256410248</v>
      </c>
      <c r="I20" s="15">
        <v>9</v>
      </c>
      <c r="J20" s="16">
        <f t="shared" si="1"/>
        <v>5.7692307692307692</v>
      </c>
      <c r="K20" s="15">
        <v>1</v>
      </c>
      <c r="L20" s="16">
        <f t="shared" si="2"/>
        <v>0.64102564102564097</v>
      </c>
      <c r="M20" s="17">
        <v>0</v>
      </c>
      <c r="N20" s="18">
        <f t="shared" si="3"/>
        <v>0</v>
      </c>
      <c r="O20" s="17">
        <v>5</v>
      </c>
      <c r="P20" s="18">
        <f t="shared" si="4"/>
        <v>3.2051282051282048</v>
      </c>
      <c r="Q20" s="17">
        <v>3</v>
      </c>
      <c r="R20" s="18">
        <f t="shared" si="5"/>
        <v>1.9230769230769231</v>
      </c>
      <c r="S20" s="19">
        <f t="shared" si="6"/>
        <v>156</v>
      </c>
      <c r="T20" s="16">
        <f t="shared" si="8"/>
        <v>21.971830985915496</v>
      </c>
    </row>
    <row r="21" spans="1:20" x14ac:dyDescent="0.25">
      <c r="A21" s="12">
        <f>'[1]9'!A19</f>
        <v>11</v>
      </c>
      <c r="B21" s="14" t="str">
        <f>'[1]9'!B19</f>
        <v>BONANG</v>
      </c>
      <c r="C21" s="14" t="str">
        <f>'[1]9'!C19</f>
        <v>Puskesmas Bonang I</v>
      </c>
      <c r="D21" s="15">
        <v>612</v>
      </c>
      <c r="E21" s="15">
        <v>0</v>
      </c>
      <c r="F21" s="16">
        <f t="shared" si="7"/>
        <v>0</v>
      </c>
      <c r="G21" s="15">
        <v>96</v>
      </c>
      <c r="H21" s="16">
        <f>G21/$S21*100</f>
        <v>96</v>
      </c>
      <c r="I21" s="15">
        <v>0</v>
      </c>
      <c r="J21" s="16">
        <f t="shared" si="1"/>
        <v>0</v>
      </c>
      <c r="K21" s="15">
        <v>0</v>
      </c>
      <c r="L21" s="16">
        <f t="shared" si="2"/>
        <v>0</v>
      </c>
      <c r="M21" s="17">
        <v>0</v>
      </c>
      <c r="N21" s="18">
        <f t="shared" si="3"/>
        <v>0</v>
      </c>
      <c r="O21" s="17">
        <v>3</v>
      </c>
      <c r="P21" s="18">
        <f t="shared" si="4"/>
        <v>3</v>
      </c>
      <c r="Q21" s="17">
        <v>1</v>
      </c>
      <c r="R21" s="18">
        <f t="shared" si="5"/>
        <v>1</v>
      </c>
      <c r="S21" s="19">
        <f t="shared" si="6"/>
        <v>100</v>
      </c>
      <c r="T21" s="16">
        <f t="shared" si="8"/>
        <v>16.33986928104575</v>
      </c>
    </row>
    <row r="22" spans="1:20" x14ac:dyDescent="0.25">
      <c r="A22" s="12">
        <f>'[1]9'!A20</f>
        <v>12</v>
      </c>
      <c r="B22" s="14" t="str">
        <f>'[1]9'!B20</f>
        <v>BONANG</v>
      </c>
      <c r="C22" s="14" t="str">
        <f>'[1]9'!C20</f>
        <v>Puskesmas Bonang II</v>
      </c>
      <c r="D22" s="15">
        <v>478</v>
      </c>
      <c r="E22" s="15">
        <v>8</v>
      </c>
      <c r="F22" s="16">
        <f t="shared" si="7"/>
        <v>1.6736401673640167</v>
      </c>
      <c r="G22" s="15">
        <v>141</v>
      </c>
      <c r="H22" s="16">
        <f t="shared" si="0"/>
        <v>79.66101694915254</v>
      </c>
      <c r="I22" s="15">
        <v>8</v>
      </c>
      <c r="J22" s="16">
        <f t="shared" si="1"/>
        <v>4.5197740112994351</v>
      </c>
      <c r="K22" s="15">
        <v>0</v>
      </c>
      <c r="L22" s="16">
        <f t="shared" si="2"/>
        <v>0</v>
      </c>
      <c r="M22" s="17">
        <v>0</v>
      </c>
      <c r="N22" s="18">
        <f t="shared" si="3"/>
        <v>0</v>
      </c>
      <c r="O22" s="17">
        <v>10</v>
      </c>
      <c r="P22" s="18">
        <f t="shared" si="4"/>
        <v>5.6497175141242941</v>
      </c>
      <c r="Q22" s="17">
        <v>10</v>
      </c>
      <c r="R22" s="18">
        <f t="shared" si="5"/>
        <v>5.6497175141242941</v>
      </c>
      <c r="S22" s="19">
        <f t="shared" si="6"/>
        <v>177</v>
      </c>
      <c r="T22" s="16">
        <f t="shared" si="8"/>
        <v>37.029288702928866</v>
      </c>
    </row>
    <row r="23" spans="1:20" x14ac:dyDescent="0.25">
      <c r="A23" s="12">
        <f>'[1]9'!A21</f>
        <v>13</v>
      </c>
      <c r="B23" s="14" t="str">
        <f>'[1]9'!B21</f>
        <v>DEMAK</v>
      </c>
      <c r="C23" s="14" t="str">
        <f>'[1]9'!C21</f>
        <v>Puskesmas Demak I</v>
      </c>
      <c r="D23" s="15">
        <v>368</v>
      </c>
      <c r="E23" s="15">
        <v>0</v>
      </c>
      <c r="F23" s="16">
        <f t="shared" si="7"/>
        <v>0</v>
      </c>
      <c r="G23" s="15">
        <v>42</v>
      </c>
      <c r="H23" s="16">
        <f t="shared" si="0"/>
        <v>93.333333333333329</v>
      </c>
      <c r="I23" s="15">
        <v>0</v>
      </c>
      <c r="J23" s="16">
        <f>I23/$S23*100</f>
        <v>0</v>
      </c>
      <c r="K23" s="15">
        <v>1</v>
      </c>
      <c r="L23" s="16">
        <f t="shared" si="2"/>
        <v>2.2222222222222223</v>
      </c>
      <c r="M23" s="17">
        <v>0</v>
      </c>
      <c r="N23" s="18">
        <f t="shared" si="3"/>
        <v>0</v>
      </c>
      <c r="O23" s="17">
        <v>2</v>
      </c>
      <c r="P23" s="18">
        <f t="shared" si="4"/>
        <v>4.4444444444444446</v>
      </c>
      <c r="Q23" s="17">
        <v>0</v>
      </c>
      <c r="R23" s="18">
        <f t="shared" si="5"/>
        <v>0</v>
      </c>
      <c r="S23" s="19">
        <f t="shared" si="6"/>
        <v>45</v>
      </c>
      <c r="T23" s="16">
        <f t="shared" si="8"/>
        <v>12.228260869565217</v>
      </c>
    </row>
    <row r="24" spans="1:20" x14ac:dyDescent="0.25">
      <c r="A24" s="12">
        <f>'[1]9'!A22</f>
        <v>14</v>
      </c>
      <c r="B24" s="14" t="str">
        <f>'[1]9'!B22</f>
        <v>DEMAK</v>
      </c>
      <c r="C24" s="14" t="str">
        <f>'[1]9'!C22</f>
        <v>Puskesmas Demak II</v>
      </c>
      <c r="D24" s="15">
        <v>310</v>
      </c>
      <c r="E24" s="15">
        <v>0</v>
      </c>
      <c r="F24" s="16">
        <f t="shared" si="7"/>
        <v>0</v>
      </c>
      <c r="G24" s="15">
        <v>117</v>
      </c>
      <c r="H24" s="16">
        <f t="shared" si="0"/>
        <v>98.319327731092429</v>
      </c>
      <c r="I24" s="15">
        <v>0</v>
      </c>
      <c r="J24" s="16">
        <f t="shared" si="1"/>
        <v>0</v>
      </c>
      <c r="K24" s="15">
        <v>0</v>
      </c>
      <c r="L24" s="16">
        <f t="shared" si="2"/>
        <v>0</v>
      </c>
      <c r="M24" s="17">
        <v>0</v>
      </c>
      <c r="N24" s="18">
        <f t="shared" si="3"/>
        <v>0</v>
      </c>
      <c r="O24" s="17">
        <v>0</v>
      </c>
      <c r="P24" s="18">
        <f t="shared" si="4"/>
        <v>0</v>
      </c>
      <c r="Q24" s="17">
        <v>2</v>
      </c>
      <c r="R24" s="18">
        <f t="shared" si="5"/>
        <v>1.680672268907563</v>
      </c>
      <c r="S24" s="19">
        <f t="shared" si="6"/>
        <v>119</v>
      </c>
      <c r="T24" s="16">
        <f t="shared" si="8"/>
        <v>38.387096774193544</v>
      </c>
    </row>
    <row r="25" spans="1:20" x14ac:dyDescent="0.25">
      <c r="A25" s="12">
        <f>'[1]9'!A23</f>
        <v>15</v>
      </c>
      <c r="B25" s="14" t="str">
        <f>'[1]9'!B23</f>
        <v>DEMAK</v>
      </c>
      <c r="C25" s="14" t="str">
        <f>'[1]9'!C23</f>
        <v>Puskesmas Demak III</v>
      </c>
      <c r="D25" s="15">
        <v>337</v>
      </c>
      <c r="E25" s="15">
        <v>0</v>
      </c>
      <c r="F25" s="16">
        <f t="shared" si="7"/>
        <v>0</v>
      </c>
      <c r="G25" s="15">
        <v>88</v>
      </c>
      <c r="H25" s="16">
        <f t="shared" si="0"/>
        <v>86.274509803921575</v>
      </c>
      <c r="I25" s="15">
        <v>3</v>
      </c>
      <c r="J25" s="16">
        <f t="shared" si="1"/>
        <v>2.9411764705882351</v>
      </c>
      <c r="K25" s="15">
        <v>3</v>
      </c>
      <c r="L25" s="16">
        <f t="shared" si="2"/>
        <v>2.9411764705882351</v>
      </c>
      <c r="M25" s="17">
        <v>0</v>
      </c>
      <c r="N25" s="18">
        <f t="shared" si="3"/>
        <v>0</v>
      </c>
      <c r="O25" s="17">
        <v>6</v>
      </c>
      <c r="P25" s="18">
        <f t="shared" si="4"/>
        <v>5.8823529411764701</v>
      </c>
      <c r="Q25" s="17">
        <v>2</v>
      </c>
      <c r="R25" s="18">
        <f t="shared" si="5"/>
        <v>1.9607843137254901</v>
      </c>
      <c r="S25" s="19">
        <f t="shared" si="6"/>
        <v>102</v>
      </c>
      <c r="T25" s="16">
        <f t="shared" si="8"/>
        <v>30.267062314540063</v>
      </c>
    </row>
    <row r="26" spans="1:20" x14ac:dyDescent="0.25">
      <c r="A26" s="12">
        <f>'[1]9'!A24</f>
        <v>16</v>
      </c>
      <c r="B26" s="14" t="str">
        <f>'[1]9'!B24</f>
        <v>WONOSALAM</v>
      </c>
      <c r="C26" s="14" t="str">
        <f>'[1]9'!C24</f>
        <v>Puskesmas Wonosalam I</v>
      </c>
      <c r="D26" s="15">
        <v>408</v>
      </c>
      <c r="E26" s="15">
        <v>0</v>
      </c>
      <c r="F26" s="16">
        <f t="shared" si="7"/>
        <v>0</v>
      </c>
      <c r="G26" s="15">
        <v>150</v>
      </c>
      <c r="H26" s="16">
        <f t="shared" si="0"/>
        <v>100</v>
      </c>
      <c r="I26" s="15">
        <v>0</v>
      </c>
      <c r="J26" s="16">
        <f t="shared" si="1"/>
        <v>0</v>
      </c>
      <c r="K26" s="15">
        <v>0</v>
      </c>
      <c r="L26" s="16">
        <f t="shared" si="2"/>
        <v>0</v>
      </c>
      <c r="M26" s="17">
        <v>0</v>
      </c>
      <c r="N26" s="18">
        <f t="shared" si="3"/>
        <v>0</v>
      </c>
      <c r="O26" s="17">
        <v>0</v>
      </c>
      <c r="P26" s="18">
        <f t="shared" si="4"/>
        <v>0</v>
      </c>
      <c r="Q26" s="17">
        <v>0</v>
      </c>
      <c r="R26" s="18">
        <f t="shared" si="5"/>
        <v>0</v>
      </c>
      <c r="S26" s="19">
        <f t="shared" si="6"/>
        <v>150</v>
      </c>
      <c r="T26" s="16">
        <f t="shared" si="8"/>
        <v>36.764705882352942</v>
      </c>
    </row>
    <row r="27" spans="1:20" x14ac:dyDescent="0.25">
      <c r="A27" s="12">
        <f>'[1]9'!A25</f>
        <v>17</v>
      </c>
      <c r="B27" s="14" t="str">
        <f>'[1]9'!B25</f>
        <v>WONOSALAM</v>
      </c>
      <c r="C27" s="14" t="str">
        <f>'[1]9'!C25</f>
        <v>Puskesmas Wonosalam II</v>
      </c>
      <c r="D27" s="15">
        <v>371</v>
      </c>
      <c r="E27" s="15">
        <v>0</v>
      </c>
      <c r="F27" s="16">
        <f t="shared" si="7"/>
        <v>0</v>
      </c>
      <c r="G27" s="15">
        <v>187</v>
      </c>
      <c r="H27" s="16">
        <f t="shared" si="0"/>
        <v>95.897435897435898</v>
      </c>
      <c r="I27" s="15">
        <v>1</v>
      </c>
      <c r="J27" s="16">
        <f t="shared" si="1"/>
        <v>0.51282051282051277</v>
      </c>
      <c r="K27" s="15">
        <v>1</v>
      </c>
      <c r="L27" s="16">
        <f>K27/$S27*100</f>
        <v>0.51282051282051277</v>
      </c>
      <c r="M27" s="17">
        <v>0</v>
      </c>
      <c r="N27" s="18">
        <f t="shared" si="3"/>
        <v>0</v>
      </c>
      <c r="O27" s="17">
        <v>6</v>
      </c>
      <c r="P27" s="18">
        <f t="shared" si="4"/>
        <v>3.0769230769230771</v>
      </c>
      <c r="Q27" s="17">
        <v>0</v>
      </c>
      <c r="R27" s="18">
        <f t="shared" si="5"/>
        <v>0</v>
      </c>
      <c r="S27" s="19">
        <f t="shared" si="6"/>
        <v>195</v>
      </c>
      <c r="T27" s="16">
        <f t="shared" si="8"/>
        <v>52.560646900269539</v>
      </c>
    </row>
    <row r="28" spans="1:20" x14ac:dyDescent="0.25">
      <c r="A28" s="12">
        <f>'[1]9'!A26</f>
        <v>18</v>
      </c>
      <c r="B28" s="14" t="str">
        <f>'[1]9'!B26</f>
        <v>DEMPET</v>
      </c>
      <c r="C28" s="14" t="str">
        <f>'[1]9'!C26</f>
        <v>Puskesmas Dempet</v>
      </c>
      <c r="D28" s="15">
        <v>533</v>
      </c>
      <c r="E28" s="15">
        <v>2</v>
      </c>
      <c r="F28" s="16">
        <f t="shared" si="7"/>
        <v>0.37523452157598497</v>
      </c>
      <c r="G28" s="15">
        <v>140</v>
      </c>
      <c r="H28" s="16">
        <f t="shared" si="0"/>
        <v>92.715231788079464</v>
      </c>
      <c r="I28" s="15">
        <v>3</v>
      </c>
      <c r="J28" s="16">
        <f t="shared" si="1"/>
        <v>1.9867549668874174</v>
      </c>
      <c r="K28" s="15">
        <v>3</v>
      </c>
      <c r="L28" s="16">
        <f t="shared" si="2"/>
        <v>1.9867549668874174</v>
      </c>
      <c r="M28" s="17">
        <v>0</v>
      </c>
      <c r="N28" s="18">
        <f t="shared" si="3"/>
        <v>0</v>
      </c>
      <c r="O28" s="17">
        <v>3</v>
      </c>
      <c r="P28" s="18">
        <f t="shared" si="4"/>
        <v>1.9867549668874174</v>
      </c>
      <c r="Q28" s="17">
        <v>0</v>
      </c>
      <c r="R28" s="18">
        <f t="shared" si="5"/>
        <v>0</v>
      </c>
      <c r="S28" s="19">
        <f t="shared" si="6"/>
        <v>151</v>
      </c>
      <c r="T28" s="16">
        <f t="shared" si="8"/>
        <v>28.330206378986865</v>
      </c>
    </row>
    <row r="29" spans="1:20" x14ac:dyDescent="0.25">
      <c r="A29" s="12">
        <f>'[1]9'!A27</f>
        <v>19</v>
      </c>
      <c r="B29" s="14" t="str">
        <f>'[1]9'!B27</f>
        <v>KEBONAGUNG</v>
      </c>
      <c r="C29" s="14" t="str">
        <f>'[1]9'!C27</f>
        <v xml:space="preserve">Puskesmas Kebonagung </v>
      </c>
      <c r="D29" s="15">
        <v>357</v>
      </c>
      <c r="E29" s="15">
        <v>79</v>
      </c>
      <c r="F29" s="16">
        <f t="shared" si="7"/>
        <v>22.128851540616246</v>
      </c>
      <c r="G29" s="15">
        <v>40</v>
      </c>
      <c r="H29" s="16">
        <f t="shared" si="0"/>
        <v>23.809523809523807</v>
      </c>
      <c r="I29" s="15">
        <v>9</v>
      </c>
      <c r="J29" s="16">
        <f t="shared" si="1"/>
        <v>5.3571428571428568</v>
      </c>
      <c r="K29" s="15">
        <v>3</v>
      </c>
      <c r="L29" s="16">
        <f t="shared" si="2"/>
        <v>1.7857142857142856</v>
      </c>
      <c r="M29" s="17">
        <v>0</v>
      </c>
      <c r="N29" s="18">
        <f t="shared" si="3"/>
        <v>0</v>
      </c>
      <c r="O29" s="17">
        <v>14</v>
      </c>
      <c r="P29" s="18">
        <f t="shared" si="4"/>
        <v>8.3333333333333321</v>
      </c>
      <c r="Q29" s="17">
        <v>23</v>
      </c>
      <c r="R29" s="18">
        <f t="shared" si="5"/>
        <v>13.690476190476192</v>
      </c>
      <c r="S29" s="19">
        <f t="shared" si="6"/>
        <v>168</v>
      </c>
      <c r="T29" s="16">
        <f t="shared" si="8"/>
        <v>47.058823529411761</v>
      </c>
    </row>
    <row r="30" spans="1:20" x14ac:dyDescent="0.25">
      <c r="A30" s="12">
        <f>'[1]9'!A28</f>
        <v>20</v>
      </c>
      <c r="B30" s="14" t="str">
        <f>'[1]9'!B28</f>
        <v>GAJAH</v>
      </c>
      <c r="C30" s="14" t="str">
        <f>'[1]9'!C28</f>
        <v>Puskesmas Gajah I</v>
      </c>
      <c r="D30" s="15">
        <v>311</v>
      </c>
      <c r="E30" s="15">
        <v>0</v>
      </c>
      <c r="F30" s="16">
        <f t="shared" si="7"/>
        <v>0</v>
      </c>
      <c r="G30" s="15">
        <v>193</v>
      </c>
      <c r="H30" s="16">
        <f t="shared" si="0"/>
        <v>96.5</v>
      </c>
      <c r="I30" s="15">
        <v>0</v>
      </c>
      <c r="J30" s="16">
        <f t="shared" si="1"/>
        <v>0</v>
      </c>
      <c r="K30" s="15">
        <v>0</v>
      </c>
      <c r="L30" s="16">
        <f t="shared" si="2"/>
        <v>0</v>
      </c>
      <c r="M30" s="17">
        <v>0</v>
      </c>
      <c r="N30" s="18">
        <f t="shared" si="3"/>
        <v>0</v>
      </c>
      <c r="O30" s="17">
        <v>4</v>
      </c>
      <c r="P30" s="18">
        <f t="shared" si="4"/>
        <v>2</v>
      </c>
      <c r="Q30" s="17">
        <v>3</v>
      </c>
      <c r="R30" s="18">
        <f t="shared" si="5"/>
        <v>1.5</v>
      </c>
      <c r="S30" s="19">
        <f t="shared" si="6"/>
        <v>200</v>
      </c>
      <c r="T30" s="16">
        <f t="shared" si="8"/>
        <v>64.308681672025727</v>
      </c>
    </row>
    <row r="31" spans="1:20" x14ac:dyDescent="0.25">
      <c r="A31" s="12">
        <f>'[1]9'!A29</f>
        <v>21</v>
      </c>
      <c r="B31" s="14" t="str">
        <f>'[1]9'!B29</f>
        <v>GAJAH</v>
      </c>
      <c r="C31" s="14" t="str">
        <f>'[1]9'!C29</f>
        <v>Puskesmas Gajah II</v>
      </c>
      <c r="D31" s="15">
        <v>210</v>
      </c>
      <c r="E31" s="15">
        <v>0</v>
      </c>
      <c r="F31" s="16">
        <f t="shared" si="7"/>
        <v>0</v>
      </c>
      <c r="G31" s="15">
        <v>60</v>
      </c>
      <c r="H31" s="16">
        <f t="shared" si="0"/>
        <v>100</v>
      </c>
      <c r="I31" s="15">
        <v>0</v>
      </c>
      <c r="J31" s="16">
        <f t="shared" si="1"/>
        <v>0</v>
      </c>
      <c r="K31" s="15">
        <v>0</v>
      </c>
      <c r="L31" s="16">
        <f t="shared" si="2"/>
        <v>0</v>
      </c>
      <c r="M31" s="17">
        <v>0</v>
      </c>
      <c r="N31" s="18">
        <f t="shared" si="3"/>
        <v>0</v>
      </c>
      <c r="O31" s="17">
        <v>0</v>
      </c>
      <c r="P31" s="18">
        <f t="shared" si="4"/>
        <v>0</v>
      </c>
      <c r="Q31" s="17">
        <v>0</v>
      </c>
      <c r="R31" s="18">
        <f t="shared" si="5"/>
        <v>0</v>
      </c>
      <c r="S31" s="19">
        <f t="shared" si="6"/>
        <v>60</v>
      </c>
      <c r="T31" s="16">
        <f t="shared" si="8"/>
        <v>28.571428571428569</v>
      </c>
    </row>
    <row r="32" spans="1:20" x14ac:dyDescent="0.25">
      <c r="A32" s="12">
        <f>'[1]9'!A30</f>
        <v>22</v>
      </c>
      <c r="B32" s="14" t="str">
        <f>'[1]9'!B30</f>
        <v>KARANGANYAR</v>
      </c>
      <c r="C32" s="14" t="str">
        <f>'[1]9'!C30</f>
        <v>Puskesmas Karanganyar I</v>
      </c>
      <c r="D32" s="15">
        <v>319</v>
      </c>
      <c r="E32" s="15">
        <v>0</v>
      </c>
      <c r="F32" s="16">
        <f t="shared" si="7"/>
        <v>0</v>
      </c>
      <c r="G32" s="15">
        <v>106</v>
      </c>
      <c r="H32" s="16">
        <f t="shared" si="0"/>
        <v>94.642857142857139</v>
      </c>
      <c r="I32" s="15">
        <v>0</v>
      </c>
      <c r="J32" s="16">
        <f t="shared" si="1"/>
        <v>0</v>
      </c>
      <c r="K32" s="15">
        <v>1</v>
      </c>
      <c r="L32" s="16">
        <f t="shared" si="2"/>
        <v>0.89285714285714279</v>
      </c>
      <c r="M32" s="17">
        <v>0</v>
      </c>
      <c r="N32" s="18">
        <f t="shared" si="3"/>
        <v>0</v>
      </c>
      <c r="O32" s="17">
        <v>2</v>
      </c>
      <c r="P32" s="18">
        <f t="shared" si="4"/>
        <v>1.7857142857142856</v>
      </c>
      <c r="Q32" s="17">
        <v>3</v>
      </c>
      <c r="R32" s="18">
        <f t="shared" si="5"/>
        <v>2.6785714285714284</v>
      </c>
      <c r="S32" s="19">
        <f t="shared" si="6"/>
        <v>112</v>
      </c>
      <c r="T32" s="16">
        <f t="shared" si="8"/>
        <v>35.109717868338556</v>
      </c>
    </row>
    <row r="33" spans="1:20" x14ac:dyDescent="0.25">
      <c r="A33" s="12">
        <f>'[1]9'!A31</f>
        <v>23</v>
      </c>
      <c r="B33" s="14" t="str">
        <f>'[1]9'!B31</f>
        <v>KARANGANYAR</v>
      </c>
      <c r="C33" s="14" t="str">
        <f>'[1]9'!C31</f>
        <v>Puskesmas Karanganyar II</v>
      </c>
      <c r="D33" s="15">
        <v>417</v>
      </c>
      <c r="E33" s="15">
        <v>18</v>
      </c>
      <c r="F33" s="16">
        <f t="shared" si="7"/>
        <v>4.3165467625899279</v>
      </c>
      <c r="G33" s="15">
        <v>151</v>
      </c>
      <c r="H33" s="16">
        <f t="shared" si="0"/>
        <v>78.645833333333343</v>
      </c>
      <c r="I33" s="15">
        <v>6</v>
      </c>
      <c r="J33" s="16">
        <f t="shared" si="1"/>
        <v>3.125</v>
      </c>
      <c r="K33" s="15">
        <v>2</v>
      </c>
      <c r="L33" s="16">
        <f t="shared" si="2"/>
        <v>1.0416666666666665</v>
      </c>
      <c r="M33" s="17">
        <v>0</v>
      </c>
      <c r="N33" s="18">
        <f t="shared" si="3"/>
        <v>0</v>
      </c>
      <c r="O33" s="17">
        <v>1</v>
      </c>
      <c r="P33" s="18">
        <f t="shared" si="4"/>
        <v>0.52083333333333326</v>
      </c>
      <c r="Q33" s="17">
        <v>14</v>
      </c>
      <c r="R33" s="18">
        <f t="shared" si="5"/>
        <v>7.291666666666667</v>
      </c>
      <c r="S33" s="19">
        <f t="shared" si="6"/>
        <v>192</v>
      </c>
      <c r="T33" s="16">
        <f t="shared" si="8"/>
        <v>46.043165467625904</v>
      </c>
    </row>
    <row r="34" spans="1:20" x14ac:dyDescent="0.25">
      <c r="A34" s="12">
        <f>'[1]9'!A32</f>
        <v>24</v>
      </c>
      <c r="B34" s="14" t="str">
        <f>'[1]9'!B32</f>
        <v>MIJEN</v>
      </c>
      <c r="C34" s="14" t="str">
        <f>'[1]9'!C32</f>
        <v>Puskesmas Mijen I</v>
      </c>
      <c r="D34" s="15">
        <v>315</v>
      </c>
      <c r="E34" s="15">
        <v>0</v>
      </c>
      <c r="F34" s="16">
        <f t="shared" si="7"/>
        <v>0</v>
      </c>
      <c r="G34" s="15">
        <v>88</v>
      </c>
      <c r="H34" s="16">
        <f t="shared" si="0"/>
        <v>100</v>
      </c>
      <c r="I34" s="15">
        <v>0</v>
      </c>
      <c r="J34" s="16">
        <f t="shared" si="1"/>
        <v>0</v>
      </c>
      <c r="K34" s="15">
        <v>0</v>
      </c>
      <c r="L34" s="16">
        <f t="shared" si="2"/>
        <v>0</v>
      </c>
      <c r="M34" s="17">
        <v>0</v>
      </c>
      <c r="N34" s="18">
        <f t="shared" si="3"/>
        <v>0</v>
      </c>
      <c r="O34" s="17">
        <v>0</v>
      </c>
      <c r="P34" s="18">
        <f t="shared" si="4"/>
        <v>0</v>
      </c>
      <c r="Q34" s="17">
        <v>0</v>
      </c>
      <c r="R34" s="18">
        <f t="shared" si="5"/>
        <v>0</v>
      </c>
      <c r="S34" s="19">
        <f t="shared" si="6"/>
        <v>88</v>
      </c>
      <c r="T34" s="16">
        <f t="shared" si="8"/>
        <v>27.936507936507937</v>
      </c>
    </row>
    <row r="35" spans="1:20" x14ac:dyDescent="0.25">
      <c r="A35" s="12">
        <f>'[1]9'!A33</f>
        <v>25</v>
      </c>
      <c r="B35" s="14" t="str">
        <f>'[1]9'!B33</f>
        <v>MIJEN</v>
      </c>
      <c r="C35" s="14" t="str">
        <f>'[1]9'!C33</f>
        <v>Puskesmas Mijen II</v>
      </c>
      <c r="D35" s="15">
        <v>260</v>
      </c>
      <c r="E35" s="15">
        <v>4</v>
      </c>
      <c r="F35" s="16">
        <f t="shared" si="7"/>
        <v>1.5384615384615385</v>
      </c>
      <c r="G35" s="15">
        <v>99</v>
      </c>
      <c r="H35" s="16">
        <f t="shared" si="0"/>
        <v>75.572519083969468</v>
      </c>
      <c r="I35" s="15">
        <v>10</v>
      </c>
      <c r="J35" s="16">
        <f t="shared" si="1"/>
        <v>7.6335877862595423</v>
      </c>
      <c r="K35" s="15">
        <v>8</v>
      </c>
      <c r="L35" s="16">
        <f t="shared" si="2"/>
        <v>6.1068702290076331</v>
      </c>
      <c r="M35" s="17">
        <v>0</v>
      </c>
      <c r="N35" s="18">
        <f t="shared" si="3"/>
        <v>0</v>
      </c>
      <c r="O35" s="17">
        <v>5</v>
      </c>
      <c r="P35" s="18">
        <f t="shared" si="4"/>
        <v>3.8167938931297711</v>
      </c>
      <c r="Q35" s="17">
        <v>5</v>
      </c>
      <c r="R35" s="18">
        <f t="shared" si="5"/>
        <v>3.8167938931297711</v>
      </c>
      <c r="S35" s="19">
        <f t="shared" si="6"/>
        <v>131</v>
      </c>
      <c r="T35" s="16">
        <f t="shared" si="8"/>
        <v>50.384615384615387</v>
      </c>
    </row>
    <row r="36" spans="1:20" x14ac:dyDescent="0.25">
      <c r="A36" s="12">
        <f>'[1]9'!A34</f>
        <v>26</v>
      </c>
      <c r="B36" s="14" t="str">
        <f>'[1]9'!B34</f>
        <v>WEDUNG</v>
      </c>
      <c r="C36" s="14" t="str">
        <f>'[1]9'!C34</f>
        <v>Puskesmas Wedung I</v>
      </c>
      <c r="D36" s="15">
        <v>493</v>
      </c>
      <c r="E36" s="15">
        <v>0</v>
      </c>
      <c r="F36" s="16">
        <f t="shared" si="7"/>
        <v>0</v>
      </c>
      <c r="G36" s="15">
        <v>176</v>
      </c>
      <c r="H36" s="16">
        <f t="shared" si="0"/>
        <v>83.412322274881518</v>
      </c>
      <c r="I36" s="15">
        <v>0</v>
      </c>
      <c r="J36" s="16">
        <f t="shared" si="1"/>
        <v>0</v>
      </c>
      <c r="K36" s="15">
        <v>12</v>
      </c>
      <c r="L36" s="16">
        <f t="shared" si="2"/>
        <v>5.6872037914691944</v>
      </c>
      <c r="M36" s="17">
        <v>10</v>
      </c>
      <c r="N36" s="18">
        <f t="shared" si="3"/>
        <v>4.7393364928909953</v>
      </c>
      <c r="O36" s="17">
        <v>0</v>
      </c>
      <c r="P36" s="18">
        <f t="shared" si="4"/>
        <v>0</v>
      </c>
      <c r="Q36" s="17">
        <v>3</v>
      </c>
      <c r="R36" s="18">
        <f t="shared" si="5"/>
        <v>1.4218009478672986</v>
      </c>
      <c r="S36" s="19">
        <f t="shared" si="6"/>
        <v>211</v>
      </c>
      <c r="T36" s="16">
        <f t="shared" si="8"/>
        <v>42.799188640973625</v>
      </c>
    </row>
    <row r="37" spans="1:20" x14ac:dyDescent="0.25">
      <c r="A37" s="12">
        <f>'[1]9'!A35</f>
        <v>27</v>
      </c>
      <c r="B37" s="14" t="str">
        <f>'[1]9'!B35</f>
        <v>WEDUNG</v>
      </c>
      <c r="C37" s="14" t="str">
        <f>'[1]9'!C35</f>
        <v>Puskesmas Wedung II</v>
      </c>
      <c r="D37" s="15">
        <v>300</v>
      </c>
      <c r="E37" s="15">
        <v>0</v>
      </c>
      <c r="F37" s="16">
        <f t="shared" si="7"/>
        <v>0</v>
      </c>
      <c r="G37" s="15">
        <v>92</v>
      </c>
      <c r="H37" s="16">
        <f t="shared" si="0"/>
        <v>78.632478632478637</v>
      </c>
      <c r="I37" s="15">
        <v>8</v>
      </c>
      <c r="J37" s="16">
        <f t="shared" si="1"/>
        <v>6.8376068376068382</v>
      </c>
      <c r="K37" s="15">
        <v>5</v>
      </c>
      <c r="L37" s="16">
        <f t="shared" si="2"/>
        <v>4.2735042735042734</v>
      </c>
      <c r="M37" s="17">
        <v>0</v>
      </c>
      <c r="N37" s="18">
        <f t="shared" si="3"/>
        <v>0</v>
      </c>
      <c r="O37" s="17">
        <v>0</v>
      </c>
      <c r="P37" s="18">
        <f t="shared" si="4"/>
        <v>0</v>
      </c>
      <c r="Q37" s="17">
        <v>12</v>
      </c>
      <c r="R37" s="18">
        <f t="shared" si="5"/>
        <v>10.256410256410255</v>
      </c>
      <c r="S37" s="19">
        <f t="shared" si="6"/>
        <v>117</v>
      </c>
      <c r="T37" s="16">
        <f t="shared" si="8"/>
        <v>39</v>
      </c>
    </row>
    <row r="38" spans="1:20" ht="16.5" thickBot="1" x14ac:dyDescent="0.3">
      <c r="A38" s="20" t="s">
        <v>16</v>
      </c>
      <c r="B38" s="21"/>
      <c r="C38" s="21"/>
      <c r="D38" s="22">
        <v>11369</v>
      </c>
      <c r="E38" s="22">
        <v>195</v>
      </c>
      <c r="F38" s="23">
        <f t="shared" si="7"/>
        <v>1.7151904301169849</v>
      </c>
      <c r="G38" s="22">
        <v>3098</v>
      </c>
      <c r="H38" s="24">
        <f>G38/$S38*100</f>
        <v>80.908853486550015</v>
      </c>
      <c r="I38" s="22">
        <v>123</v>
      </c>
      <c r="J38" s="24">
        <f>I38/$S38*100</f>
        <v>3.2123269783233219</v>
      </c>
      <c r="K38" s="22">
        <v>120</v>
      </c>
      <c r="L38" s="24">
        <f>K38/$S38*100</f>
        <v>3.1339775398276313</v>
      </c>
      <c r="M38" s="22">
        <v>14</v>
      </c>
      <c r="N38" s="24">
        <f>M38/$S38*100</f>
        <v>0.3656307129798903</v>
      </c>
      <c r="O38" s="22">
        <v>103</v>
      </c>
      <c r="P38" s="24">
        <f>O38/$S38*100</f>
        <v>2.68999738835205</v>
      </c>
      <c r="Q38" s="22">
        <v>176</v>
      </c>
      <c r="R38" s="24">
        <f>Q38/$S38*100</f>
        <v>4.5965003917471918</v>
      </c>
      <c r="S38" s="25">
        <f>SUM(E38,G38,I38,K38,M38,O38,Q38)</f>
        <v>3829</v>
      </c>
      <c r="T38" s="26">
        <f>S38/D38*100</f>
        <v>33.679303368809919</v>
      </c>
    </row>
    <row r="39" spans="1:20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  <c r="O39" s="27"/>
      <c r="P39" s="27"/>
      <c r="Q39" s="27"/>
      <c r="R39" s="27"/>
      <c r="S39" s="27"/>
      <c r="T39" s="3"/>
    </row>
    <row r="40" spans="1:20" x14ac:dyDescent="0.25">
      <c r="A40" s="29" t="s">
        <v>17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</sheetData>
  <mergeCells count="6">
    <mergeCell ref="A3:S3"/>
    <mergeCell ref="A7:A9"/>
    <mergeCell ref="B7:B9"/>
    <mergeCell ref="C7:C9"/>
    <mergeCell ref="D7:D9"/>
    <mergeCell ref="E7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2020-08-18T02:35:26Z</dcterms:created>
  <dcterms:modified xsi:type="dcterms:W3CDTF">2020-08-18T04:19:28Z</dcterms:modified>
</cp:coreProperties>
</file>