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Z82" i="1" l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G81" i="1"/>
  <c r="AG80" i="1"/>
  <c r="AG79" i="1"/>
  <c r="AG78" i="1"/>
  <c r="AC77" i="1"/>
  <c r="AB77" i="1"/>
  <c r="AA77" i="1"/>
  <c r="AG77" i="1" s="1"/>
  <c r="B77" i="1"/>
  <c r="AC76" i="1"/>
  <c r="AG76" i="1" s="1"/>
  <c r="AB76" i="1"/>
  <c r="AA76" i="1"/>
  <c r="B76" i="1"/>
  <c r="AC75" i="1"/>
  <c r="AB75" i="1"/>
  <c r="AA75" i="1"/>
  <c r="AG75" i="1" s="1"/>
  <c r="B75" i="1"/>
  <c r="AC74" i="1"/>
  <c r="AG74" i="1" s="1"/>
  <c r="AB74" i="1"/>
  <c r="AA74" i="1"/>
  <c r="B74" i="1"/>
  <c r="AC73" i="1"/>
  <c r="AB73" i="1"/>
  <c r="AA73" i="1"/>
  <c r="AG73" i="1" s="1"/>
  <c r="B73" i="1"/>
  <c r="AC72" i="1"/>
  <c r="AG72" i="1" s="1"/>
  <c r="AB72" i="1"/>
  <c r="AA72" i="1"/>
  <c r="B72" i="1"/>
  <c r="AC71" i="1"/>
  <c r="AB71" i="1"/>
  <c r="AA71" i="1"/>
  <c r="AG71" i="1" s="1"/>
  <c r="B71" i="1"/>
  <c r="AC70" i="1"/>
  <c r="AG70" i="1" s="1"/>
  <c r="AB70" i="1"/>
  <c r="AA70" i="1"/>
  <c r="B70" i="1"/>
  <c r="AC69" i="1"/>
  <c r="AB69" i="1"/>
  <c r="AA69" i="1"/>
  <c r="AG69" i="1" s="1"/>
  <c r="B69" i="1"/>
  <c r="AC68" i="1"/>
  <c r="AG68" i="1" s="1"/>
  <c r="AB68" i="1"/>
  <c r="AA68" i="1"/>
  <c r="B68" i="1"/>
  <c r="AC67" i="1"/>
  <c r="AB67" i="1"/>
  <c r="AA67" i="1"/>
  <c r="AG67" i="1" s="1"/>
  <c r="B67" i="1"/>
  <c r="AC66" i="1"/>
  <c r="AG66" i="1" s="1"/>
  <c r="AB66" i="1"/>
  <c r="AA66" i="1"/>
  <c r="B66" i="1"/>
  <c r="AC65" i="1"/>
  <c r="AB65" i="1"/>
  <c r="AA65" i="1"/>
  <c r="AG65" i="1" s="1"/>
  <c r="B65" i="1"/>
  <c r="AC64" i="1"/>
  <c r="AG64" i="1" s="1"/>
  <c r="AB64" i="1"/>
  <c r="AA64" i="1"/>
  <c r="B64" i="1"/>
  <c r="AF63" i="1"/>
  <c r="AE63" i="1"/>
  <c r="AD63" i="1"/>
  <c r="AC63" i="1"/>
  <c r="AB63" i="1"/>
  <c r="AA63" i="1"/>
  <c r="AG63" i="1" s="1"/>
  <c r="B63" i="1"/>
  <c r="AF62" i="1"/>
  <c r="AE62" i="1"/>
  <c r="AC62" i="1"/>
  <c r="AB62" i="1"/>
  <c r="AA62" i="1"/>
  <c r="B62" i="1"/>
  <c r="AF61" i="1"/>
  <c r="AD61" i="1"/>
  <c r="AC61" i="1"/>
  <c r="AB61" i="1"/>
  <c r="AA61" i="1"/>
  <c r="B61" i="1"/>
  <c r="AE60" i="1"/>
  <c r="AD60" i="1"/>
  <c r="AC60" i="1"/>
  <c r="AF60" i="1" s="1"/>
  <c r="AB60" i="1"/>
  <c r="AA60" i="1"/>
  <c r="B60" i="1"/>
  <c r="AF59" i="1"/>
  <c r="AE59" i="1"/>
  <c r="AD59" i="1"/>
  <c r="AC59" i="1"/>
  <c r="AB59" i="1"/>
  <c r="AA59" i="1"/>
  <c r="AG59" i="1" s="1"/>
  <c r="B59" i="1"/>
  <c r="AF58" i="1"/>
  <c r="AE58" i="1"/>
  <c r="AC58" i="1"/>
  <c r="AB58" i="1"/>
  <c r="AA58" i="1"/>
  <c r="B58" i="1"/>
  <c r="AF57" i="1"/>
  <c r="AD57" i="1"/>
  <c r="AC57" i="1"/>
  <c r="AB57" i="1"/>
  <c r="AA57" i="1"/>
  <c r="B57" i="1"/>
  <c r="AG56" i="1"/>
  <c r="AE56" i="1"/>
  <c r="AD56" i="1"/>
  <c r="AC56" i="1"/>
  <c r="AF56" i="1" s="1"/>
  <c r="AB56" i="1"/>
  <c r="AA56" i="1"/>
  <c r="B56" i="1"/>
  <c r="AF55" i="1"/>
  <c r="AE55" i="1"/>
  <c r="AD55" i="1"/>
  <c r="AC55" i="1"/>
  <c r="AB55" i="1"/>
  <c r="AA55" i="1"/>
  <c r="AG55" i="1" s="1"/>
  <c r="B55" i="1"/>
  <c r="AF54" i="1"/>
  <c r="AE54" i="1"/>
  <c r="AC54" i="1"/>
  <c r="AB54" i="1"/>
  <c r="AA54" i="1"/>
  <c r="B54" i="1"/>
  <c r="AF53" i="1"/>
  <c r="AD53" i="1"/>
  <c r="AC53" i="1"/>
  <c r="AB53" i="1"/>
  <c r="AA53" i="1"/>
  <c r="B53" i="1"/>
  <c r="AE52" i="1"/>
  <c r="AD52" i="1"/>
  <c r="AC52" i="1"/>
  <c r="AF52" i="1" s="1"/>
  <c r="AB52" i="1"/>
  <c r="AA52" i="1"/>
  <c r="B52" i="1"/>
  <c r="AF51" i="1"/>
  <c r="AE51" i="1"/>
  <c r="AD51" i="1"/>
  <c r="AC51" i="1"/>
  <c r="AB51" i="1"/>
  <c r="AA51" i="1"/>
  <c r="AG51" i="1" s="1"/>
  <c r="B51" i="1"/>
  <c r="AF50" i="1"/>
  <c r="AE50" i="1"/>
  <c r="AC50" i="1"/>
  <c r="AB50" i="1"/>
  <c r="AA50" i="1"/>
  <c r="B50" i="1"/>
  <c r="AF49" i="1"/>
  <c r="AD49" i="1"/>
  <c r="AC49" i="1"/>
  <c r="AB49" i="1"/>
  <c r="AA49" i="1"/>
  <c r="B49" i="1"/>
  <c r="AE48" i="1"/>
  <c r="AD48" i="1"/>
  <c r="AC48" i="1"/>
  <c r="AF48" i="1" s="1"/>
  <c r="AB48" i="1"/>
  <c r="AA48" i="1"/>
  <c r="B48" i="1"/>
  <c r="AF47" i="1"/>
  <c r="AE47" i="1"/>
  <c r="AC47" i="1"/>
  <c r="AB47" i="1"/>
  <c r="AA47" i="1"/>
  <c r="AG47" i="1" s="1"/>
  <c r="B47" i="1"/>
  <c r="AF46" i="1"/>
  <c r="AE46" i="1"/>
  <c r="AC46" i="1"/>
  <c r="AB46" i="1"/>
  <c r="AA46" i="1"/>
  <c r="B46" i="1"/>
  <c r="AD45" i="1"/>
  <c r="AC45" i="1"/>
  <c r="AF45" i="1" s="1"/>
  <c r="AB45" i="1"/>
  <c r="AE45" i="1" s="1"/>
  <c r="AA45" i="1"/>
  <c r="B45" i="1"/>
  <c r="AG44" i="1"/>
  <c r="AE44" i="1"/>
  <c r="AD44" i="1"/>
  <c r="AC44" i="1"/>
  <c r="AF44" i="1" s="1"/>
  <c r="AB44" i="1"/>
  <c r="AA44" i="1"/>
  <c r="B44" i="1"/>
  <c r="AF43" i="1"/>
  <c r="AE43" i="1"/>
  <c r="AD43" i="1"/>
  <c r="AC43" i="1"/>
  <c r="AB43" i="1"/>
  <c r="AA43" i="1"/>
  <c r="AG43" i="1" s="1"/>
  <c r="B43" i="1"/>
  <c r="AF42" i="1"/>
  <c r="AE42" i="1"/>
  <c r="AC42" i="1"/>
  <c r="AB42" i="1"/>
  <c r="AA42" i="1"/>
  <c r="B42" i="1"/>
  <c r="AD41" i="1"/>
  <c r="AC41" i="1"/>
  <c r="AF41" i="1" s="1"/>
  <c r="AB41" i="1"/>
  <c r="AE41" i="1" s="1"/>
  <c r="AA41" i="1"/>
  <c r="B41" i="1"/>
  <c r="AE40" i="1"/>
  <c r="AD40" i="1"/>
  <c r="AC40" i="1"/>
  <c r="AF40" i="1" s="1"/>
  <c r="AB40" i="1"/>
  <c r="AA40" i="1"/>
  <c r="B40" i="1"/>
  <c r="AF39" i="1"/>
  <c r="AE39" i="1"/>
  <c r="AC39" i="1"/>
  <c r="AB39" i="1"/>
  <c r="AA39" i="1"/>
  <c r="AG39" i="1" s="1"/>
  <c r="B39" i="1"/>
  <c r="AF38" i="1"/>
  <c r="AC38" i="1"/>
  <c r="AB38" i="1"/>
  <c r="AE38" i="1" s="1"/>
  <c r="AA38" i="1"/>
  <c r="B38" i="1"/>
  <c r="AF37" i="1"/>
  <c r="AD37" i="1"/>
  <c r="AC37" i="1"/>
  <c r="AB37" i="1"/>
  <c r="AE37" i="1" s="1"/>
  <c r="AA37" i="1"/>
  <c r="B37" i="1"/>
  <c r="AG36" i="1"/>
  <c r="AE36" i="1"/>
  <c r="AD36" i="1"/>
  <c r="AC36" i="1"/>
  <c r="AF36" i="1" s="1"/>
  <c r="AB36" i="1"/>
  <c r="AA36" i="1"/>
  <c r="B36" i="1"/>
  <c r="AF35" i="1"/>
  <c r="AE35" i="1"/>
  <c r="AD35" i="1"/>
  <c r="AC35" i="1"/>
  <c r="AB35" i="1"/>
  <c r="AA35" i="1"/>
  <c r="AG35" i="1" s="1"/>
  <c r="B35" i="1"/>
  <c r="AF34" i="1"/>
  <c r="AC34" i="1"/>
  <c r="AB34" i="1"/>
  <c r="AE34" i="1" s="1"/>
  <c r="AA34" i="1"/>
  <c r="B34" i="1"/>
  <c r="AF33" i="1"/>
  <c r="AD33" i="1"/>
  <c r="AC33" i="1"/>
  <c r="AB33" i="1"/>
  <c r="AE33" i="1" s="1"/>
  <c r="AA33" i="1"/>
  <c r="B33" i="1"/>
  <c r="AE32" i="1"/>
  <c r="AD32" i="1"/>
  <c r="AC32" i="1"/>
  <c r="AF32" i="1" s="1"/>
  <c r="AB32" i="1"/>
  <c r="AA32" i="1"/>
  <c r="B32" i="1"/>
  <c r="AF31" i="1"/>
  <c r="AE31" i="1"/>
  <c r="AC31" i="1"/>
  <c r="AB31" i="1"/>
  <c r="AA31" i="1"/>
  <c r="AG31" i="1" s="1"/>
  <c r="B31" i="1"/>
  <c r="AF30" i="1"/>
  <c r="AE30" i="1"/>
  <c r="AC30" i="1"/>
  <c r="AB30" i="1"/>
  <c r="AA30" i="1"/>
  <c r="B30" i="1"/>
  <c r="AD29" i="1"/>
  <c r="AC29" i="1"/>
  <c r="AF29" i="1" s="1"/>
  <c r="AB29" i="1"/>
  <c r="AE29" i="1" s="1"/>
  <c r="AA29" i="1"/>
  <c r="B29" i="1"/>
  <c r="AG28" i="1"/>
  <c r="AE28" i="1"/>
  <c r="AD28" i="1"/>
  <c r="AC28" i="1"/>
  <c r="AF28" i="1" s="1"/>
  <c r="AB28" i="1"/>
  <c r="AA28" i="1"/>
  <c r="B28" i="1"/>
  <c r="AF27" i="1"/>
  <c r="AE27" i="1"/>
  <c r="AD27" i="1"/>
  <c r="AC27" i="1"/>
  <c r="AB27" i="1"/>
  <c r="AA27" i="1"/>
  <c r="AG27" i="1" s="1"/>
  <c r="B27" i="1"/>
  <c r="AF26" i="1"/>
  <c r="AE26" i="1"/>
  <c r="AC26" i="1"/>
  <c r="AB26" i="1"/>
  <c r="AA26" i="1"/>
  <c r="B26" i="1"/>
  <c r="AD25" i="1"/>
  <c r="AC25" i="1"/>
  <c r="AF25" i="1" s="1"/>
  <c r="AB25" i="1"/>
  <c r="AE25" i="1" s="1"/>
  <c r="AA25" i="1"/>
  <c r="B25" i="1"/>
  <c r="AE24" i="1"/>
  <c r="AD24" i="1"/>
  <c r="AC24" i="1"/>
  <c r="AF24" i="1" s="1"/>
  <c r="AB24" i="1"/>
  <c r="AA24" i="1"/>
  <c r="B24" i="1"/>
  <c r="AF23" i="1"/>
  <c r="AE23" i="1"/>
  <c r="AC23" i="1"/>
  <c r="AB23" i="1"/>
  <c r="AA23" i="1"/>
  <c r="AG23" i="1" s="1"/>
  <c r="B23" i="1"/>
  <c r="AF22" i="1"/>
  <c r="AC22" i="1"/>
  <c r="AB22" i="1"/>
  <c r="AE22" i="1" s="1"/>
  <c r="AA22" i="1"/>
  <c r="B22" i="1"/>
  <c r="AF21" i="1"/>
  <c r="AD21" i="1"/>
  <c r="AC21" i="1"/>
  <c r="AB21" i="1"/>
  <c r="AE21" i="1" s="1"/>
  <c r="AA21" i="1"/>
  <c r="B21" i="1"/>
  <c r="AG20" i="1"/>
  <c r="AE20" i="1"/>
  <c r="AD20" i="1"/>
  <c r="AC20" i="1"/>
  <c r="AF20" i="1" s="1"/>
  <c r="AB20" i="1"/>
  <c r="AA20" i="1"/>
  <c r="B20" i="1"/>
  <c r="AF19" i="1"/>
  <c r="AE19" i="1"/>
  <c r="AD19" i="1"/>
  <c r="AC19" i="1"/>
  <c r="AB19" i="1"/>
  <c r="AA19" i="1"/>
  <c r="AG19" i="1" s="1"/>
  <c r="B19" i="1"/>
  <c r="AF18" i="1"/>
  <c r="AC18" i="1"/>
  <c r="AB18" i="1"/>
  <c r="AE18" i="1" s="1"/>
  <c r="AA18" i="1"/>
  <c r="B18" i="1"/>
  <c r="AF17" i="1"/>
  <c r="AD17" i="1"/>
  <c r="AC17" i="1"/>
  <c r="AB17" i="1"/>
  <c r="AE17" i="1" s="1"/>
  <c r="AA17" i="1"/>
  <c r="B17" i="1"/>
  <c r="AE16" i="1"/>
  <c r="AD16" i="1"/>
  <c r="AC16" i="1"/>
  <c r="AF16" i="1" s="1"/>
  <c r="AB16" i="1"/>
  <c r="AA16" i="1"/>
  <c r="B16" i="1"/>
  <c r="AF15" i="1"/>
  <c r="AE15" i="1"/>
  <c r="AC15" i="1"/>
  <c r="AB15" i="1"/>
  <c r="AA15" i="1"/>
  <c r="AG15" i="1" s="1"/>
  <c r="B15" i="1"/>
  <c r="AF14" i="1"/>
  <c r="AE14" i="1"/>
  <c r="AC14" i="1"/>
  <c r="AB14" i="1"/>
  <c r="AA14" i="1"/>
  <c r="B14" i="1"/>
  <c r="AD13" i="1"/>
  <c r="AC13" i="1"/>
  <c r="AF13" i="1" s="1"/>
  <c r="AB13" i="1"/>
  <c r="AE13" i="1" s="1"/>
  <c r="AA13" i="1"/>
  <c r="B13" i="1"/>
  <c r="AG12" i="1"/>
  <c r="AE12" i="1"/>
  <c r="AD12" i="1"/>
  <c r="AC12" i="1"/>
  <c r="AF12" i="1" s="1"/>
  <c r="AB12" i="1"/>
  <c r="AA12" i="1"/>
  <c r="B12" i="1"/>
  <c r="AF11" i="1"/>
  <c r="AE11" i="1"/>
  <c r="AD11" i="1"/>
  <c r="AC11" i="1"/>
  <c r="AB11" i="1"/>
  <c r="AA11" i="1"/>
  <c r="AG11" i="1" s="1"/>
  <c r="B11" i="1"/>
  <c r="AF10" i="1"/>
  <c r="AE10" i="1"/>
  <c r="AC10" i="1"/>
  <c r="AB10" i="1"/>
  <c r="AA10" i="1"/>
  <c r="B10" i="1"/>
  <c r="AD9" i="1"/>
  <c r="AC9" i="1"/>
  <c r="AF9" i="1" s="1"/>
  <c r="AB9" i="1"/>
  <c r="AA9" i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E8" i="1"/>
  <c r="AD8" i="1"/>
  <c r="AC8" i="1"/>
  <c r="AG8" i="1" s="1"/>
  <c r="AB8" i="1"/>
  <c r="AA8" i="1"/>
  <c r="B8" i="1"/>
  <c r="AG14" i="1" l="1"/>
  <c r="AD14" i="1"/>
  <c r="AG21" i="1"/>
  <c r="AG30" i="1"/>
  <c r="AD30" i="1"/>
  <c r="AG37" i="1"/>
  <c r="AG46" i="1"/>
  <c r="AD46" i="1"/>
  <c r="AG50" i="1"/>
  <c r="AD50" i="1"/>
  <c r="AG61" i="1"/>
  <c r="AE61" i="1"/>
  <c r="AE9" i="1"/>
  <c r="AB82" i="1"/>
  <c r="AG9" i="1"/>
  <c r="AD15" i="1"/>
  <c r="AG18" i="1"/>
  <c r="AD18" i="1"/>
  <c r="AG24" i="1"/>
  <c r="AG25" i="1"/>
  <c r="AD31" i="1"/>
  <c r="AG34" i="1"/>
  <c r="AD34" i="1"/>
  <c r="AG40" i="1"/>
  <c r="AG41" i="1"/>
  <c r="AD47" i="1"/>
  <c r="AE57" i="1"/>
  <c r="AG57" i="1"/>
  <c r="AG60" i="1"/>
  <c r="AG62" i="1"/>
  <c r="AD62" i="1"/>
  <c r="AC82" i="1"/>
  <c r="AF8" i="1"/>
  <c r="AF82" i="1" s="1"/>
  <c r="AG13" i="1"/>
  <c r="AG22" i="1"/>
  <c r="AD22" i="1"/>
  <c r="AG29" i="1"/>
  <c r="AG38" i="1"/>
  <c r="AD38" i="1"/>
  <c r="AG45" i="1"/>
  <c r="AE53" i="1"/>
  <c r="AG53" i="1"/>
  <c r="AG58" i="1"/>
  <c r="AD58" i="1"/>
  <c r="AA82" i="1"/>
  <c r="AG10" i="1"/>
  <c r="AD10" i="1"/>
  <c r="AG16" i="1"/>
  <c r="AG17" i="1"/>
  <c r="AD23" i="1"/>
  <c r="AG26" i="1"/>
  <c r="AD26" i="1"/>
  <c r="AG32" i="1"/>
  <c r="AG33" i="1"/>
  <c r="AD39" i="1"/>
  <c r="AG42" i="1"/>
  <c r="AD42" i="1"/>
  <c r="AD82" i="1" s="1"/>
  <c r="AG48" i="1"/>
  <c r="AE49" i="1"/>
  <c r="AG49" i="1"/>
  <c r="AG52" i="1"/>
  <c r="AG54" i="1"/>
  <c r="AD54" i="1"/>
  <c r="AG82" i="1" l="1"/>
  <c r="AE82" i="1"/>
</calcChain>
</file>

<file path=xl/sharedStrings.xml><?xml version="1.0" encoding="utf-8"?>
<sst xmlns="http://schemas.openxmlformats.org/spreadsheetml/2006/main" count="51" uniqueCount="24">
  <si>
    <t>REKAPITULASI PEROLEHAN MEDALI POPDA SMP/MTs</t>
  </si>
  <si>
    <t>TINGKAT KABUPATEN DEMAK TAHUN 2018</t>
  </si>
  <si>
    <t>CABANG OLAHRAGA</t>
  </si>
  <si>
    <t>: PENCAKSILAT</t>
  </si>
  <si>
    <t>NO</t>
  </si>
  <si>
    <t>SEKOLAH</t>
  </si>
  <si>
    <t xml:space="preserve">Laga Kelas B </t>
  </si>
  <si>
    <t>Laga Kelas C</t>
  </si>
  <si>
    <t>Laga Kelas D</t>
  </si>
  <si>
    <t>Laga Kelas E</t>
  </si>
  <si>
    <t>Laga Kelas F</t>
  </si>
  <si>
    <t>Laga Kelas G</t>
  </si>
  <si>
    <t>Laga Kelas H</t>
  </si>
  <si>
    <t>Laga Kelas I</t>
  </si>
  <si>
    <t>Jumlah       Perolehan Medali</t>
  </si>
  <si>
    <t>Konversi Nilai</t>
  </si>
  <si>
    <t>Jumlah Nilai</t>
  </si>
  <si>
    <t>Peringkat</t>
  </si>
  <si>
    <t xml:space="preserve">Emas </t>
  </si>
  <si>
    <t>Perak</t>
  </si>
  <si>
    <t>Prggu</t>
  </si>
  <si>
    <t xml:space="preserve">Jumlah </t>
  </si>
  <si>
    <t>putra</t>
  </si>
  <si>
    <t>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</si>
</sst>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3" borderId="32" xfId="0" applyFont="1" applyFill="1" applyBorder="1"/>
    <xf numFmtId="0" fontId="0" fillId="4" borderId="2" xfId="0" applyFill="1" applyBorder="1"/>
    <xf numFmtId="0" fontId="3" fillId="2" borderId="33" xfId="0" applyFont="1" applyFill="1" applyBorder="1"/>
    <xf numFmtId="0" fontId="2" fillId="2" borderId="34" xfId="0" applyFont="1" applyFill="1" applyBorder="1"/>
    <xf numFmtId="41" fontId="0" fillId="0" borderId="12" xfId="0" applyNumberFormat="1" applyBorder="1" applyAlignment="1">
      <alignment horizontal="center"/>
    </xf>
    <xf numFmtId="41" fontId="0" fillId="0" borderId="35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3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" fillId="0" borderId="20" xfId="0" applyFont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 applyAlignment="1">
      <alignment horizontal="center"/>
    </xf>
    <xf numFmtId="0" fontId="3" fillId="2" borderId="12" xfId="0" applyFont="1" applyFill="1" applyBorder="1"/>
    <xf numFmtId="0" fontId="3" fillId="2" borderId="35" xfId="0" applyFont="1" applyFill="1" applyBorder="1"/>
    <xf numFmtId="0" fontId="3" fillId="2" borderId="20" xfId="0" applyFont="1" applyFill="1" applyBorder="1"/>
    <xf numFmtId="0" fontId="3" fillId="2" borderId="37" xfId="0" applyFont="1" applyFill="1" applyBorder="1"/>
    <xf numFmtId="0" fontId="3" fillId="4" borderId="32" xfId="0" applyFont="1" applyFill="1" applyBorder="1"/>
    <xf numFmtId="0" fontId="1" fillId="2" borderId="2" xfId="0" applyFont="1" applyFill="1" applyBorder="1" applyAlignment="1">
      <alignment horizontal="center"/>
    </xf>
    <xf numFmtId="41" fontId="1" fillId="0" borderId="35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0" borderId="35" xfId="0" applyBorder="1"/>
    <xf numFmtId="0" fontId="2" fillId="0" borderId="2" xfId="0" applyFont="1" applyBorder="1" applyAlignment="1">
      <alignment horizontal="left"/>
    </xf>
    <xf numFmtId="0" fontId="2" fillId="2" borderId="2" xfId="0" applyFont="1" applyFill="1" applyBorder="1"/>
    <xf numFmtId="0" fontId="0" fillId="2" borderId="12" xfId="0" applyFill="1" applyBorder="1"/>
    <xf numFmtId="0" fontId="0" fillId="2" borderId="20" xfId="0" applyFill="1" applyBorder="1"/>
    <xf numFmtId="41" fontId="0" fillId="0" borderId="12" xfId="0" applyNumberFormat="1" applyBorder="1"/>
    <xf numFmtId="0" fontId="0" fillId="3" borderId="0" xfId="0" applyFill="1"/>
    <xf numFmtId="0" fontId="3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ORA/2018/rekapitulasi%20medali%20popda%20sm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eserta"/>
      <sheetName val="REKAP"/>
      <sheetName val="ATLETIK"/>
      <sheetName val="RENANG"/>
      <sheetName val="SENAM"/>
      <sheetName val="VOLI"/>
      <sheetName val="spk takraw"/>
      <sheetName val="bulutangkis"/>
      <sheetName val="tenis meja belum"/>
      <sheetName val="basket"/>
      <sheetName val="catur"/>
      <sheetName val="karate"/>
      <sheetName val="silat"/>
      <sheetName val="tns lap"/>
      <sheetName val="spkbola"/>
      <sheetName val="rangking"/>
    </sheetNames>
    <sheetDataSet>
      <sheetData sheetId="0">
        <row r="2">
          <cell r="B2" t="str">
            <v xml:space="preserve">SMPN 1 Demak </v>
          </cell>
        </row>
        <row r="3">
          <cell r="B3" t="str">
            <v xml:space="preserve">SMPN 2 Demak </v>
          </cell>
        </row>
        <row r="4">
          <cell r="B4" t="str">
            <v xml:space="preserve">SMPN 3 Demak </v>
          </cell>
        </row>
        <row r="5">
          <cell r="B5" t="str">
            <v xml:space="preserve">SMPN 4 Demak </v>
          </cell>
        </row>
        <row r="6">
          <cell r="B6" t="str">
            <v xml:space="preserve">SMPN 5 Demak </v>
          </cell>
        </row>
        <row r="7">
          <cell r="B7" t="str">
            <v xml:space="preserve">SMPN 1 Mranggen </v>
          </cell>
        </row>
        <row r="8">
          <cell r="B8" t="str">
            <v xml:space="preserve">SMPN 2 Mranggen </v>
          </cell>
        </row>
        <row r="9">
          <cell r="B9" t="str">
            <v xml:space="preserve">SMPN 3 Mranggen </v>
          </cell>
        </row>
        <row r="10">
          <cell r="B10" t="str">
            <v xml:space="preserve">SMPN 1 Karangtengah </v>
          </cell>
        </row>
        <row r="11">
          <cell r="B11" t="str">
            <v>SMPN 2 Karangtengah</v>
          </cell>
        </row>
        <row r="12">
          <cell r="B12" t="str">
            <v xml:space="preserve">SMPN 1 Sayung </v>
          </cell>
        </row>
        <row r="13">
          <cell r="B13" t="str">
            <v xml:space="preserve">SMPN 1 Wonosalam </v>
          </cell>
        </row>
        <row r="14">
          <cell r="B14" t="str">
            <v xml:space="preserve">SMPN 2 Wonosalam </v>
          </cell>
        </row>
        <row r="15">
          <cell r="B15" t="str">
            <v xml:space="preserve">SMPN 1 Dempet </v>
          </cell>
        </row>
        <row r="16">
          <cell r="B16" t="str">
            <v xml:space="preserve">SMPN 2 Dempet </v>
          </cell>
        </row>
        <row r="17">
          <cell r="B17" t="str">
            <v xml:space="preserve">SMPN 1 Kebonagung </v>
          </cell>
        </row>
        <row r="18">
          <cell r="B18" t="str">
            <v xml:space="preserve">SMPN 1 Mjien </v>
          </cell>
        </row>
        <row r="19">
          <cell r="B19" t="str">
            <v xml:space="preserve">SMPN 2 Mijen </v>
          </cell>
        </row>
        <row r="20">
          <cell r="B20" t="str">
            <v xml:space="preserve">SMPN 1 Guntur </v>
          </cell>
        </row>
        <row r="21">
          <cell r="B21" t="str">
            <v xml:space="preserve">SMPN 2 Guntur </v>
          </cell>
        </row>
        <row r="22">
          <cell r="B22" t="str">
            <v xml:space="preserve">SMPN 1 Gajah </v>
          </cell>
        </row>
        <row r="23">
          <cell r="B23" t="str">
            <v xml:space="preserve">SMPN 2 Gajah </v>
          </cell>
        </row>
        <row r="24">
          <cell r="B24" t="str">
            <v xml:space="preserve">SMPN 1 Karanganyar </v>
          </cell>
        </row>
        <row r="25">
          <cell r="B25" t="str">
            <v xml:space="preserve">SMPN 2 Karanganyar </v>
          </cell>
        </row>
        <row r="26">
          <cell r="B26" t="str">
            <v xml:space="preserve">SMPN 1 Karangawen </v>
          </cell>
        </row>
        <row r="27">
          <cell r="B27" t="str">
            <v xml:space="preserve">SMPN 2 Karangawen  </v>
          </cell>
        </row>
        <row r="28">
          <cell r="B28" t="str">
            <v xml:space="preserve">SMPN 1 Bonang </v>
          </cell>
        </row>
        <row r="29">
          <cell r="B29" t="str">
            <v xml:space="preserve">SMPN 2 Bonang </v>
          </cell>
        </row>
        <row r="30">
          <cell r="B30" t="str">
            <v xml:space="preserve">SMPN 1 Wedung  </v>
          </cell>
        </row>
        <row r="31">
          <cell r="B31" t="str">
            <v xml:space="preserve">SMPN 3 Wedung  </v>
          </cell>
        </row>
        <row r="32">
          <cell r="B32" t="str">
            <v xml:space="preserve">MTs Roudlatush Sholihin Trengguli Wonosalam </v>
          </cell>
        </row>
        <row r="33">
          <cell r="B33" t="str">
            <v>MTs Nur Hidayah Karangawen</v>
          </cell>
        </row>
        <row r="34">
          <cell r="B34" t="str">
            <v>MTs N Mranggen</v>
          </cell>
        </row>
        <row r="35">
          <cell r="B35" t="str">
            <v>MTs N Gajah</v>
          </cell>
        </row>
        <row r="36">
          <cell r="B36" t="str">
            <v>MTs NU Jogoloyo</v>
          </cell>
        </row>
        <row r="37">
          <cell r="B37" t="str">
            <v xml:space="preserve">MTs Al Hadi Mranggen </v>
          </cell>
        </row>
        <row r="38">
          <cell r="B38" t="str">
            <v>MTs N Karangtengah</v>
          </cell>
        </row>
        <row r="39">
          <cell r="B39" t="str">
            <v xml:space="preserve">MTs N Karangawen </v>
          </cell>
        </row>
        <row r="40">
          <cell r="B40" t="str">
            <v>MTs Miftahussalam 1 Wonosalam</v>
          </cell>
        </row>
        <row r="41">
          <cell r="B41" t="str">
            <v>MTs Al Mubarok Bonang</v>
          </cell>
        </row>
        <row r="42">
          <cell r="B42" t="str">
            <v>SMP Sultan Fatah Demak</v>
          </cell>
        </row>
        <row r="43">
          <cell r="B43" t="str">
            <v>MTs Miftahul Huda Brakas Dempet</v>
          </cell>
        </row>
        <row r="44">
          <cell r="B44" t="str">
            <v>MTs N Bonang</v>
          </cell>
        </row>
        <row r="45">
          <cell r="B45" t="str">
            <v xml:space="preserve">MTs Tarbiyatul Ulum Wedung </v>
          </cell>
        </row>
        <row r="46">
          <cell r="B46" t="str">
            <v xml:space="preserve">MTs Miftahul Huda Jleper Mijen </v>
          </cell>
        </row>
        <row r="47">
          <cell r="B47" t="str">
            <v xml:space="preserve">MTs Tarbiyatul Mubtadin </v>
          </cell>
        </row>
        <row r="48">
          <cell r="B48" t="str">
            <v xml:space="preserve">MTs Irsyaduth Thulab Wedung </v>
          </cell>
        </row>
        <row r="49">
          <cell r="B49" t="str">
            <v xml:space="preserve">SMP Muhammadiyah Pucanggading </v>
          </cell>
        </row>
        <row r="50">
          <cell r="B50" t="str">
            <v xml:space="preserve">MTs Al Irsyad Gajah </v>
          </cell>
        </row>
        <row r="51">
          <cell r="B51" t="str">
            <v xml:space="preserve">MTsAn-Nidhom Sayung </v>
          </cell>
        </row>
        <row r="52">
          <cell r="B52" t="str">
            <v xml:space="preserve">MTs Nadlatus Syubban Sayung </v>
          </cell>
        </row>
        <row r="53">
          <cell r="B53" t="str">
            <v>MTs NS Ploso Karangtengah</v>
          </cell>
        </row>
        <row r="54">
          <cell r="B54" t="str">
            <v xml:space="preserve">MTs Filial Gajah </v>
          </cell>
        </row>
        <row r="55">
          <cell r="B55" t="str">
            <v xml:space="preserve">MTs Futuhiyyah Mranggen </v>
          </cell>
        </row>
        <row r="56">
          <cell r="B56" t="str">
            <v xml:space="preserve">SMP Ky Ageng Giri Mranggen </v>
          </cell>
        </row>
        <row r="57">
          <cell r="B57" t="str">
            <v xml:space="preserve">MTs NU Raudlatul M Wedung </v>
          </cell>
        </row>
        <row r="58">
          <cell r="B58" t="str">
            <v xml:space="preserve">SMP Nurul Ulum Trengguli </v>
          </cell>
        </row>
        <row r="59">
          <cell r="B59" t="str">
            <v xml:space="preserve">SMP Islam Dakwatul Haq Bonang </v>
          </cell>
        </row>
        <row r="60">
          <cell r="B60" t="str">
            <v xml:space="preserve">MTs Al Hikmah Pasir Mijen </v>
          </cell>
        </row>
        <row r="61">
          <cell r="B61" t="str">
            <v xml:space="preserve">MTs Rohmaniyah Menur Mranggen </v>
          </cell>
        </row>
        <row r="62">
          <cell r="B62" t="str">
            <v xml:space="preserve">MTs Al Hamidiyah </v>
          </cell>
        </row>
        <row r="63">
          <cell r="B63" t="str">
            <v xml:space="preserve">MTs Hidayatul Mubtadin Sayung </v>
          </cell>
        </row>
        <row r="64">
          <cell r="B64" t="str">
            <v xml:space="preserve">MTs Miftahul Ulum Ngemplak Mranggen </v>
          </cell>
        </row>
        <row r="65">
          <cell r="B65" t="str">
            <v xml:space="preserve">MTs Miftahul Ulum Jragung </v>
          </cell>
        </row>
        <row r="66">
          <cell r="B66" t="str">
            <v xml:space="preserve">MTs Al Hikmah Guntur </v>
          </cell>
        </row>
        <row r="67">
          <cell r="B67" t="str">
            <v xml:space="preserve">SMP Assrajiyah Menur Mranggen </v>
          </cell>
        </row>
        <row r="68">
          <cell r="B68" t="str">
            <v xml:space="preserve">MTs Nurul Ulum Batursari Mranggen </v>
          </cell>
        </row>
        <row r="69">
          <cell r="B69" t="str">
            <v xml:space="preserve">SMP PGRI 1 Demak </v>
          </cell>
        </row>
        <row r="70">
          <cell r="B70" t="str">
            <v xml:space="preserve">SMP IT Daarut Tahfidz Sayung </v>
          </cell>
        </row>
        <row r="71">
          <cell r="B71" t="str">
            <v>MTs Saroja Karanganyar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abSelected="1" workbookViewId="0">
      <selection activeCell="M22" sqref="M22"/>
    </sheetView>
  </sheetViews>
  <sheetFormatPr defaultRowHeight="15" x14ac:dyDescent="0.25"/>
  <cols>
    <col min="1" max="1" width="3.85546875" customWidth="1"/>
    <col min="2" max="2" width="31.85546875" customWidth="1"/>
    <col min="3" max="3" width="4.5703125" customWidth="1"/>
    <col min="4" max="4" width="4.85546875" customWidth="1"/>
    <col min="5" max="5" width="5.5703125" customWidth="1"/>
    <col min="6" max="6" width="4.5703125" customWidth="1"/>
    <col min="7" max="7" width="4.85546875" customWidth="1"/>
    <col min="8" max="26" width="5.42578125" customWidth="1"/>
    <col min="27" max="27" width="4.7109375" customWidth="1"/>
    <col min="28" max="29" width="5" customWidth="1"/>
    <col min="30" max="30" width="4.5703125" hidden="1" customWidth="1"/>
    <col min="31" max="31" width="5" hidden="1" customWidth="1"/>
    <col min="32" max="32" width="5.28515625" hidden="1" customWidth="1"/>
    <col min="33" max="34" width="0" hidden="1" customWidth="1"/>
    <col min="257" max="257" width="3.85546875" customWidth="1"/>
    <col min="258" max="258" width="31.85546875" customWidth="1"/>
    <col min="259" max="259" width="4.5703125" customWidth="1"/>
    <col min="260" max="260" width="4.85546875" customWidth="1"/>
    <col min="261" max="261" width="5.5703125" customWidth="1"/>
    <col min="262" max="262" width="4.5703125" customWidth="1"/>
    <col min="263" max="263" width="4.85546875" customWidth="1"/>
    <col min="264" max="282" width="5.42578125" customWidth="1"/>
    <col min="283" max="283" width="4.7109375" customWidth="1"/>
    <col min="284" max="285" width="5" customWidth="1"/>
    <col min="286" max="290" width="0" hidden="1" customWidth="1"/>
    <col min="513" max="513" width="3.85546875" customWidth="1"/>
    <col min="514" max="514" width="31.85546875" customWidth="1"/>
    <col min="515" max="515" width="4.5703125" customWidth="1"/>
    <col min="516" max="516" width="4.85546875" customWidth="1"/>
    <col min="517" max="517" width="5.5703125" customWidth="1"/>
    <col min="518" max="518" width="4.5703125" customWidth="1"/>
    <col min="519" max="519" width="4.85546875" customWidth="1"/>
    <col min="520" max="538" width="5.42578125" customWidth="1"/>
    <col min="539" max="539" width="4.7109375" customWidth="1"/>
    <col min="540" max="541" width="5" customWidth="1"/>
    <col min="542" max="546" width="0" hidden="1" customWidth="1"/>
    <col min="769" max="769" width="3.85546875" customWidth="1"/>
    <col min="770" max="770" width="31.85546875" customWidth="1"/>
    <col min="771" max="771" width="4.5703125" customWidth="1"/>
    <col min="772" max="772" width="4.85546875" customWidth="1"/>
    <col min="773" max="773" width="5.5703125" customWidth="1"/>
    <col min="774" max="774" width="4.5703125" customWidth="1"/>
    <col min="775" max="775" width="4.85546875" customWidth="1"/>
    <col min="776" max="794" width="5.42578125" customWidth="1"/>
    <col min="795" max="795" width="4.7109375" customWidth="1"/>
    <col min="796" max="797" width="5" customWidth="1"/>
    <col min="798" max="802" width="0" hidden="1" customWidth="1"/>
    <col min="1025" max="1025" width="3.85546875" customWidth="1"/>
    <col min="1026" max="1026" width="31.85546875" customWidth="1"/>
    <col min="1027" max="1027" width="4.5703125" customWidth="1"/>
    <col min="1028" max="1028" width="4.85546875" customWidth="1"/>
    <col min="1029" max="1029" width="5.5703125" customWidth="1"/>
    <col min="1030" max="1030" width="4.5703125" customWidth="1"/>
    <col min="1031" max="1031" width="4.85546875" customWidth="1"/>
    <col min="1032" max="1050" width="5.42578125" customWidth="1"/>
    <col min="1051" max="1051" width="4.7109375" customWidth="1"/>
    <col min="1052" max="1053" width="5" customWidth="1"/>
    <col min="1054" max="1058" width="0" hidden="1" customWidth="1"/>
    <col min="1281" max="1281" width="3.85546875" customWidth="1"/>
    <col min="1282" max="1282" width="31.85546875" customWidth="1"/>
    <col min="1283" max="1283" width="4.5703125" customWidth="1"/>
    <col min="1284" max="1284" width="4.85546875" customWidth="1"/>
    <col min="1285" max="1285" width="5.5703125" customWidth="1"/>
    <col min="1286" max="1286" width="4.5703125" customWidth="1"/>
    <col min="1287" max="1287" width="4.85546875" customWidth="1"/>
    <col min="1288" max="1306" width="5.42578125" customWidth="1"/>
    <col min="1307" max="1307" width="4.7109375" customWidth="1"/>
    <col min="1308" max="1309" width="5" customWidth="1"/>
    <col min="1310" max="1314" width="0" hidden="1" customWidth="1"/>
    <col min="1537" max="1537" width="3.85546875" customWidth="1"/>
    <col min="1538" max="1538" width="31.85546875" customWidth="1"/>
    <col min="1539" max="1539" width="4.5703125" customWidth="1"/>
    <col min="1540" max="1540" width="4.85546875" customWidth="1"/>
    <col min="1541" max="1541" width="5.5703125" customWidth="1"/>
    <col min="1542" max="1542" width="4.5703125" customWidth="1"/>
    <col min="1543" max="1543" width="4.85546875" customWidth="1"/>
    <col min="1544" max="1562" width="5.42578125" customWidth="1"/>
    <col min="1563" max="1563" width="4.7109375" customWidth="1"/>
    <col min="1564" max="1565" width="5" customWidth="1"/>
    <col min="1566" max="1570" width="0" hidden="1" customWidth="1"/>
    <col min="1793" max="1793" width="3.85546875" customWidth="1"/>
    <col min="1794" max="1794" width="31.85546875" customWidth="1"/>
    <col min="1795" max="1795" width="4.5703125" customWidth="1"/>
    <col min="1796" max="1796" width="4.85546875" customWidth="1"/>
    <col min="1797" max="1797" width="5.5703125" customWidth="1"/>
    <col min="1798" max="1798" width="4.5703125" customWidth="1"/>
    <col min="1799" max="1799" width="4.85546875" customWidth="1"/>
    <col min="1800" max="1818" width="5.42578125" customWidth="1"/>
    <col min="1819" max="1819" width="4.7109375" customWidth="1"/>
    <col min="1820" max="1821" width="5" customWidth="1"/>
    <col min="1822" max="1826" width="0" hidden="1" customWidth="1"/>
    <col min="2049" max="2049" width="3.85546875" customWidth="1"/>
    <col min="2050" max="2050" width="31.85546875" customWidth="1"/>
    <col min="2051" max="2051" width="4.5703125" customWidth="1"/>
    <col min="2052" max="2052" width="4.85546875" customWidth="1"/>
    <col min="2053" max="2053" width="5.5703125" customWidth="1"/>
    <col min="2054" max="2054" width="4.5703125" customWidth="1"/>
    <col min="2055" max="2055" width="4.85546875" customWidth="1"/>
    <col min="2056" max="2074" width="5.42578125" customWidth="1"/>
    <col min="2075" max="2075" width="4.7109375" customWidth="1"/>
    <col min="2076" max="2077" width="5" customWidth="1"/>
    <col min="2078" max="2082" width="0" hidden="1" customWidth="1"/>
    <col min="2305" max="2305" width="3.85546875" customWidth="1"/>
    <col min="2306" max="2306" width="31.85546875" customWidth="1"/>
    <col min="2307" max="2307" width="4.5703125" customWidth="1"/>
    <col min="2308" max="2308" width="4.85546875" customWidth="1"/>
    <col min="2309" max="2309" width="5.5703125" customWidth="1"/>
    <col min="2310" max="2310" width="4.5703125" customWidth="1"/>
    <col min="2311" max="2311" width="4.85546875" customWidth="1"/>
    <col min="2312" max="2330" width="5.42578125" customWidth="1"/>
    <col min="2331" max="2331" width="4.7109375" customWidth="1"/>
    <col min="2332" max="2333" width="5" customWidth="1"/>
    <col min="2334" max="2338" width="0" hidden="1" customWidth="1"/>
    <col min="2561" max="2561" width="3.85546875" customWidth="1"/>
    <col min="2562" max="2562" width="31.85546875" customWidth="1"/>
    <col min="2563" max="2563" width="4.5703125" customWidth="1"/>
    <col min="2564" max="2564" width="4.85546875" customWidth="1"/>
    <col min="2565" max="2565" width="5.5703125" customWidth="1"/>
    <col min="2566" max="2566" width="4.5703125" customWidth="1"/>
    <col min="2567" max="2567" width="4.85546875" customWidth="1"/>
    <col min="2568" max="2586" width="5.42578125" customWidth="1"/>
    <col min="2587" max="2587" width="4.7109375" customWidth="1"/>
    <col min="2588" max="2589" width="5" customWidth="1"/>
    <col min="2590" max="2594" width="0" hidden="1" customWidth="1"/>
    <col min="2817" max="2817" width="3.85546875" customWidth="1"/>
    <col min="2818" max="2818" width="31.85546875" customWidth="1"/>
    <col min="2819" max="2819" width="4.5703125" customWidth="1"/>
    <col min="2820" max="2820" width="4.85546875" customWidth="1"/>
    <col min="2821" max="2821" width="5.5703125" customWidth="1"/>
    <col min="2822" max="2822" width="4.5703125" customWidth="1"/>
    <col min="2823" max="2823" width="4.85546875" customWidth="1"/>
    <col min="2824" max="2842" width="5.42578125" customWidth="1"/>
    <col min="2843" max="2843" width="4.7109375" customWidth="1"/>
    <col min="2844" max="2845" width="5" customWidth="1"/>
    <col min="2846" max="2850" width="0" hidden="1" customWidth="1"/>
    <col min="3073" max="3073" width="3.85546875" customWidth="1"/>
    <col min="3074" max="3074" width="31.85546875" customWidth="1"/>
    <col min="3075" max="3075" width="4.5703125" customWidth="1"/>
    <col min="3076" max="3076" width="4.85546875" customWidth="1"/>
    <col min="3077" max="3077" width="5.5703125" customWidth="1"/>
    <col min="3078" max="3078" width="4.5703125" customWidth="1"/>
    <col min="3079" max="3079" width="4.85546875" customWidth="1"/>
    <col min="3080" max="3098" width="5.42578125" customWidth="1"/>
    <col min="3099" max="3099" width="4.7109375" customWidth="1"/>
    <col min="3100" max="3101" width="5" customWidth="1"/>
    <col min="3102" max="3106" width="0" hidden="1" customWidth="1"/>
    <col min="3329" max="3329" width="3.85546875" customWidth="1"/>
    <col min="3330" max="3330" width="31.85546875" customWidth="1"/>
    <col min="3331" max="3331" width="4.5703125" customWidth="1"/>
    <col min="3332" max="3332" width="4.85546875" customWidth="1"/>
    <col min="3333" max="3333" width="5.5703125" customWidth="1"/>
    <col min="3334" max="3334" width="4.5703125" customWidth="1"/>
    <col min="3335" max="3335" width="4.85546875" customWidth="1"/>
    <col min="3336" max="3354" width="5.42578125" customWidth="1"/>
    <col min="3355" max="3355" width="4.7109375" customWidth="1"/>
    <col min="3356" max="3357" width="5" customWidth="1"/>
    <col min="3358" max="3362" width="0" hidden="1" customWidth="1"/>
    <col min="3585" max="3585" width="3.85546875" customWidth="1"/>
    <col min="3586" max="3586" width="31.85546875" customWidth="1"/>
    <col min="3587" max="3587" width="4.5703125" customWidth="1"/>
    <col min="3588" max="3588" width="4.85546875" customWidth="1"/>
    <col min="3589" max="3589" width="5.5703125" customWidth="1"/>
    <col min="3590" max="3590" width="4.5703125" customWidth="1"/>
    <col min="3591" max="3591" width="4.85546875" customWidth="1"/>
    <col min="3592" max="3610" width="5.42578125" customWidth="1"/>
    <col min="3611" max="3611" width="4.7109375" customWidth="1"/>
    <col min="3612" max="3613" width="5" customWidth="1"/>
    <col min="3614" max="3618" width="0" hidden="1" customWidth="1"/>
    <col min="3841" max="3841" width="3.85546875" customWidth="1"/>
    <col min="3842" max="3842" width="31.85546875" customWidth="1"/>
    <col min="3843" max="3843" width="4.5703125" customWidth="1"/>
    <col min="3844" max="3844" width="4.85546875" customWidth="1"/>
    <col min="3845" max="3845" width="5.5703125" customWidth="1"/>
    <col min="3846" max="3846" width="4.5703125" customWidth="1"/>
    <col min="3847" max="3847" width="4.85546875" customWidth="1"/>
    <col min="3848" max="3866" width="5.42578125" customWidth="1"/>
    <col min="3867" max="3867" width="4.7109375" customWidth="1"/>
    <col min="3868" max="3869" width="5" customWidth="1"/>
    <col min="3870" max="3874" width="0" hidden="1" customWidth="1"/>
    <col min="4097" max="4097" width="3.85546875" customWidth="1"/>
    <col min="4098" max="4098" width="31.85546875" customWidth="1"/>
    <col min="4099" max="4099" width="4.5703125" customWidth="1"/>
    <col min="4100" max="4100" width="4.85546875" customWidth="1"/>
    <col min="4101" max="4101" width="5.5703125" customWidth="1"/>
    <col min="4102" max="4102" width="4.5703125" customWidth="1"/>
    <col min="4103" max="4103" width="4.85546875" customWidth="1"/>
    <col min="4104" max="4122" width="5.42578125" customWidth="1"/>
    <col min="4123" max="4123" width="4.7109375" customWidth="1"/>
    <col min="4124" max="4125" width="5" customWidth="1"/>
    <col min="4126" max="4130" width="0" hidden="1" customWidth="1"/>
    <col min="4353" max="4353" width="3.85546875" customWidth="1"/>
    <col min="4354" max="4354" width="31.85546875" customWidth="1"/>
    <col min="4355" max="4355" width="4.5703125" customWidth="1"/>
    <col min="4356" max="4356" width="4.85546875" customWidth="1"/>
    <col min="4357" max="4357" width="5.5703125" customWidth="1"/>
    <col min="4358" max="4358" width="4.5703125" customWidth="1"/>
    <col min="4359" max="4359" width="4.85546875" customWidth="1"/>
    <col min="4360" max="4378" width="5.42578125" customWidth="1"/>
    <col min="4379" max="4379" width="4.7109375" customWidth="1"/>
    <col min="4380" max="4381" width="5" customWidth="1"/>
    <col min="4382" max="4386" width="0" hidden="1" customWidth="1"/>
    <col min="4609" max="4609" width="3.85546875" customWidth="1"/>
    <col min="4610" max="4610" width="31.85546875" customWidth="1"/>
    <col min="4611" max="4611" width="4.5703125" customWidth="1"/>
    <col min="4612" max="4612" width="4.85546875" customWidth="1"/>
    <col min="4613" max="4613" width="5.5703125" customWidth="1"/>
    <col min="4614" max="4614" width="4.5703125" customWidth="1"/>
    <col min="4615" max="4615" width="4.85546875" customWidth="1"/>
    <col min="4616" max="4634" width="5.42578125" customWidth="1"/>
    <col min="4635" max="4635" width="4.7109375" customWidth="1"/>
    <col min="4636" max="4637" width="5" customWidth="1"/>
    <col min="4638" max="4642" width="0" hidden="1" customWidth="1"/>
    <col min="4865" max="4865" width="3.85546875" customWidth="1"/>
    <col min="4866" max="4866" width="31.85546875" customWidth="1"/>
    <col min="4867" max="4867" width="4.5703125" customWidth="1"/>
    <col min="4868" max="4868" width="4.85546875" customWidth="1"/>
    <col min="4869" max="4869" width="5.5703125" customWidth="1"/>
    <col min="4870" max="4870" width="4.5703125" customWidth="1"/>
    <col min="4871" max="4871" width="4.85546875" customWidth="1"/>
    <col min="4872" max="4890" width="5.42578125" customWidth="1"/>
    <col min="4891" max="4891" width="4.7109375" customWidth="1"/>
    <col min="4892" max="4893" width="5" customWidth="1"/>
    <col min="4894" max="4898" width="0" hidden="1" customWidth="1"/>
    <col min="5121" max="5121" width="3.85546875" customWidth="1"/>
    <col min="5122" max="5122" width="31.85546875" customWidth="1"/>
    <col min="5123" max="5123" width="4.5703125" customWidth="1"/>
    <col min="5124" max="5124" width="4.85546875" customWidth="1"/>
    <col min="5125" max="5125" width="5.5703125" customWidth="1"/>
    <col min="5126" max="5126" width="4.5703125" customWidth="1"/>
    <col min="5127" max="5127" width="4.85546875" customWidth="1"/>
    <col min="5128" max="5146" width="5.42578125" customWidth="1"/>
    <col min="5147" max="5147" width="4.7109375" customWidth="1"/>
    <col min="5148" max="5149" width="5" customWidth="1"/>
    <col min="5150" max="5154" width="0" hidden="1" customWidth="1"/>
    <col min="5377" max="5377" width="3.85546875" customWidth="1"/>
    <col min="5378" max="5378" width="31.85546875" customWidth="1"/>
    <col min="5379" max="5379" width="4.5703125" customWidth="1"/>
    <col min="5380" max="5380" width="4.85546875" customWidth="1"/>
    <col min="5381" max="5381" width="5.5703125" customWidth="1"/>
    <col min="5382" max="5382" width="4.5703125" customWidth="1"/>
    <col min="5383" max="5383" width="4.85546875" customWidth="1"/>
    <col min="5384" max="5402" width="5.42578125" customWidth="1"/>
    <col min="5403" max="5403" width="4.7109375" customWidth="1"/>
    <col min="5404" max="5405" width="5" customWidth="1"/>
    <col min="5406" max="5410" width="0" hidden="1" customWidth="1"/>
    <col min="5633" max="5633" width="3.85546875" customWidth="1"/>
    <col min="5634" max="5634" width="31.85546875" customWidth="1"/>
    <col min="5635" max="5635" width="4.5703125" customWidth="1"/>
    <col min="5636" max="5636" width="4.85546875" customWidth="1"/>
    <col min="5637" max="5637" width="5.5703125" customWidth="1"/>
    <col min="5638" max="5638" width="4.5703125" customWidth="1"/>
    <col min="5639" max="5639" width="4.85546875" customWidth="1"/>
    <col min="5640" max="5658" width="5.42578125" customWidth="1"/>
    <col min="5659" max="5659" width="4.7109375" customWidth="1"/>
    <col min="5660" max="5661" width="5" customWidth="1"/>
    <col min="5662" max="5666" width="0" hidden="1" customWidth="1"/>
    <col min="5889" max="5889" width="3.85546875" customWidth="1"/>
    <col min="5890" max="5890" width="31.85546875" customWidth="1"/>
    <col min="5891" max="5891" width="4.5703125" customWidth="1"/>
    <col min="5892" max="5892" width="4.85546875" customWidth="1"/>
    <col min="5893" max="5893" width="5.5703125" customWidth="1"/>
    <col min="5894" max="5894" width="4.5703125" customWidth="1"/>
    <col min="5895" max="5895" width="4.85546875" customWidth="1"/>
    <col min="5896" max="5914" width="5.42578125" customWidth="1"/>
    <col min="5915" max="5915" width="4.7109375" customWidth="1"/>
    <col min="5916" max="5917" width="5" customWidth="1"/>
    <col min="5918" max="5922" width="0" hidden="1" customWidth="1"/>
    <col min="6145" max="6145" width="3.85546875" customWidth="1"/>
    <col min="6146" max="6146" width="31.85546875" customWidth="1"/>
    <col min="6147" max="6147" width="4.5703125" customWidth="1"/>
    <col min="6148" max="6148" width="4.85546875" customWidth="1"/>
    <col min="6149" max="6149" width="5.5703125" customWidth="1"/>
    <col min="6150" max="6150" width="4.5703125" customWidth="1"/>
    <col min="6151" max="6151" width="4.85546875" customWidth="1"/>
    <col min="6152" max="6170" width="5.42578125" customWidth="1"/>
    <col min="6171" max="6171" width="4.7109375" customWidth="1"/>
    <col min="6172" max="6173" width="5" customWidth="1"/>
    <col min="6174" max="6178" width="0" hidden="1" customWidth="1"/>
    <col min="6401" max="6401" width="3.85546875" customWidth="1"/>
    <col min="6402" max="6402" width="31.85546875" customWidth="1"/>
    <col min="6403" max="6403" width="4.5703125" customWidth="1"/>
    <col min="6404" max="6404" width="4.85546875" customWidth="1"/>
    <col min="6405" max="6405" width="5.5703125" customWidth="1"/>
    <col min="6406" max="6406" width="4.5703125" customWidth="1"/>
    <col min="6407" max="6407" width="4.85546875" customWidth="1"/>
    <col min="6408" max="6426" width="5.42578125" customWidth="1"/>
    <col min="6427" max="6427" width="4.7109375" customWidth="1"/>
    <col min="6428" max="6429" width="5" customWidth="1"/>
    <col min="6430" max="6434" width="0" hidden="1" customWidth="1"/>
    <col min="6657" max="6657" width="3.85546875" customWidth="1"/>
    <col min="6658" max="6658" width="31.85546875" customWidth="1"/>
    <col min="6659" max="6659" width="4.5703125" customWidth="1"/>
    <col min="6660" max="6660" width="4.85546875" customWidth="1"/>
    <col min="6661" max="6661" width="5.5703125" customWidth="1"/>
    <col min="6662" max="6662" width="4.5703125" customWidth="1"/>
    <col min="6663" max="6663" width="4.85546875" customWidth="1"/>
    <col min="6664" max="6682" width="5.42578125" customWidth="1"/>
    <col min="6683" max="6683" width="4.7109375" customWidth="1"/>
    <col min="6684" max="6685" width="5" customWidth="1"/>
    <col min="6686" max="6690" width="0" hidden="1" customWidth="1"/>
    <col min="6913" max="6913" width="3.85546875" customWidth="1"/>
    <col min="6914" max="6914" width="31.85546875" customWidth="1"/>
    <col min="6915" max="6915" width="4.5703125" customWidth="1"/>
    <col min="6916" max="6916" width="4.85546875" customWidth="1"/>
    <col min="6917" max="6917" width="5.5703125" customWidth="1"/>
    <col min="6918" max="6918" width="4.5703125" customWidth="1"/>
    <col min="6919" max="6919" width="4.85546875" customWidth="1"/>
    <col min="6920" max="6938" width="5.42578125" customWidth="1"/>
    <col min="6939" max="6939" width="4.7109375" customWidth="1"/>
    <col min="6940" max="6941" width="5" customWidth="1"/>
    <col min="6942" max="6946" width="0" hidden="1" customWidth="1"/>
    <col min="7169" max="7169" width="3.85546875" customWidth="1"/>
    <col min="7170" max="7170" width="31.85546875" customWidth="1"/>
    <col min="7171" max="7171" width="4.5703125" customWidth="1"/>
    <col min="7172" max="7172" width="4.85546875" customWidth="1"/>
    <col min="7173" max="7173" width="5.5703125" customWidth="1"/>
    <col min="7174" max="7174" width="4.5703125" customWidth="1"/>
    <col min="7175" max="7175" width="4.85546875" customWidth="1"/>
    <col min="7176" max="7194" width="5.42578125" customWidth="1"/>
    <col min="7195" max="7195" width="4.7109375" customWidth="1"/>
    <col min="7196" max="7197" width="5" customWidth="1"/>
    <col min="7198" max="7202" width="0" hidden="1" customWidth="1"/>
    <col min="7425" max="7425" width="3.85546875" customWidth="1"/>
    <col min="7426" max="7426" width="31.85546875" customWidth="1"/>
    <col min="7427" max="7427" width="4.5703125" customWidth="1"/>
    <col min="7428" max="7428" width="4.85546875" customWidth="1"/>
    <col min="7429" max="7429" width="5.5703125" customWidth="1"/>
    <col min="7430" max="7430" width="4.5703125" customWidth="1"/>
    <col min="7431" max="7431" width="4.85546875" customWidth="1"/>
    <col min="7432" max="7450" width="5.42578125" customWidth="1"/>
    <col min="7451" max="7451" width="4.7109375" customWidth="1"/>
    <col min="7452" max="7453" width="5" customWidth="1"/>
    <col min="7454" max="7458" width="0" hidden="1" customWidth="1"/>
    <col min="7681" max="7681" width="3.85546875" customWidth="1"/>
    <col min="7682" max="7682" width="31.85546875" customWidth="1"/>
    <col min="7683" max="7683" width="4.5703125" customWidth="1"/>
    <col min="7684" max="7684" width="4.85546875" customWidth="1"/>
    <col min="7685" max="7685" width="5.5703125" customWidth="1"/>
    <col min="7686" max="7686" width="4.5703125" customWidth="1"/>
    <col min="7687" max="7687" width="4.85546875" customWidth="1"/>
    <col min="7688" max="7706" width="5.42578125" customWidth="1"/>
    <col min="7707" max="7707" width="4.7109375" customWidth="1"/>
    <col min="7708" max="7709" width="5" customWidth="1"/>
    <col min="7710" max="7714" width="0" hidden="1" customWidth="1"/>
    <col min="7937" max="7937" width="3.85546875" customWidth="1"/>
    <col min="7938" max="7938" width="31.85546875" customWidth="1"/>
    <col min="7939" max="7939" width="4.5703125" customWidth="1"/>
    <col min="7940" max="7940" width="4.85546875" customWidth="1"/>
    <col min="7941" max="7941" width="5.5703125" customWidth="1"/>
    <col min="7942" max="7942" width="4.5703125" customWidth="1"/>
    <col min="7943" max="7943" width="4.85546875" customWidth="1"/>
    <col min="7944" max="7962" width="5.42578125" customWidth="1"/>
    <col min="7963" max="7963" width="4.7109375" customWidth="1"/>
    <col min="7964" max="7965" width="5" customWidth="1"/>
    <col min="7966" max="7970" width="0" hidden="1" customWidth="1"/>
    <col min="8193" max="8193" width="3.85546875" customWidth="1"/>
    <col min="8194" max="8194" width="31.85546875" customWidth="1"/>
    <col min="8195" max="8195" width="4.5703125" customWidth="1"/>
    <col min="8196" max="8196" width="4.85546875" customWidth="1"/>
    <col min="8197" max="8197" width="5.5703125" customWidth="1"/>
    <col min="8198" max="8198" width="4.5703125" customWidth="1"/>
    <col min="8199" max="8199" width="4.85546875" customWidth="1"/>
    <col min="8200" max="8218" width="5.42578125" customWidth="1"/>
    <col min="8219" max="8219" width="4.7109375" customWidth="1"/>
    <col min="8220" max="8221" width="5" customWidth="1"/>
    <col min="8222" max="8226" width="0" hidden="1" customWidth="1"/>
    <col min="8449" max="8449" width="3.85546875" customWidth="1"/>
    <col min="8450" max="8450" width="31.85546875" customWidth="1"/>
    <col min="8451" max="8451" width="4.5703125" customWidth="1"/>
    <col min="8452" max="8452" width="4.85546875" customWidth="1"/>
    <col min="8453" max="8453" width="5.5703125" customWidth="1"/>
    <col min="8454" max="8454" width="4.5703125" customWidth="1"/>
    <col min="8455" max="8455" width="4.85546875" customWidth="1"/>
    <col min="8456" max="8474" width="5.42578125" customWidth="1"/>
    <col min="8475" max="8475" width="4.7109375" customWidth="1"/>
    <col min="8476" max="8477" width="5" customWidth="1"/>
    <col min="8478" max="8482" width="0" hidden="1" customWidth="1"/>
    <col min="8705" max="8705" width="3.85546875" customWidth="1"/>
    <col min="8706" max="8706" width="31.85546875" customWidth="1"/>
    <col min="8707" max="8707" width="4.5703125" customWidth="1"/>
    <col min="8708" max="8708" width="4.85546875" customWidth="1"/>
    <col min="8709" max="8709" width="5.5703125" customWidth="1"/>
    <col min="8710" max="8710" width="4.5703125" customWidth="1"/>
    <col min="8711" max="8711" width="4.85546875" customWidth="1"/>
    <col min="8712" max="8730" width="5.42578125" customWidth="1"/>
    <col min="8731" max="8731" width="4.7109375" customWidth="1"/>
    <col min="8732" max="8733" width="5" customWidth="1"/>
    <col min="8734" max="8738" width="0" hidden="1" customWidth="1"/>
    <col min="8961" max="8961" width="3.85546875" customWidth="1"/>
    <col min="8962" max="8962" width="31.85546875" customWidth="1"/>
    <col min="8963" max="8963" width="4.5703125" customWidth="1"/>
    <col min="8964" max="8964" width="4.85546875" customWidth="1"/>
    <col min="8965" max="8965" width="5.5703125" customWidth="1"/>
    <col min="8966" max="8966" width="4.5703125" customWidth="1"/>
    <col min="8967" max="8967" width="4.85546875" customWidth="1"/>
    <col min="8968" max="8986" width="5.42578125" customWidth="1"/>
    <col min="8987" max="8987" width="4.7109375" customWidth="1"/>
    <col min="8988" max="8989" width="5" customWidth="1"/>
    <col min="8990" max="8994" width="0" hidden="1" customWidth="1"/>
    <col min="9217" max="9217" width="3.85546875" customWidth="1"/>
    <col min="9218" max="9218" width="31.85546875" customWidth="1"/>
    <col min="9219" max="9219" width="4.5703125" customWidth="1"/>
    <col min="9220" max="9220" width="4.85546875" customWidth="1"/>
    <col min="9221" max="9221" width="5.5703125" customWidth="1"/>
    <col min="9222" max="9222" width="4.5703125" customWidth="1"/>
    <col min="9223" max="9223" width="4.85546875" customWidth="1"/>
    <col min="9224" max="9242" width="5.42578125" customWidth="1"/>
    <col min="9243" max="9243" width="4.7109375" customWidth="1"/>
    <col min="9244" max="9245" width="5" customWidth="1"/>
    <col min="9246" max="9250" width="0" hidden="1" customWidth="1"/>
    <col min="9473" max="9473" width="3.85546875" customWidth="1"/>
    <col min="9474" max="9474" width="31.85546875" customWidth="1"/>
    <col min="9475" max="9475" width="4.5703125" customWidth="1"/>
    <col min="9476" max="9476" width="4.85546875" customWidth="1"/>
    <col min="9477" max="9477" width="5.5703125" customWidth="1"/>
    <col min="9478" max="9478" width="4.5703125" customWidth="1"/>
    <col min="9479" max="9479" width="4.85546875" customWidth="1"/>
    <col min="9480" max="9498" width="5.42578125" customWidth="1"/>
    <col min="9499" max="9499" width="4.7109375" customWidth="1"/>
    <col min="9500" max="9501" width="5" customWidth="1"/>
    <col min="9502" max="9506" width="0" hidden="1" customWidth="1"/>
    <col min="9729" max="9729" width="3.85546875" customWidth="1"/>
    <col min="9730" max="9730" width="31.85546875" customWidth="1"/>
    <col min="9731" max="9731" width="4.5703125" customWidth="1"/>
    <col min="9732" max="9732" width="4.85546875" customWidth="1"/>
    <col min="9733" max="9733" width="5.5703125" customWidth="1"/>
    <col min="9734" max="9734" width="4.5703125" customWidth="1"/>
    <col min="9735" max="9735" width="4.85546875" customWidth="1"/>
    <col min="9736" max="9754" width="5.42578125" customWidth="1"/>
    <col min="9755" max="9755" width="4.7109375" customWidth="1"/>
    <col min="9756" max="9757" width="5" customWidth="1"/>
    <col min="9758" max="9762" width="0" hidden="1" customWidth="1"/>
    <col min="9985" max="9985" width="3.85546875" customWidth="1"/>
    <col min="9986" max="9986" width="31.85546875" customWidth="1"/>
    <col min="9987" max="9987" width="4.5703125" customWidth="1"/>
    <col min="9988" max="9988" width="4.85546875" customWidth="1"/>
    <col min="9989" max="9989" width="5.5703125" customWidth="1"/>
    <col min="9990" max="9990" width="4.5703125" customWidth="1"/>
    <col min="9991" max="9991" width="4.85546875" customWidth="1"/>
    <col min="9992" max="10010" width="5.42578125" customWidth="1"/>
    <col min="10011" max="10011" width="4.7109375" customWidth="1"/>
    <col min="10012" max="10013" width="5" customWidth="1"/>
    <col min="10014" max="10018" width="0" hidden="1" customWidth="1"/>
    <col min="10241" max="10241" width="3.85546875" customWidth="1"/>
    <col min="10242" max="10242" width="31.85546875" customWidth="1"/>
    <col min="10243" max="10243" width="4.5703125" customWidth="1"/>
    <col min="10244" max="10244" width="4.85546875" customWidth="1"/>
    <col min="10245" max="10245" width="5.5703125" customWidth="1"/>
    <col min="10246" max="10246" width="4.5703125" customWidth="1"/>
    <col min="10247" max="10247" width="4.85546875" customWidth="1"/>
    <col min="10248" max="10266" width="5.42578125" customWidth="1"/>
    <col min="10267" max="10267" width="4.7109375" customWidth="1"/>
    <col min="10268" max="10269" width="5" customWidth="1"/>
    <col min="10270" max="10274" width="0" hidden="1" customWidth="1"/>
    <col min="10497" max="10497" width="3.85546875" customWidth="1"/>
    <col min="10498" max="10498" width="31.85546875" customWidth="1"/>
    <col min="10499" max="10499" width="4.5703125" customWidth="1"/>
    <col min="10500" max="10500" width="4.85546875" customWidth="1"/>
    <col min="10501" max="10501" width="5.5703125" customWidth="1"/>
    <col min="10502" max="10502" width="4.5703125" customWidth="1"/>
    <col min="10503" max="10503" width="4.85546875" customWidth="1"/>
    <col min="10504" max="10522" width="5.42578125" customWidth="1"/>
    <col min="10523" max="10523" width="4.7109375" customWidth="1"/>
    <col min="10524" max="10525" width="5" customWidth="1"/>
    <col min="10526" max="10530" width="0" hidden="1" customWidth="1"/>
    <col min="10753" max="10753" width="3.85546875" customWidth="1"/>
    <col min="10754" max="10754" width="31.85546875" customWidth="1"/>
    <col min="10755" max="10755" width="4.5703125" customWidth="1"/>
    <col min="10756" max="10756" width="4.85546875" customWidth="1"/>
    <col min="10757" max="10757" width="5.5703125" customWidth="1"/>
    <col min="10758" max="10758" width="4.5703125" customWidth="1"/>
    <col min="10759" max="10759" width="4.85546875" customWidth="1"/>
    <col min="10760" max="10778" width="5.42578125" customWidth="1"/>
    <col min="10779" max="10779" width="4.7109375" customWidth="1"/>
    <col min="10780" max="10781" width="5" customWidth="1"/>
    <col min="10782" max="10786" width="0" hidden="1" customWidth="1"/>
    <col min="11009" max="11009" width="3.85546875" customWidth="1"/>
    <col min="11010" max="11010" width="31.85546875" customWidth="1"/>
    <col min="11011" max="11011" width="4.5703125" customWidth="1"/>
    <col min="11012" max="11012" width="4.85546875" customWidth="1"/>
    <col min="11013" max="11013" width="5.5703125" customWidth="1"/>
    <col min="11014" max="11014" width="4.5703125" customWidth="1"/>
    <col min="11015" max="11015" width="4.85546875" customWidth="1"/>
    <col min="11016" max="11034" width="5.42578125" customWidth="1"/>
    <col min="11035" max="11035" width="4.7109375" customWidth="1"/>
    <col min="11036" max="11037" width="5" customWidth="1"/>
    <col min="11038" max="11042" width="0" hidden="1" customWidth="1"/>
    <col min="11265" max="11265" width="3.85546875" customWidth="1"/>
    <col min="11266" max="11266" width="31.85546875" customWidth="1"/>
    <col min="11267" max="11267" width="4.5703125" customWidth="1"/>
    <col min="11268" max="11268" width="4.85546875" customWidth="1"/>
    <col min="11269" max="11269" width="5.5703125" customWidth="1"/>
    <col min="11270" max="11270" width="4.5703125" customWidth="1"/>
    <col min="11271" max="11271" width="4.85546875" customWidth="1"/>
    <col min="11272" max="11290" width="5.42578125" customWidth="1"/>
    <col min="11291" max="11291" width="4.7109375" customWidth="1"/>
    <col min="11292" max="11293" width="5" customWidth="1"/>
    <col min="11294" max="11298" width="0" hidden="1" customWidth="1"/>
    <col min="11521" max="11521" width="3.85546875" customWidth="1"/>
    <col min="11522" max="11522" width="31.85546875" customWidth="1"/>
    <col min="11523" max="11523" width="4.5703125" customWidth="1"/>
    <col min="11524" max="11524" width="4.85546875" customWidth="1"/>
    <col min="11525" max="11525" width="5.5703125" customWidth="1"/>
    <col min="11526" max="11526" width="4.5703125" customWidth="1"/>
    <col min="11527" max="11527" width="4.85546875" customWidth="1"/>
    <col min="11528" max="11546" width="5.42578125" customWidth="1"/>
    <col min="11547" max="11547" width="4.7109375" customWidth="1"/>
    <col min="11548" max="11549" width="5" customWidth="1"/>
    <col min="11550" max="11554" width="0" hidden="1" customWidth="1"/>
    <col min="11777" max="11777" width="3.85546875" customWidth="1"/>
    <col min="11778" max="11778" width="31.85546875" customWidth="1"/>
    <col min="11779" max="11779" width="4.5703125" customWidth="1"/>
    <col min="11780" max="11780" width="4.85546875" customWidth="1"/>
    <col min="11781" max="11781" width="5.5703125" customWidth="1"/>
    <col min="11782" max="11782" width="4.5703125" customWidth="1"/>
    <col min="11783" max="11783" width="4.85546875" customWidth="1"/>
    <col min="11784" max="11802" width="5.42578125" customWidth="1"/>
    <col min="11803" max="11803" width="4.7109375" customWidth="1"/>
    <col min="11804" max="11805" width="5" customWidth="1"/>
    <col min="11806" max="11810" width="0" hidden="1" customWidth="1"/>
    <col min="12033" max="12033" width="3.85546875" customWidth="1"/>
    <col min="12034" max="12034" width="31.85546875" customWidth="1"/>
    <col min="12035" max="12035" width="4.5703125" customWidth="1"/>
    <col min="12036" max="12036" width="4.85546875" customWidth="1"/>
    <col min="12037" max="12037" width="5.5703125" customWidth="1"/>
    <col min="12038" max="12038" width="4.5703125" customWidth="1"/>
    <col min="12039" max="12039" width="4.85546875" customWidth="1"/>
    <col min="12040" max="12058" width="5.42578125" customWidth="1"/>
    <col min="12059" max="12059" width="4.7109375" customWidth="1"/>
    <col min="12060" max="12061" width="5" customWidth="1"/>
    <col min="12062" max="12066" width="0" hidden="1" customWidth="1"/>
    <col min="12289" max="12289" width="3.85546875" customWidth="1"/>
    <col min="12290" max="12290" width="31.85546875" customWidth="1"/>
    <col min="12291" max="12291" width="4.5703125" customWidth="1"/>
    <col min="12292" max="12292" width="4.85546875" customWidth="1"/>
    <col min="12293" max="12293" width="5.5703125" customWidth="1"/>
    <col min="12294" max="12294" width="4.5703125" customWidth="1"/>
    <col min="12295" max="12295" width="4.85546875" customWidth="1"/>
    <col min="12296" max="12314" width="5.42578125" customWidth="1"/>
    <col min="12315" max="12315" width="4.7109375" customWidth="1"/>
    <col min="12316" max="12317" width="5" customWidth="1"/>
    <col min="12318" max="12322" width="0" hidden="1" customWidth="1"/>
    <col min="12545" max="12545" width="3.85546875" customWidth="1"/>
    <col min="12546" max="12546" width="31.85546875" customWidth="1"/>
    <col min="12547" max="12547" width="4.5703125" customWidth="1"/>
    <col min="12548" max="12548" width="4.85546875" customWidth="1"/>
    <col min="12549" max="12549" width="5.5703125" customWidth="1"/>
    <col min="12550" max="12550" width="4.5703125" customWidth="1"/>
    <col min="12551" max="12551" width="4.85546875" customWidth="1"/>
    <col min="12552" max="12570" width="5.42578125" customWidth="1"/>
    <col min="12571" max="12571" width="4.7109375" customWidth="1"/>
    <col min="12572" max="12573" width="5" customWidth="1"/>
    <col min="12574" max="12578" width="0" hidden="1" customWidth="1"/>
    <col min="12801" max="12801" width="3.85546875" customWidth="1"/>
    <col min="12802" max="12802" width="31.85546875" customWidth="1"/>
    <col min="12803" max="12803" width="4.5703125" customWidth="1"/>
    <col min="12804" max="12804" width="4.85546875" customWidth="1"/>
    <col min="12805" max="12805" width="5.5703125" customWidth="1"/>
    <col min="12806" max="12806" width="4.5703125" customWidth="1"/>
    <col min="12807" max="12807" width="4.85546875" customWidth="1"/>
    <col min="12808" max="12826" width="5.42578125" customWidth="1"/>
    <col min="12827" max="12827" width="4.7109375" customWidth="1"/>
    <col min="12828" max="12829" width="5" customWidth="1"/>
    <col min="12830" max="12834" width="0" hidden="1" customWidth="1"/>
    <col min="13057" max="13057" width="3.85546875" customWidth="1"/>
    <col min="13058" max="13058" width="31.85546875" customWidth="1"/>
    <col min="13059" max="13059" width="4.5703125" customWidth="1"/>
    <col min="13060" max="13060" width="4.85546875" customWidth="1"/>
    <col min="13061" max="13061" width="5.5703125" customWidth="1"/>
    <col min="13062" max="13062" width="4.5703125" customWidth="1"/>
    <col min="13063" max="13063" width="4.85546875" customWidth="1"/>
    <col min="13064" max="13082" width="5.42578125" customWidth="1"/>
    <col min="13083" max="13083" width="4.7109375" customWidth="1"/>
    <col min="13084" max="13085" width="5" customWidth="1"/>
    <col min="13086" max="13090" width="0" hidden="1" customWidth="1"/>
    <col min="13313" max="13313" width="3.85546875" customWidth="1"/>
    <col min="13314" max="13314" width="31.85546875" customWidth="1"/>
    <col min="13315" max="13315" width="4.5703125" customWidth="1"/>
    <col min="13316" max="13316" width="4.85546875" customWidth="1"/>
    <col min="13317" max="13317" width="5.5703125" customWidth="1"/>
    <col min="13318" max="13318" width="4.5703125" customWidth="1"/>
    <col min="13319" max="13319" width="4.85546875" customWidth="1"/>
    <col min="13320" max="13338" width="5.42578125" customWidth="1"/>
    <col min="13339" max="13339" width="4.7109375" customWidth="1"/>
    <col min="13340" max="13341" width="5" customWidth="1"/>
    <col min="13342" max="13346" width="0" hidden="1" customWidth="1"/>
    <col min="13569" max="13569" width="3.85546875" customWidth="1"/>
    <col min="13570" max="13570" width="31.85546875" customWidth="1"/>
    <col min="13571" max="13571" width="4.5703125" customWidth="1"/>
    <col min="13572" max="13572" width="4.85546875" customWidth="1"/>
    <col min="13573" max="13573" width="5.5703125" customWidth="1"/>
    <col min="13574" max="13574" width="4.5703125" customWidth="1"/>
    <col min="13575" max="13575" width="4.85546875" customWidth="1"/>
    <col min="13576" max="13594" width="5.42578125" customWidth="1"/>
    <col min="13595" max="13595" width="4.7109375" customWidth="1"/>
    <col min="13596" max="13597" width="5" customWidth="1"/>
    <col min="13598" max="13602" width="0" hidden="1" customWidth="1"/>
    <col min="13825" max="13825" width="3.85546875" customWidth="1"/>
    <col min="13826" max="13826" width="31.85546875" customWidth="1"/>
    <col min="13827" max="13827" width="4.5703125" customWidth="1"/>
    <col min="13828" max="13828" width="4.85546875" customWidth="1"/>
    <col min="13829" max="13829" width="5.5703125" customWidth="1"/>
    <col min="13830" max="13830" width="4.5703125" customWidth="1"/>
    <col min="13831" max="13831" width="4.85546875" customWidth="1"/>
    <col min="13832" max="13850" width="5.42578125" customWidth="1"/>
    <col min="13851" max="13851" width="4.7109375" customWidth="1"/>
    <col min="13852" max="13853" width="5" customWidth="1"/>
    <col min="13854" max="13858" width="0" hidden="1" customWidth="1"/>
    <col min="14081" max="14081" width="3.85546875" customWidth="1"/>
    <col min="14082" max="14082" width="31.85546875" customWidth="1"/>
    <col min="14083" max="14083" width="4.5703125" customWidth="1"/>
    <col min="14084" max="14084" width="4.85546875" customWidth="1"/>
    <col min="14085" max="14085" width="5.5703125" customWidth="1"/>
    <col min="14086" max="14086" width="4.5703125" customWidth="1"/>
    <col min="14087" max="14087" width="4.85546875" customWidth="1"/>
    <col min="14088" max="14106" width="5.42578125" customWidth="1"/>
    <col min="14107" max="14107" width="4.7109375" customWidth="1"/>
    <col min="14108" max="14109" width="5" customWidth="1"/>
    <col min="14110" max="14114" width="0" hidden="1" customWidth="1"/>
    <col min="14337" max="14337" width="3.85546875" customWidth="1"/>
    <col min="14338" max="14338" width="31.85546875" customWidth="1"/>
    <col min="14339" max="14339" width="4.5703125" customWidth="1"/>
    <col min="14340" max="14340" width="4.85546875" customWidth="1"/>
    <col min="14341" max="14341" width="5.5703125" customWidth="1"/>
    <col min="14342" max="14342" width="4.5703125" customWidth="1"/>
    <col min="14343" max="14343" width="4.85546875" customWidth="1"/>
    <col min="14344" max="14362" width="5.42578125" customWidth="1"/>
    <col min="14363" max="14363" width="4.7109375" customWidth="1"/>
    <col min="14364" max="14365" width="5" customWidth="1"/>
    <col min="14366" max="14370" width="0" hidden="1" customWidth="1"/>
    <col min="14593" max="14593" width="3.85546875" customWidth="1"/>
    <col min="14594" max="14594" width="31.85546875" customWidth="1"/>
    <col min="14595" max="14595" width="4.5703125" customWidth="1"/>
    <col min="14596" max="14596" width="4.85546875" customWidth="1"/>
    <col min="14597" max="14597" width="5.5703125" customWidth="1"/>
    <col min="14598" max="14598" width="4.5703125" customWidth="1"/>
    <col min="14599" max="14599" width="4.85546875" customWidth="1"/>
    <col min="14600" max="14618" width="5.42578125" customWidth="1"/>
    <col min="14619" max="14619" width="4.7109375" customWidth="1"/>
    <col min="14620" max="14621" width="5" customWidth="1"/>
    <col min="14622" max="14626" width="0" hidden="1" customWidth="1"/>
    <col min="14849" max="14849" width="3.85546875" customWidth="1"/>
    <col min="14850" max="14850" width="31.85546875" customWidth="1"/>
    <col min="14851" max="14851" width="4.5703125" customWidth="1"/>
    <col min="14852" max="14852" width="4.85546875" customWidth="1"/>
    <col min="14853" max="14853" width="5.5703125" customWidth="1"/>
    <col min="14854" max="14854" width="4.5703125" customWidth="1"/>
    <col min="14855" max="14855" width="4.85546875" customWidth="1"/>
    <col min="14856" max="14874" width="5.42578125" customWidth="1"/>
    <col min="14875" max="14875" width="4.7109375" customWidth="1"/>
    <col min="14876" max="14877" width="5" customWidth="1"/>
    <col min="14878" max="14882" width="0" hidden="1" customWidth="1"/>
    <col min="15105" max="15105" width="3.85546875" customWidth="1"/>
    <col min="15106" max="15106" width="31.85546875" customWidth="1"/>
    <col min="15107" max="15107" width="4.5703125" customWidth="1"/>
    <col min="15108" max="15108" width="4.85546875" customWidth="1"/>
    <col min="15109" max="15109" width="5.5703125" customWidth="1"/>
    <col min="15110" max="15110" width="4.5703125" customWidth="1"/>
    <col min="15111" max="15111" width="4.85546875" customWidth="1"/>
    <col min="15112" max="15130" width="5.42578125" customWidth="1"/>
    <col min="15131" max="15131" width="4.7109375" customWidth="1"/>
    <col min="15132" max="15133" width="5" customWidth="1"/>
    <col min="15134" max="15138" width="0" hidden="1" customWidth="1"/>
    <col min="15361" max="15361" width="3.85546875" customWidth="1"/>
    <col min="15362" max="15362" width="31.85546875" customWidth="1"/>
    <col min="15363" max="15363" width="4.5703125" customWidth="1"/>
    <col min="15364" max="15364" width="4.85546875" customWidth="1"/>
    <col min="15365" max="15365" width="5.5703125" customWidth="1"/>
    <col min="15366" max="15366" width="4.5703125" customWidth="1"/>
    <col min="15367" max="15367" width="4.85546875" customWidth="1"/>
    <col min="15368" max="15386" width="5.42578125" customWidth="1"/>
    <col min="15387" max="15387" width="4.7109375" customWidth="1"/>
    <col min="15388" max="15389" width="5" customWidth="1"/>
    <col min="15390" max="15394" width="0" hidden="1" customWidth="1"/>
    <col min="15617" max="15617" width="3.85546875" customWidth="1"/>
    <col min="15618" max="15618" width="31.85546875" customWidth="1"/>
    <col min="15619" max="15619" width="4.5703125" customWidth="1"/>
    <col min="15620" max="15620" width="4.85546875" customWidth="1"/>
    <col min="15621" max="15621" width="5.5703125" customWidth="1"/>
    <col min="15622" max="15622" width="4.5703125" customWidth="1"/>
    <col min="15623" max="15623" width="4.85546875" customWidth="1"/>
    <col min="15624" max="15642" width="5.42578125" customWidth="1"/>
    <col min="15643" max="15643" width="4.7109375" customWidth="1"/>
    <col min="15644" max="15645" width="5" customWidth="1"/>
    <col min="15646" max="15650" width="0" hidden="1" customWidth="1"/>
    <col min="15873" max="15873" width="3.85546875" customWidth="1"/>
    <col min="15874" max="15874" width="31.85546875" customWidth="1"/>
    <col min="15875" max="15875" width="4.5703125" customWidth="1"/>
    <col min="15876" max="15876" width="4.85546875" customWidth="1"/>
    <col min="15877" max="15877" width="5.5703125" customWidth="1"/>
    <col min="15878" max="15878" width="4.5703125" customWidth="1"/>
    <col min="15879" max="15879" width="4.85546875" customWidth="1"/>
    <col min="15880" max="15898" width="5.42578125" customWidth="1"/>
    <col min="15899" max="15899" width="4.7109375" customWidth="1"/>
    <col min="15900" max="15901" width="5" customWidth="1"/>
    <col min="15902" max="15906" width="0" hidden="1" customWidth="1"/>
    <col min="16129" max="16129" width="3.85546875" customWidth="1"/>
    <col min="16130" max="16130" width="31.85546875" customWidth="1"/>
    <col min="16131" max="16131" width="4.5703125" customWidth="1"/>
    <col min="16132" max="16132" width="4.85546875" customWidth="1"/>
    <col min="16133" max="16133" width="5.5703125" customWidth="1"/>
    <col min="16134" max="16134" width="4.5703125" customWidth="1"/>
    <col min="16135" max="16135" width="4.85546875" customWidth="1"/>
    <col min="16136" max="16154" width="5.42578125" customWidth="1"/>
    <col min="16155" max="16155" width="4.7109375" customWidth="1"/>
    <col min="16156" max="16157" width="5" customWidth="1"/>
    <col min="16158" max="16162" width="0" hidden="1" customWidth="1"/>
  </cols>
  <sheetData>
    <row r="1" spans="1:4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49" ht="16.5" thickBot="1" x14ac:dyDescent="0.3">
      <c r="A4" s="4" t="s">
        <v>2</v>
      </c>
      <c r="C4" s="4" t="s">
        <v>3</v>
      </c>
      <c r="AA4" s="4"/>
    </row>
    <row r="5" spans="1:49" x14ac:dyDescent="0.25">
      <c r="A5" s="5" t="s">
        <v>4</v>
      </c>
      <c r="B5" s="5" t="s">
        <v>5</v>
      </c>
      <c r="C5" s="6" t="s">
        <v>6</v>
      </c>
      <c r="D5" s="6"/>
      <c r="E5" s="6"/>
      <c r="F5" s="6" t="s">
        <v>7</v>
      </c>
      <c r="G5" s="6"/>
      <c r="H5" s="6"/>
      <c r="I5" s="6" t="s">
        <v>8</v>
      </c>
      <c r="J5" s="6"/>
      <c r="K5" s="6"/>
      <c r="L5" s="6" t="s">
        <v>9</v>
      </c>
      <c r="M5" s="6"/>
      <c r="N5" s="6"/>
      <c r="O5" s="6" t="s">
        <v>10</v>
      </c>
      <c r="P5" s="6"/>
      <c r="Q5" s="6"/>
      <c r="R5" s="6" t="s">
        <v>11</v>
      </c>
      <c r="S5" s="6"/>
      <c r="T5" s="6"/>
      <c r="U5" s="6" t="s">
        <v>12</v>
      </c>
      <c r="V5" s="6"/>
      <c r="W5" s="6"/>
      <c r="X5" s="6" t="s">
        <v>13</v>
      </c>
      <c r="Y5" s="6"/>
      <c r="Z5" s="7"/>
      <c r="AA5" s="8" t="s">
        <v>14</v>
      </c>
      <c r="AB5" s="9"/>
      <c r="AC5" s="10"/>
      <c r="AD5" s="11" t="s">
        <v>15</v>
      </c>
      <c r="AE5" s="12"/>
      <c r="AF5" s="13"/>
      <c r="AG5" s="14" t="s">
        <v>16</v>
      </c>
      <c r="AH5" s="15" t="s">
        <v>17</v>
      </c>
    </row>
    <row r="6" spans="1:49" ht="1.5" customHeight="1" thickBot="1" x14ac:dyDescent="0.3">
      <c r="A6" s="16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17"/>
      <c r="AB6" s="18"/>
      <c r="AC6" s="19"/>
      <c r="AD6" s="20"/>
      <c r="AE6" s="21"/>
      <c r="AF6" s="22"/>
      <c r="AG6" s="23"/>
      <c r="AH6" s="24"/>
    </row>
    <row r="7" spans="1:49" ht="13.5" customHeight="1" thickBot="1" x14ac:dyDescent="0.3">
      <c r="A7" s="25"/>
      <c r="B7" s="26"/>
      <c r="C7" s="27" t="s">
        <v>18</v>
      </c>
      <c r="D7" s="28" t="s">
        <v>19</v>
      </c>
      <c r="E7" s="29" t="s">
        <v>20</v>
      </c>
      <c r="F7" s="30" t="s">
        <v>18</v>
      </c>
      <c r="G7" s="28" t="s">
        <v>19</v>
      </c>
      <c r="H7" s="31" t="s">
        <v>20</v>
      </c>
      <c r="I7" s="27" t="s">
        <v>18</v>
      </c>
      <c r="J7" s="28" t="s">
        <v>19</v>
      </c>
      <c r="K7" s="29" t="s">
        <v>20</v>
      </c>
      <c r="L7" s="30" t="s">
        <v>18</v>
      </c>
      <c r="M7" s="28" t="s">
        <v>19</v>
      </c>
      <c r="N7" s="31" t="s">
        <v>20</v>
      </c>
      <c r="O7" s="27" t="s">
        <v>18</v>
      </c>
      <c r="P7" s="28" t="s">
        <v>19</v>
      </c>
      <c r="Q7" s="29" t="s">
        <v>20</v>
      </c>
      <c r="R7" s="30" t="s">
        <v>18</v>
      </c>
      <c r="S7" s="28" t="s">
        <v>19</v>
      </c>
      <c r="T7" s="31" t="s">
        <v>20</v>
      </c>
      <c r="U7" s="27" t="s">
        <v>18</v>
      </c>
      <c r="V7" s="28" t="s">
        <v>19</v>
      </c>
      <c r="W7" s="29" t="s">
        <v>20</v>
      </c>
      <c r="X7" s="30" t="s">
        <v>18</v>
      </c>
      <c r="Y7" s="28" t="s">
        <v>19</v>
      </c>
      <c r="Z7" s="29" t="s">
        <v>20</v>
      </c>
      <c r="AA7" s="30" t="s">
        <v>18</v>
      </c>
      <c r="AB7" s="28" t="s">
        <v>19</v>
      </c>
      <c r="AC7" s="31" t="s">
        <v>20</v>
      </c>
      <c r="AD7" s="27" t="s">
        <v>18</v>
      </c>
      <c r="AE7" s="28" t="s">
        <v>19</v>
      </c>
      <c r="AF7" s="31" t="s">
        <v>20</v>
      </c>
      <c r="AG7" s="32"/>
      <c r="AH7" s="33"/>
    </row>
    <row r="8" spans="1:49" ht="15.75" x14ac:dyDescent="0.25">
      <c r="A8" s="34">
        <v>1</v>
      </c>
      <c r="B8" s="35" t="str">
        <f>'[1]data peserta'!B2</f>
        <v xml:space="preserve">SMPN 1 Demak </v>
      </c>
      <c r="C8" s="36"/>
      <c r="D8" s="37"/>
      <c r="E8" s="38"/>
      <c r="F8" s="36"/>
      <c r="G8" s="37"/>
      <c r="H8" s="38"/>
      <c r="I8" s="36"/>
      <c r="J8" s="37"/>
      <c r="K8" s="39">
        <v>1</v>
      </c>
      <c r="L8" s="36"/>
      <c r="M8" s="37"/>
      <c r="N8" s="38"/>
      <c r="O8" s="40">
        <v>1</v>
      </c>
      <c r="P8" s="37"/>
      <c r="Q8" s="39">
        <v>1</v>
      </c>
      <c r="R8" s="36"/>
      <c r="S8" s="37"/>
      <c r="T8" s="41"/>
      <c r="U8" s="36"/>
      <c r="V8" s="39">
        <v>1</v>
      </c>
      <c r="W8" s="41"/>
      <c r="X8" s="36"/>
      <c r="Y8" s="37"/>
      <c r="Z8" s="42"/>
      <c r="AA8" s="43">
        <f>C8+F8+I8+L8+O8+R8+U8+X8</f>
        <v>1</v>
      </c>
      <c r="AB8" s="43">
        <f>D8+G8+J8+M8+P8+S8+V8+Y8</f>
        <v>1</v>
      </c>
      <c r="AC8" s="43">
        <f>E8+H8+K8+N8+Q8+T8+W8+Z8</f>
        <v>2</v>
      </c>
      <c r="AD8" s="44">
        <f>AA8*7</f>
        <v>7</v>
      </c>
      <c r="AE8" s="45">
        <f>AB8*3</f>
        <v>3</v>
      </c>
      <c r="AF8" s="46">
        <f>AC8*1</f>
        <v>2</v>
      </c>
      <c r="AG8" s="47">
        <f>SUM(AA8:AC8)</f>
        <v>4</v>
      </c>
      <c r="AH8" s="48"/>
    </row>
    <row r="9" spans="1:49" ht="15.75" x14ac:dyDescent="0.25">
      <c r="A9" s="34">
        <f>1+A8</f>
        <v>2</v>
      </c>
      <c r="B9" s="35" t="str">
        <f>'[1]data peserta'!B3</f>
        <v xml:space="preserve">SMPN 2 Demak </v>
      </c>
      <c r="C9" s="49"/>
      <c r="D9" s="50"/>
      <c r="E9" s="41"/>
      <c r="F9" s="49"/>
      <c r="G9" s="50"/>
      <c r="H9" s="50"/>
      <c r="I9" s="49"/>
      <c r="J9" s="50"/>
      <c r="K9" s="41"/>
      <c r="L9" s="49"/>
      <c r="M9" s="50"/>
      <c r="N9" s="41"/>
      <c r="O9" s="49"/>
      <c r="P9" s="50"/>
      <c r="Q9" s="41"/>
      <c r="R9" s="49"/>
      <c r="S9" s="50"/>
      <c r="T9" s="41"/>
      <c r="U9" s="49"/>
      <c r="V9" s="50"/>
      <c r="W9" s="41"/>
      <c r="X9" s="49"/>
      <c r="Y9" s="50"/>
      <c r="Z9" s="51"/>
      <c r="AA9" s="43">
        <f t="shared" ref="AA9:AC72" si="0">C9+F9+I9+L9+O9+R9+U9+X9</f>
        <v>0</v>
      </c>
      <c r="AB9" s="43">
        <f t="shared" si="0"/>
        <v>0</v>
      </c>
      <c r="AC9" s="43">
        <f t="shared" si="0"/>
        <v>0</v>
      </c>
      <c r="AD9" s="44">
        <f t="shared" ref="AD9:AD63" si="1">AA9*7</f>
        <v>0</v>
      </c>
      <c r="AE9" s="45">
        <f t="shared" ref="AE9:AE63" si="2">AB9*3</f>
        <v>0</v>
      </c>
      <c r="AF9" s="46">
        <f t="shared" ref="AF9:AF63" si="3">AC9*1</f>
        <v>0</v>
      </c>
      <c r="AG9" s="47">
        <f t="shared" ref="AG9:AG72" si="4">SUM(AA9:AC9)</f>
        <v>0</v>
      </c>
      <c r="AH9" s="52"/>
    </row>
    <row r="10" spans="1:49" ht="15.75" x14ac:dyDescent="0.25">
      <c r="A10" s="34">
        <f t="shared" ref="A10:A73" si="5">1+A9</f>
        <v>3</v>
      </c>
      <c r="B10" s="35" t="str">
        <f>'[1]data peserta'!B4</f>
        <v xml:space="preserve">SMPN 3 Demak </v>
      </c>
      <c r="C10" s="49"/>
      <c r="D10" s="50"/>
      <c r="E10" s="41"/>
      <c r="F10" s="49"/>
      <c r="G10" s="50"/>
      <c r="H10" s="40">
        <v>1</v>
      </c>
      <c r="I10" s="49"/>
      <c r="J10" s="50"/>
      <c r="K10" s="40">
        <v>1</v>
      </c>
      <c r="L10" s="49"/>
      <c r="M10" s="50"/>
      <c r="N10" s="41"/>
      <c r="O10" s="39">
        <v>1</v>
      </c>
      <c r="P10" s="50"/>
      <c r="Q10" s="41"/>
      <c r="R10" s="39">
        <v>1</v>
      </c>
      <c r="S10" s="50"/>
      <c r="T10" s="41"/>
      <c r="U10" s="49"/>
      <c r="V10" s="50"/>
      <c r="W10" s="41"/>
      <c r="X10" s="49"/>
      <c r="Y10" s="50"/>
      <c r="Z10" s="51"/>
      <c r="AA10" s="43">
        <f t="shared" si="0"/>
        <v>2</v>
      </c>
      <c r="AB10" s="43">
        <f t="shared" si="0"/>
        <v>0</v>
      </c>
      <c r="AC10" s="43">
        <f t="shared" si="0"/>
        <v>2</v>
      </c>
      <c r="AD10" s="44">
        <f t="shared" si="1"/>
        <v>14</v>
      </c>
      <c r="AE10" s="45">
        <f t="shared" si="2"/>
        <v>0</v>
      </c>
      <c r="AF10" s="46">
        <f t="shared" si="3"/>
        <v>2</v>
      </c>
      <c r="AG10" s="47">
        <f t="shared" si="4"/>
        <v>4</v>
      </c>
      <c r="AH10" s="52"/>
    </row>
    <row r="11" spans="1:49" ht="15.75" x14ac:dyDescent="0.25">
      <c r="A11" s="34">
        <f t="shared" si="5"/>
        <v>4</v>
      </c>
      <c r="B11" s="35" t="str">
        <f>'[1]data peserta'!B5</f>
        <v xml:space="preserve">SMPN 4 Demak </v>
      </c>
      <c r="C11" s="49"/>
      <c r="D11" s="50"/>
      <c r="E11" s="41"/>
      <c r="F11" s="49"/>
      <c r="G11" s="50"/>
      <c r="H11" s="41"/>
      <c r="I11" s="49"/>
      <c r="J11" s="50"/>
      <c r="K11" s="41"/>
      <c r="L11" s="49"/>
      <c r="M11" s="50"/>
      <c r="N11" s="41"/>
      <c r="O11" s="40"/>
      <c r="P11" s="40">
        <v>1</v>
      </c>
      <c r="Q11" s="41"/>
      <c r="R11" s="40">
        <v>1</v>
      </c>
      <c r="S11" s="50"/>
      <c r="T11" s="41"/>
      <c r="U11" s="49"/>
      <c r="V11" s="50"/>
      <c r="W11" s="41"/>
      <c r="X11" s="49"/>
      <c r="Y11" s="39">
        <v>1</v>
      </c>
      <c r="Z11" s="51"/>
      <c r="AA11" s="43">
        <f t="shared" si="0"/>
        <v>1</v>
      </c>
      <c r="AB11" s="43">
        <f t="shared" si="0"/>
        <v>2</v>
      </c>
      <c r="AC11" s="43">
        <f t="shared" si="0"/>
        <v>0</v>
      </c>
      <c r="AD11" s="44">
        <f t="shared" si="1"/>
        <v>7</v>
      </c>
      <c r="AE11" s="45">
        <f t="shared" si="2"/>
        <v>6</v>
      </c>
      <c r="AF11" s="46">
        <f t="shared" si="3"/>
        <v>0</v>
      </c>
      <c r="AG11" s="47">
        <f t="shared" si="4"/>
        <v>3</v>
      </c>
      <c r="AH11" s="52"/>
    </row>
    <row r="12" spans="1:49" ht="15.75" x14ac:dyDescent="0.25">
      <c r="A12" s="34">
        <f t="shared" si="5"/>
        <v>5</v>
      </c>
      <c r="B12" s="35" t="str">
        <f>'[1]data peserta'!B6</f>
        <v xml:space="preserve">SMPN 5 Demak </v>
      </c>
      <c r="C12" s="49"/>
      <c r="D12" s="50"/>
      <c r="E12" s="41"/>
      <c r="F12" s="49"/>
      <c r="G12" s="50"/>
      <c r="H12" s="41"/>
      <c r="I12" s="49"/>
      <c r="J12" s="50"/>
      <c r="K12" s="41"/>
      <c r="L12" s="49"/>
      <c r="M12" s="50"/>
      <c r="N12" s="41"/>
      <c r="O12" s="49"/>
      <c r="P12" s="50"/>
      <c r="Q12" s="41"/>
      <c r="R12" s="49"/>
      <c r="S12" s="50"/>
      <c r="T12" s="41"/>
      <c r="U12" s="49"/>
      <c r="V12" s="50"/>
      <c r="W12" s="41"/>
      <c r="X12" s="49"/>
      <c r="Y12" s="50"/>
      <c r="Z12" s="51"/>
      <c r="AA12" s="43">
        <f t="shared" si="0"/>
        <v>0</v>
      </c>
      <c r="AB12" s="43">
        <f t="shared" si="0"/>
        <v>0</v>
      </c>
      <c r="AC12" s="43">
        <f t="shared" si="0"/>
        <v>0</v>
      </c>
      <c r="AD12" s="44">
        <f t="shared" si="1"/>
        <v>0</v>
      </c>
      <c r="AE12" s="45">
        <f t="shared" si="2"/>
        <v>0</v>
      </c>
      <c r="AF12" s="46">
        <f t="shared" si="3"/>
        <v>0</v>
      </c>
      <c r="AG12" s="47">
        <f t="shared" si="4"/>
        <v>0</v>
      </c>
      <c r="AH12" s="52"/>
    </row>
    <row r="13" spans="1:49" ht="15.75" x14ac:dyDescent="0.25">
      <c r="A13" s="34">
        <f t="shared" si="5"/>
        <v>6</v>
      </c>
      <c r="B13" s="35" t="str">
        <f>'[1]data peserta'!B7</f>
        <v xml:space="preserve">SMPN 1 Mranggen </v>
      </c>
      <c r="C13" s="49"/>
      <c r="D13" s="50"/>
      <c r="E13" s="41"/>
      <c r="F13" s="49"/>
      <c r="G13" s="50"/>
      <c r="H13" s="41"/>
      <c r="I13" s="49"/>
      <c r="J13" s="50"/>
      <c r="K13" s="41"/>
      <c r="L13" s="49"/>
      <c r="M13" s="50"/>
      <c r="N13" s="41"/>
      <c r="O13" s="49"/>
      <c r="P13" s="50"/>
      <c r="Q13" s="39">
        <v>1</v>
      </c>
      <c r="R13" s="49"/>
      <c r="S13" s="50"/>
      <c r="T13" s="41"/>
      <c r="U13" s="49"/>
      <c r="V13" s="50"/>
      <c r="W13" s="39">
        <v>1</v>
      </c>
      <c r="X13" s="49"/>
      <c r="Y13" s="50"/>
      <c r="Z13" s="51"/>
      <c r="AA13" s="43">
        <f t="shared" si="0"/>
        <v>0</v>
      </c>
      <c r="AB13" s="43">
        <f t="shared" si="0"/>
        <v>0</v>
      </c>
      <c r="AC13" s="43">
        <f t="shared" si="0"/>
        <v>2</v>
      </c>
      <c r="AD13" s="44">
        <f t="shared" si="1"/>
        <v>0</v>
      </c>
      <c r="AE13" s="45">
        <f t="shared" si="2"/>
        <v>0</v>
      </c>
      <c r="AF13" s="46">
        <f t="shared" si="3"/>
        <v>2</v>
      </c>
      <c r="AG13" s="47">
        <f t="shared" si="4"/>
        <v>2</v>
      </c>
      <c r="AH13" s="52"/>
    </row>
    <row r="14" spans="1:49" ht="15.75" x14ac:dyDescent="0.25">
      <c r="A14" s="34">
        <f t="shared" si="5"/>
        <v>7</v>
      </c>
      <c r="B14" s="35" t="str">
        <f>'[1]data peserta'!B8</f>
        <v xml:space="preserve">SMPN 2 Mranggen </v>
      </c>
      <c r="C14" s="49"/>
      <c r="D14" s="50"/>
      <c r="E14" s="41"/>
      <c r="F14" s="49"/>
      <c r="G14" s="50"/>
      <c r="H14" s="41"/>
      <c r="I14" s="49"/>
      <c r="J14" s="50"/>
      <c r="K14" s="41"/>
      <c r="L14" s="49"/>
      <c r="M14" s="50"/>
      <c r="N14" s="41"/>
      <c r="O14" s="49"/>
      <c r="P14" s="50"/>
      <c r="Q14" s="41"/>
      <c r="R14" s="49"/>
      <c r="S14" s="50"/>
      <c r="T14" s="41"/>
      <c r="U14" s="49"/>
      <c r="V14" s="50"/>
      <c r="W14" s="41"/>
      <c r="X14" s="49"/>
      <c r="Y14" s="50"/>
      <c r="Z14" s="51"/>
      <c r="AA14" s="43">
        <f t="shared" si="0"/>
        <v>0</v>
      </c>
      <c r="AB14" s="43">
        <f t="shared" si="0"/>
        <v>0</v>
      </c>
      <c r="AC14" s="43">
        <f t="shared" si="0"/>
        <v>0</v>
      </c>
      <c r="AD14" s="44">
        <f t="shared" si="1"/>
        <v>0</v>
      </c>
      <c r="AE14" s="45">
        <f t="shared" si="2"/>
        <v>0</v>
      </c>
      <c r="AF14" s="46">
        <f t="shared" si="3"/>
        <v>0</v>
      </c>
      <c r="AG14" s="47">
        <f t="shared" si="4"/>
        <v>0</v>
      </c>
      <c r="AH14" s="52"/>
    </row>
    <row r="15" spans="1:49" ht="15.75" x14ac:dyDescent="0.25">
      <c r="A15" s="34">
        <f t="shared" si="5"/>
        <v>8</v>
      </c>
      <c r="B15" s="35" t="str">
        <f>'[1]data peserta'!B9</f>
        <v xml:space="preserve">SMPN 3 Mranggen </v>
      </c>
      <c r="C15" s="49"/>
      <c r="D15" s="50"/>
      <c r="E15" s="41"/>
      <c r="F15" s="49"/>
      <c r="G15" s="50"/>
      <c r="H15" s="41"/>
      <c r="I15" s="49"/>
      <c r="J15" s="50"/>
      <c r="K15" s="41"/>
      <c r="L15" s="49"/>
      <c r="M15" s="50"/>
      <c r="N15" s="41"/>
      <c r="O15" s="49"/>
      <c r="P15" s="50"/>
      <c r="Q15" s="41"/>
      <c r="R15" s="49"/>
      <c r="S15" s="50"/>
      <c r="T15" s="41"/>
      <c r="U15" s="49"/>
      <c r="V15" s="50"/>
      <c r="W15" s="41"/>
      <c r="X15" s="49"/>
      <c r="Y15" s="50"/>
      <c r="Z15" s="51"/>
      <c r="AA15" s="43">
        <f t="shared" si="0"/>
        <v>0</v>
      </c>
      <c r="AB15" s="43">
        <f t="shared" si="0"/>
        <v>0</v>
      </c>
      <c r="AC15" s="43">
        <f t="shared" si="0"/>
        <v>0</v>
      </c>
      <c r="AD15" s="44">
        <f t="shared" si="1"/>
        <v>0</v>
      </c>
      <c r="AE15" s="45">
        <f t="shared" si="2"/>
        <v>0</v>
      </c>
      <c r="AF15" s="46">
        <f t="shared" si="3"/>
        <v>0</v>
      </c>
      <c r="AG15" s="47">
        <f t="shared" si="4"/>
        <v>0</v>
      </c>
      <c r="AH15" s="52"/>
    </row>
    <row r="16" spans="1:49" ht="15.75" x14ac:dyDescent="0.25">
      <c r="A16" s="34">
        <f t="shared" si="5"/>
        <v>9</v>
      </c>
      <c r="B16" s="35" t="str">
        <f>'[1]data peserta'!B10</f>
        <v xml:space="preserve">SMPN 1 Karangtengah </v>
      </c>
      <c r="C16" s="49"/>
      <c r="D16" s="50"/>
      <c r="E16" s="41"/>
      <c r="F16" s="49"/>
      <c r="G16" s="50"/>
      <c r="H16" s="41"/>
      <c r="I16" s="49"/>
      <c r="J16" s="50"/>
      <c r="K16" s="41"/>
      <c r="L16" s="49"/>
      <c r="M16" s="50"/>
      <c r="N16" s="41"/>
      <c r="O16" s="49"/>
      <c r="P16" s="50"/>
      <c r="Q16" s="41"/>
      <c r="R16" s="49"/>
      <c r="S16" s="50"/>
      <c r="T16" s="41"/>
      <c r="U16" s="49"/>
      <c r="V16" s="50"/>
      <c r="W16" s="41"/>
      <c r="X16" s="49"/>
      <c r="Y16" s="50"/>
      <c r="Z16" s="51"/>
      <c r="AA16" s="43">
        <f t="shared" si="0"/>
        <v>0</v>
      </c>
      <c r="AB16" s="43">
        <f t="shared" si="0"/>
        <v>0</v>
      </c>
      <c r="AC16" s="43">
        <f t="shared" si="0"/>
        <v>0</v>
      </c>
      <c r="AD16" s="44">
        <f t="shared" si="1"/>
        <v>0</v>
      </c>
      <c r="AE16" s="45">
        <f t="shared" si="2"/>
        <v>0</v>
      </c>
      <c r="AF16" s="46">
        <f t="shared" si="3"/>
        <v>0</v>
      </c>
      <c r="AG16" s="47">
        <f t="shared" si="4"/>
        <v>0</v>
      </c>
      <c r="AH16" s="52"/>
    </row>
    <row r="17" spans="1:34" ht="15.75" x14ac:dyDescent="0.25">
      <c r="A17" s="34">
        <f t="shared" si="5"/>
        <v>10</v>
      </c>
      <c r="B17" s="35" t="str">
        <f>'[1]data peserta'!B11</f>
        <v>SMPN 2 Karangtengah</v>
      </c>
      <c r="C17" s="49"/>
      <c r="D17" s="50"/>
      <c r="E17" s="41"/>
      <c r="F17" s="49"/>
      <c r="G17" s="50"/>
      <c r="H17" s="41"/>
      <c r="I17" s="49"/>
      <c r="J17" s="50"/>
      <c r="K17" s="50"/>
      <c r="L17" s="49"/>
      <c r="M17" s="50"/>
      <c r="N17" s="41"/>
      <c r="O17" s="49"/>
      <c r="P17" s="50"/>
      <c r="Q17" s="41"/>
      <c r="R17" s="49"/>
      <c r="S17" s="50"/>
      <c r="T17" s="41"/>
      <c r="U17" s="49"/>
      <c r="V17" s="50"/>
      <c r="W17" s="41"/>
      <c r="X17" s="49"/>
      <c r="Y17" s="50"/>
      <c r="Z17" s="51"/>
      <c r="AA17" s="43">
        <f t="shared" si="0"/>
        <v>0</v>
      </c>
      <c r="AB17" s="43">
        <f t="shared" si="0"/>
        <v>0</v>
      </c>
      <c r="AC17" s="43">
        <f t="shared" si="0"/>
        <v>0</v>
      </c>
      <c r="AD17" s="44">
        <f t="shared" si="1"/>
        <v>0</v>
      </c>
      <c r="AE17" s="45">
        <f t="shared" si="2"/>
        <v>0</v>
      </c>
      <c r="AF17" s="46">
        <f t="shared" si="3"/>
        <v>0</v>
      </c>
      <c r="AG17" s="47">
        <f t="shared" si="4"/>
        <v>0</v>
      </c>
      <c r="AH17" s="52"/>
    </row>
    <row r="18" spans="1:34" ht="15.75" x14ac:dyDescent="0.25">
      <c r="A18" s="34">
        <f t="shared" si="5"/>
        <v>11</v>
      </c>
      <c r="B18" s="35" t="str">
        <f>'[1]data peserta'!B12</f>
        <v xml:space="preserve">SMPN 1 Sayung </v>
      </c>
      <c r="C18" s="49"/>
      <c r="D18" s="50"/>
      <c r="E18" s="41"/>
      <c r="F18" s="49"/>
      <c r="G18" s="50"/>
      <c r="H18" s="41"/>
      <c r="I18" s="49"/>
      <c r="J18" s="50"/>
      <c r="K18" s="41"/>
      <c r="L18" s="49"/>
      <c r="M18" s="50"/>
      <c r="N18" s="41"/>
      <c r="O18" s="49"/>
      <c r="P18" s="50"/>
      <c r="Q18" s="41"/>
      <c r="R18" s="49"/>
      <c r="S18" s="39">
        <v>1</v>
      </c>
      <c r="T18" s="40">
        <v>1</v>
      </c>
      <c r="U18" s="49"/>
      <c r="V18" s="50"/>
      <c r="W18" s="41"/>
      <c r="X18" s="49"/>
      <c r="Y18" s="50"/>
      <c r="Z18" s="51"/>
      <c r="AA18" s="43">
        <f t="shared" si="0"/>
        <v>0</v>
      </c>
      <c r="AB18" s="43">
        <f t="shared" si="0"/>
        <v>1</v>
      </c>
      <c r="AC18" s="43">
        <f t="shared" si="0"/>
        <v>1</v>
      </c>
      <c r="AD18" s="44">
        <f t="shared" si="1"/>
        <v>0</v>
      </c>
      <c r="AE18" s="45">
        <f t="shared" si="2"/>
        <v>3</v>
      </c>
      <c r="AF18" s="46">
        <f t="shared" si="3"/>
        <v>1</v>
      </c>
      <c r="AG18" s="47">
        <f t="shared" si="4"/>
        <v>2</v>
      </c>
      <c r="AH18" s="52"/>
    </row>
    <row r="19" spans="1:34" ht="15.75" x14ac:dyDescent="0.25">
      <c r="A19" s="34">
        <f t="shared" si="5"/>
        <v>12</v>
      </c>
      <c r="B19" s="35" t="str">
        <f>'[1]data peserta'!B13</f>
        <v xml:space="preserve">SMPN 1 Wonosalam </v>
      </c>
      <c r="C19" s="50"/>
      <c r="D19" s="50"/>
      <c r="E19" s="41"/>
      <c r="F19" s="49"/>
      <c r="G19" s="50"/>
      <c r="H19" s="50"/>
      <c r="I19" s="49"/>
      <c r="J19" s="50"/>
      <c r="K19" s="41"/>
      <c r="L19" s="49"/>
      <c r="M19" s="50"/>
      <c r="N19" s="41"/>
      <c r="O19" s="49"/>
      <c r="P19" s="50"/>
      <c r="Q19" s="41"/>
      <c r="R19" s="49"/>
      <c r="S19" s="50"/>
      <c r="T19" s="53"/>
      <c r="U19" s="49"/>
      <c r="V19" s="50"/>
      <c r="W19" s="41"/>
      <c r="X19" s="49"/>
      <c r="Y19" s="50"/>
      <c r="Z19" s="51"/>
      <c r="AA19" s="43">
        <f t="shared" si="0"/>
        <v>0</v>
      </c>
      <c r="AB19" s="43">
        <f t="shared" si="0"/>
        <v>0</v>
      </c>
      <c r="AC19" s="43">
        <f t="shared" si="0"/>
        <v>0</v>
      </c>
      <c r="AD19" s="44">
        <f t="shared" si="1"/>
        <v>0</v>
      </c>
      <c r="AE19" s="45">
        <f t="shared" si="2"/>
        <v>0</v>
      </c>
      <c r="AF19" s="46">
        <f t="shared" si="3"/>
        <v>0</v>
      </c>
      <c r="AG19" s="47">
        <f t="shared" si="4"/>
        <v>0</v>
      </c>
      <c r="AH19" s="52"/>
    </row>
    <row r="20" spans="1:34" ht="15.75" x14ac:dyDescent="0.25">
      <c r="A20" s="34">
        <f t="shared" si="5"/>
        <v>13</v>
      </c>
      <c r="B20" s="35" t="str">
        <f>'[1]data peserta'!B14</f>
        <v xml:space="preserve">SMPN 2 Wonosalam </v>
      </c>
      <c r="C20" s="49"/>
      <c r="D20" s="50"/>
      <c r="E20" s="41"/>
      <c r="F20" s="50"/>
      <c r="G20" s="50"/>
      <c r="H20" s="41"/>
      <c r="I20" s="49"/>
      <c r="J20" s="50"/>
      <c r="K20" s="41"/>
      <c r="L20" s="49"/>
      <c r="M20" s="50"/>
      <c r="N20" s="41"/>
      <c r="O20" s="49"/>
      <c r="P20" s="50"/>
      <c r="Q20" s="41"/>
      <c r="R20" s="49"/>
      <c r="S20" s="50"/>
      <c r="T20" s="39">
        <v>1</v>
      </c>
      <c r="U20" s="49"/>
      <c r="V20" s="50"/>
      <c r="W20" s="41"/>
      <c r="X20" s="49"/>
      <c r="Y20" s="50"/>
      <c r="Z20" s="51"/>
      <c r="AA20" s="43">
        <f t="shared" si="0"/>
        <v>0</v>
      </c>
      <c r="AB20" s="43">
        <f t="shared" si="0"/>
        <v>0</v>
      </c>
      <c r="AC20" s="43">
        <f t="shared" si="0"/>
        <v>1</v>
      </c>
      <c r="AD20" s="44">
        <f t="shared" si="1"/>
        <v>0</v>
      </c>
      <c r="AE20" s="45">
        <f t="shared" si="2"/>
        <v>0</v>
      </c>
      <c r="AF20" s="46">
        <f t="shared" si="3"/>
        <v>1</v>
      </c>
      <c r="AG20" s="47">
        <f t="shared" si="4"/>
        <v>1</v>
      </c>
      <c r="AH20" s="52"/>
    </row>
    <row r="21" spans="1:34" ht="15.75" x14ac:dyDescent="0.25">
      <c r="A21" s="34">
        <f t="shared" si="5"/>
        <v>14</v>
      </c>
      <c r="B21" s="35" t="str">
        <f>'[1]data peserta'!B15</f>
        <v xml:space="preserve">SMPN 1 Dempet </v>
      </c>
      <c r="C21" s="49"/>
      <c r="D21" s="50"/>
      <c r="E21" s="41"/>
      <c r="F21" s="49"/>
      <c r="G21" s="50"/>
      <c r="H21" s="41"/>
      <c r="I21" s="49"/>
      <c r="J21" s="50"/>
      <c r="K21" s="41"/>
      <c r="L21" s="49"/>
      <c r="M21" s="50"/>
      <c r="N21" s="41"/>
      <c r="O21" s="49"/>
      <c r="P21" s="50"/>
      <c r="Q21" s="41"/>
      <c r="R21" s="49"/>
      <c r="S21" s="50"/>
      <c r="T21" s="41"/>
      <c r="U21" s="49"/>
      <c r="V21" s="50"/>
      <c r="W21" s="41"/>
      <c r="X21" s="49"/>
      <c r="Y21" s="50"/>
      <c r="Z21" s="51"/>
      <c r="AA21" s="43">
        <f t="shared" si="0"/>
        <v>0</v>
      </c>
      <c r="AB21" s="43">
        <f t="shared" si="0"/>
        <v>0</v>
      </c>
      <c r="AC21" s="43">
        <f t="shared" si="0"/>
        <v>0</v>
      </c>
      <c r="AD21" s="44">
        <f t="shared" si="1"/>
        <v>0</v>
      </c>
      <c r="AE21" s="45">
        <f t="shared" si="2"/>
        <v>0</v>
      </c>
      <c r="AF21" s="46">
        <f t="shared" si="3"/>
        <v>0</v>
      </c>
      <c r="AG21" s="47">
        <f t="shared" si="4"/>
        <v>0</v>
      </c>
      <c r="AH21" s="52"/>
    </row>
    <row r="22" spans="1:34" ht="15.75" x14ac:dyDescent="0.25">
      <c r="A22" s="34">
        <f t="shared" si="5"/>
        <v>15</v>
      </c>
      <c r="B22" s="35" t="str">
        <f>'[1]data peserta'!B16</f>
        <v xml:space="preserve">SMPN 2 Dempet </v>
      </c>
      <c r="C22" s="49"/>
      <c r="D22" s="50"/>
      <c r="E22" s="41"/>
      <c r="F22" s="49"/>
      <c r="G22" s="50"/>
      <c r="H22" s="41"/>
      <c r="I22" s="49"/>
      <c r="J22" s="50"/>
      <c r="K22" s="41"/>
      <c r="L22" s="49"/>
      <c r="M22" s="50"/>
      <c r="N22" s="41"/>
      <c r="O22" s="49"/>
      <c r="P22" s="50"/>
      <c r="Q22" s="41"/>
      <c r="R22" s="49"/>
      <c r="S22" s="50"/>
      <c r="T22" s="41"/>
      <c r="U22" s="49"/>
      <c r="V22" s="50"/>
      <c r="W22" s="41"/>
      <c r="X22" s="49"/>
      <c r="Y22" s="50"/>
      <c r="Z22" s="51"/>
      <c r="AA22" s="43">
        <f t="shared" si="0"/>
        <v>0</v>
      </c>
      <c r="AB22" s="43">
        <f t="shared" si="0"/>
        <v>0</v>
      </c>
      <c r="AC22" s="43">
        <f t="shared" si="0"/>
        <v>0</v>
      </c>
      <c r="AD22" s="44">
        <f t="shared" si="1"/>
        <v>0</v>
      </c>
      <c r="AE22" s="45">
        <f t="shared" si="2"/>
        <v>0</v>
      </c>
      <c r="AF22" s="46">
        <f t="shared" si="3"/>
        <v>0</v>
      </c>
      <c r="AG22" s="47">
        <f t="shared" si="4"/>
        <v>0</v>
      </c>
      <c r="AH22" s="52"/>
    </row>
    <row r="23" spans="1:34" ht="15.75" x14ac:dyDescent="0.25">
      <c r="A23" s="34">
        <f t="shared" si="5"/>
        <v>16</v>
      </c>
      <c r="B23" s="35" t="str">
        <f>'[1]data peserta'!B17</f>
        <v xml:space="preserve">SMPN 1 Kebonagung </v>
      </c>
      <c r="C23" s="49"/>
      <c r="D23" s="50"/>
      <c r="E23" s="41"/>
      <c r="F23" s="49"/>
      <c r="G23" s="50"/>
      <c r="H23" s="41"/>
      <c r="I23" s="49"/>
      <c r="J23" s="50"/>
      <c r="K23" s="41"/>
      <c r="L23" s="49"/>
      <c r="M23" s="50"/>
      <c r="N23" s="41"/>
      <c r="O23" s="49"/>
      <c r="P23" s="50"/>
      <c r="Q23" s="41"/>
      <c r="R23" s="49"/>
      <c r="S23" s="50"/>
      <c r="T23" s="41"/>
      <c r="U23" s="49"/>
      <c r="V23" s="50"/>
      <c r="W23" s="41"/>
      <c r="X23" s="49"/>
      <c r="Y23" s="50"/>
      <c r="Z23" s="51"/>
      <c r="AA23" s="43">
        <f t="shared" si="0"/>
        <v>0</v>
      </c>
      <c r="AB23" s="43">
        <f t="shared" si="0"/>
        <v>0</v>
      </c>
      <c r="AC23" s="43">
        <f t="shared" si="0"/>
        <v>0</v>
      </c>
      <c r="AD23" s="44">
        <f t="shared" si="1"/>
        <v>0</v>
      </c>
      <c r="AE23" s="45">
        <f t="shared" si="2"/>
        <v>0</v>
      </c>
      <c r="AF23" s="46">
        <f t="shared" si="3"/>
        <v>0</v>
      </c>
      <c r="AG23" s="47">
        <f t="shared" si="4"/>
        <v>0</v>
      </c>
      <c r="AH23" s="52"/>
    </row>
    <row r="24" spans="1:34" ht="15.75" x14ac:dyDescent="0.25">
      <c r="A24" s="34">
        <f t="shared" si="5"/>
        <v>17</v>
      </c>
      <c r="B24" s="35" t="str">
        <f>'[1]data peserta'!B18</f>
        <v xml:space="preserve">SMPN 1 Mjien </v>
      </c>
      <c r="C24" s="49"/>
      <c r="D24" s="50"/>
      <c r="E24" s="41"/>
      <c r="F24" s="49"/>
      <c r="G24" s="50"/>
      <c r="H24" s="41"/>
      <c r="I24" s="49"/>
      <c r="J24" s="50"/>
      <c r="K24" s="41"/>
      <c r="L24" s="49"/>
      <c r="M24" s="50"/>
      <c r="N24" s="41"/>
      <c r="O24" s="49"/>
      <c r="P24" s="50"/>
      <c r="Q24" s="41"/>
      <c r="R24" s="49"/>
      <c r="S24" s="50"/>
      <c r="T24" s="41"/>
      <c r="U24" s="49"/>
      <c r="V24" s="50"/>
      <c r="W24" s="41"/>
      <c r="X24" s="49"/>
      <c r="Y24" s="50"/>
      <c r="Z24" s="51"/>
      <c r="AA24" s="43">
        <f t="shared" si="0"/>
        <v>0</v>
      </c>
      <c r="AB24" s="43">
        <f t="shared" si="0"/>
        <v>0</v>
      </c>
      <c r="AC24" s="43">
        <f t="shared" si="0"/>
        <v>0</v>
      </c>
      <c r="AD24" s="44">
        <f t="shared" si="1"/>
        <v>0</v>
      </c>
      <c r="AE24" s="45">
        <f t="shared" si="2"/>
        <v>0</v>
      </c>
      <c r="AF24" s="46">
        <f t="shared" si="3"/>
        <v>0</v>
      </c>
      <c r="AG24" s="47">
        <f t="shared" si="4"/>
        <v>0</v>
      </c>
      <c r="AH24" s="52"/>
    </row>
    <row r="25" spans="1:34" ht="15.75" x14ac:dyDescent="0.25">
      <c r="A25" s="34">
        <f t="shared" si="5"/>
        <v>18</v>
      </c>
      <c r="B25" s="35" t="str">
        <f>'[1]data peserta'!B19</f>
        <v xml:space="preserve">SMPN 2 Mijen </v>
      </c>
      <c r="C25" s="49"/>
      <c r="D25" s="50"/>
      <c r="E25" s="41"/>
      <c r="F25" s="49"/>
      <c r="G25" s="50"/>
      <c r="H25" s="41"/>
      <c r="I25" s="49"/>
      <c r="J25" s="50"/>
      <c r="K25" s="41"/>
      <c r="L25" s="49"/>
      <c r="M25" s="50"/>
      <c r="N25" s="41"/>
      <c r="O25" s="49"/>
      <c r="P25" s="50"/>
      <c r="Q25" s="41"/>
      <c r="R25" s="49"/>
      <c r="S25" s="50"/>
      <c r="T25" s="50"/>
      <c r="U25" s="49"/>
      <c r="V25" s="50"/>
      <c r="W25" s="41"/>
      <c r="X25" s="49"/>
      <c r="Y25" s="50"/>
      <c r="Z25" s="51"/>
      <c r="AA25" s="43">
        <f t="shared" si="0"/>
        <v>0</v>
      </c>
      <c r="AB25" s="43">
        <f t="shared" si="0"/>
        <v>0</v>
      </c>
      <c r="AC25" s="43">
        <f t="shared" si="0"/>
        <v>0</v>
      </c>
      <c r="AD25" s="44">
        <f t="shared" si="1"/>
        <v>0</v>
      </c>
      <c r="AE25" s="45">
        <f t="shared" si="2"/>
        <v>0</v>
      </c>
      <c r="AF25" s="46">
        <f t="shared" si="3"/>
        <v>0</v>
      </c>
      <c r="AG25" s="47">
        <f t="shared" si="4"/>
        <v>0</v>
      </c>
      <c r="AH25" s="52"/>
    </row>
    <row r="26" spans="1:34" ht="15.75" x14ac:dyDescent="0.25">
      <c r="A26" s="34">
        <f t="shared" si="5"/>
        <v>19</v>
      </c>
      <c r="B26" s="35" t="str">
        <f>'[1]data peserta'!B20</f>
        <v xml:space="preserve">SMPN 1 Guntur </v>
      </c>
      <c r="C26" s="49"/>
      <c r="D26" s="50"/>
      <c r="E26" s="41"/>
      <c r="F26" s="49"/>
      <c r="G26" s="50"/>
      <c r="H26" s="41"/>
      <c r="I26" s="49"/>
      <c r="J26" s="50"/>
      <c r="K26" s="41"/>
      <c r="L26" s="49"/>
      <c r="M26" s="50"/>
      <c r="N26" s="41"/>
      <c r="O26" s="49"/>
      <c r="P26" s="50"/>
      <c r="Q26" s="41"/>
      <c r="R26" s="49"/>
      <c r="S26" s="50"/>
      <c r="T26" s="41"/>
      <c r="U26" s="49"/>
      <c r="V26" s="50"/>
      <c r="W26" s="41"/>
      <c r="X26" s="49"/>
      <c r="Y26" s="50"/>
      <c r="Z26" s="51"/>
      <c r="AA26" s="43">
        <f t="shared" si="0"/>
        <v>0</v>
      </c>
      <c r="AB26" s="43">
        <f t="shared" si="0"/>
        <v>0</v>
      </c>
      <c r="AC26" s="43">
        <f t="shared" si="0"/>
        <v>0</v>
      </c>
      <c r="AD26" s="44">
        <f t="shared" si="1"/>
        <v>0</v>
      </c>
      <c r="AE26" s="45">
        <f t="shared" si="2"/>
        <v>0</v>
      </c>
      <c r="AF26" s="46">
        <f t="shared" si="3"/>
        <v>0</v>
      </c>
      <c r="AG26" s="47">
        <f t="shared" si="4"/>
        <v>0</v>
      </c>
      <c r="AH26" s="52"/>
    </row>
    <row r="27" spans="1:34" ht="15.75" x14ac:dyDescent="0.25">
      <c r="A27" s="34">
        <f t="shared" si="5"/>
        <v>20</v>
      </c>
      <c r="B27" s="35" t="str">
        <f>'[1]data peserta'!B21</f>
        <v xml:space="preserve">SMPN 2 Guntur </v>
      </c>
      <c r="C27" s="49"/>
      <c r="D27" s="50"/>
      <c r="E27" s="41"/>
      <c r="F27" s="49"/>
      <c r="G27" s="50"/>
      <c r="H27" s="41"/>
      <c r="I27" s="49"/>
      <c r="J27" s="50"/>
      <c r="K27" s="41"/>
      <c r="L27" s="49"/>
      <c r="M27" s="50"/>
      <c r="N27" s="41"/>
      <c r="O27" s="49"/>
      <c r="P27" s="50"/>
      <c r="Q27" s="41"/>
      <c r="R27" s="49"/>
      <c r="S27" s="50"/>
      <c r="T27" s="41"/>
      <c r="U27" s="49"/>
      <c r="V27" s="50"/>
      <c r="W27" s="41"/>
      <c r="X27" s="49"/>
      <c r="Y27" s="50"/>
      <c r="Z27" s="51"/>
      <c r="AA27" s="43">
        <f t="shared" si="0"/>
        <v>0</v>
      </c>
      <c r="AB27" s="43">
        <f t="shared" si="0"/>
        <v>0</v>
      </c>
      <c r="AC27" s="43">
        <f t="shared" si="0"/>
        <v>0</v>
      </c>
      <c r="AD27" s="44">
        <f t="shared" si="1"/>
        <v>0</v>
      </c>
      <c r="AE27" s="45">
        <f t="shared" si="2"/>
        <v>0</v>
      </c>
      <c r="AF27" s="46">
        <f t="shared" si="3"/>
        <v>0</v>
      </c>
      <c r="AG27" s="47">
        <f t="shared" si="4"/>
        <v>0</v>
      </c>
      <c r="AH27" s="52"/>
    </row>
    <row r="28" spans="1:34" ht="15.75" x14ac:dyDescent="0.25">
      <c r="A28" s="34">
        <f t="shared" si="5"/>
        <v>21</v>
      </c>
      <c r="B28" s="35" t="str">
        <f>'[1]data peserta'!B22</f>
        <v xml:space="preserve">SMPN 1 Gajah </v>
      </c>
      <c r="C28" s="49"/>
      <c r="D28" s="50"/>
      <c r="E28" s="41"/>
      <c r="F28" s="49"/>
      <c r="G28" s="40">
        <v>1</v>
      </c>
      <c r="H28" s="41"/>
      <c r="I28" s="49"/>
      <c r="J28" s="50"/>
      <c r="K28" s="41"/>
      <c r="L28" s="49"/>
      <c r="M28" s="50"/>
      <c r="N28" s="41"/>
      <c r="O28" s="49"/>
      <c r="P28" s="50"/>
      <c r="Q28" s="41"/>
      <c r="R28" s="49"/>
      <c r="S28" s="50"/>
      <c r="T28" s="41"/>
      <c r="U28" s="49"/>
      <c r="V28" s="50"/>
      <c r="W28" s="41"/>
      <c r="X28" s="49"/>
      <c r="Y28" s="50"/>
      <c r="Z28" s="51"/>
      <c r="AA28" s="43">
        <f t="shared" si="0"/>
        <v>0</v>
      </c>
      <c r="AB28" s="43">
        <f t="shared" si="0"/>
        <v>1</v>
      </c>
      <c r="AC28" s="43">
        <f t="shared" si="0"/>
        <v>0</v>
      </c>
      <c r="AD28" s="44">
        <f t="shared" si="1"/>
        <v>0</v>
      </c>
      <c r="AE28" s="45">
        <f t="shared" si="2"/>
        <v>3</v>
      </c>
      <c r="AF28" s="46">
        <f t="shared" si="3"/>
        <v>0</v>
      </c>
      <c r="AG28" s="47">
        <f t="shared" si="4"/>
        <v>1</v>
      </c>
      <c r="AH28" s="52"/>
    </row>
    <row r="29" spans="1:34" ht="15.75" x14ac:dyDescent="0.25">
      <c r="A29" s="34">
        <f t="shared" si="5"/>
        <v>22</v>
      </c>
      <c r="B29" s="35" t="str">
        <f>'[1]data peserta'!B23</f>
        <v xml:space="preserve">SMPN 2 Gajah </v>
      </c>
      <c r="C29" s="49"/>
      <c r="D29" s="50"/>
      <c r="E29" s="41"/>
      <c r="F29" s="49"/>
      <c r="G29" s="50"/>
      <c r="H29" s="41"/>
      <c r="I29" s="49"/>
      <c r="J29" s="50"/>
      <c r="K29" s="41"/>
      <c r="L29" s="49"/>
      <c r="M29" s="50"/>
      <c r="N29" s="41"/>
      <c r="O29" s="49"/>
      <c r="P29" s="50"/>
      <c r="Q29" s="41"/>
      <c r="R29" s="49"/>
      <c r="S29" s="50"/>
      <c r="T29" s="41"/>
      <c r="U29" s="49"/>
      <c r="V29" s="50"/>
      <c r="W29" s="41"/>
      <c r="X29" s="49"/>
      <c r="Y29" s="50"/>
      <c r="Z29" s="51"/>
      <c r="AA29" s="43">
        <f t="shared" si="0"/>
        <v>0</v>
      </c>
      <c r="AB29" s="43">
        <f t="shared" si="0"/>
        <v>0</v>
      </c>
      <c r="AC29" s="43">
        <f t="shared" si="0"/>
        <v>0</v>
      </c>
      <c r="AD29" s="44">
        <f t="shared" si="1"/>
        <v>0</v>
      </c>
      <c r="AE29" s="45">
        <f t="shared" si="2"/>
        <v>0</v>
      </c>
      <c r="AF29" s="46">
        <f t="shared" si="3"/>
        <v>0</v>
      </c>
      <c r="AG29" s="47">
        <f t="shared" si="4"/>
        <v>0</v>
      </c>
      <c r="AH29" s="54"/>
    </row>
    <row r="30" spans="1:34" ht="15.75" x14ac:dyDescent="0.25">
      <c r="A30" s="34">
        <f t="shared" si="5"/>
        <v>23</v>
      </c>
      <c r="B30" s="35" t="str">
        <f>'[1]data peserta'!B24</f>
        <v xml:space="preserve">SMPN 1 Karanganyar </v>
      </c>
      <c r="C30" s="49"/>
      <c r="D30" s="50"/>
      <c r="E30" s="50"/>
      <c r="F30" s="49"/>
      <c r="G30" s="50"/>
      <c r="H30" s="41"/>
      <c r="I30" s="49"/>
      <c r="J30" s="51"/>
      <c r="K30" s="41"/>
      <c r="L30" s="49"/>
      <c r="M30" s="50"/>
      <c r="N30" s="41"/>
      <c r="O30" s="49"/>
      <c r="P30" s="50"/>
      <c r="Q30" s="41"/>
      <c r="R30" s="49"/>
      <c r="S30" s="50"/>
      <c r="T30" s="41"/>
      <c r="U30" s="49"/>
      <c r="V30" s="50"/>
      <c r="W30" s="41"/>
      <c r="X30" s="49"/>
      <c r="Y30" s="50"/>
      <c r="Z30" s="51"/>
      <c r="AA30" s="43">
        <f t="shared" si="0"/>
        <v>0</v>
      </c>
      <c r="AB30" s="43">
        <f t="shared" si="0"/>
        <v>0</v>
      </c>
      <c r="AC30" s="43">
        <f t="shared" si="0"/>
        <v>0</v>
      </c>
      <c r="AD30" s="44">
        <f t="shared" si="1"/>
        <v>0</v>
      </c>
      <c r="AE30" s="45">
        <f t="shared" si="2"/>
        <v>0</v>
      </c>
      <c r="AF30" s="46">
        <f t="shared" si="3"/>
        <v>0</v>
      </c>
      <c r="AG30" s="47">
        <f t="shared" si="4"/>
        <v>0</v>
      </c>
      <c r="AH30" s="54"/>
    </row>
    <row r="31" spans="1:34" ht="15.75" x14ac:dyDescent="0.25">
      <c r="A31" s="34">
        <f t="shared" si="5"/>
        <v>24</v>
      </c>
      <c r="B31" s="35" t="str">
        <f>'[1]data peserta'!B25</f>
        <v xml:space="preserve">SMPN 2 Karanganyar </v>
      </c>
      <c r="C31" s="49"/>
      <c r="D31" s="50"/>
      <c r="E31" s="41"/>
      <c r="F31" s="49"/>
      <c r="G31" s="39">
        <v>1</v>
      </c>
      <c r="H31" s="41"/>
      <c r="I31" s="49"/>
      <c r="J31" s="39">
        <v>1</v>
      </c>
      <c r="K31" s="41"/>
      <c r="L31" s="49"/>
      <c r="M31" s="50"/>
      <c r="N31" s="41"/>
      <c r="O31" s="49"/>
      <c r="P31" s="50"/>
      <c r="Q31" s="41"/>
      <c r="R31" s="49"/>
      <c r="S31" s="50"/>
      <c r="T31" s="41"/>
      <c r="U31" s="50"/>
      <c r="V31" s="50"/>
      <c r="W31" s="41"/>
      <c r="X31" s="49"/>
      <c r="Y31" s="50"/>
      <c r="Z31" s="51"/>
      <c r="AA31" s="43">
        <f t="shared" si="0"/>
        <v>0</v>
      </c>
      <c r="AB31" s="43">
        <f t="shared" si="0"/>
        <v>2</v>
      </c>
      <c r="AC31" s="43">
        <f t="shared" si="0"/>
        <v>0</v>
      </c>
      <c r="AD31" s="44">
        <f t="shared" si="1"/>
        <v>0</v>
      </c>
      <c r="AE31" s="45">
        <f t="shared" si="2"/>
        <v>6</v>
      </c>
      <c r="AF31" s="46">
        <f t="shared" si="3"/>
        <v>0</v>
      </c>
      <c r="AG31" s="47">
        <f t="shared" si="4"/>
        <v>2</v>
      </c>
      <c r="AH31" s="54"/>
    </row>
    <row r="32" spans="1:34" ht="15.75" x14ac:dyDescent="0.25">
      <c r="A32" s="34">
        <f t="shared" si="5"/>
        <v>25</v>
      </c>
      <c r="B32" s="35" t="str">
        <f>'[1]data peserta'!B26</f>
        <v xml:space="preserve">SMPN 1 Karangawen </v>
      </c>
      <c r="C32" s="49"/>
      <c r="D32" s="50"/>
      <c r="E32" s="41"/>
      <c r="F32" s="49"/>
      <c r="G32" s="50"/>
      <c r="H32" s="41"/>
      <c r="I32" s="39">
        <v>1</v>
      </c>
      <c r="J32" s="50"/>
      <c r="K32" s="40">
        <v>1</v>
      </c>
      <c r="L32" s="49"/>
      <c r="M32" s="50"/>
      <c r="N32" s="41"/>
      <c r="O32" s="49"/>
      <c r="P32" s="50"/>
      <c r="Q32" s="41"/>
      <c r="R32" s="49"/>
      <c r="S32" s="50"/>
      <c r="T32" s="41"/>
      <c r="U32" s="41"/>
      <c r="V32" s="50"/>
      <c r="W32" s="41"/>
      <c r="X32" s="49"/>
      <c r="Y32" s="50"/>
      <c r="Z32" s="51"/>
      <c r="AA32" s="43">
        <f t="shared" si="0"/>
        <v>1</v>
      </c>
      <c r="AB32" s="43">
        <f t="shared" si="0"/>
        <v>0</v>
      </c>
      <c r="AC32" s="43">
        <f t="shared" si="0"/>
        <v>1</v>
      </c>
      <c r="AD32" s="44">
        <f t="shared" si="1"/>
        <v>7</v>
      </c>
      <c r="AE32" s="45">
        <f t="shared" si="2"/>
        <v>0</v>
      </c>
      <c r="AF32" s="46">
        <f t="shared" si="3"/>
        <v>1</v>
      </c>
      <c r="AG32" s="47">
        <f t="shared" si="4"/>
        <v>2</v>
      </c>
      <c r="AH32" s="54"/>
    </row>
    <row r="33" spans="1:34" ht="15.75" x14ac:dyDescent="0.25">
      <c r="A33" s="34">
        <f t="shared" si="5"/>
        <v>26</v>
      </c>
      <c r="B33" s="35" t="str">
        <f>'[1]data peserta'!B27</f>
        <v xml:space="preserve">SMPN 2 Karangawen  </v>
      </c>
      <c r="C33" s="49"/>
      <c r="D33" s="50"/>
      <c r="E33" s="41"/>
      <c r="F33" s="49"/>
      <c r="G33" s="50"/>
      <c r="H33" s="39">
        <v>1</v>
      </c>
      <c r="I33" s="49"/>
      <c r="J33" s="50"/>
      <c r="K33" s="41"/>
      <c r="L33" s="49"/>
      <c r="M33" s="50"/>
      <c r="N33" s="41"/>
      <c r="O33" s="49"/>
      <c r="P33" s="50"/>
      <c r="Q33" s="41"/>
      <c r="R33" s="49"/>
      <c r="S33" s="41"/>
      <c r="T33" s="41"/>
      <c r="U33" s="49"/>
      <c r="V33" s="50"/>
      <c r="W33" s="41"/>
      <c r="X33" s="49"/>
      <c r="Y33" s="50"/>
      <c r="Z33" s="51"/>
      <c r="AA33" s="43">
        <f t="shared" si="0"/>
        <v>0</v>
      </c>
      <c r="AB33" s="43">
        <f t="shared" si="0"/>
        <v>0</v>
      </c>
      <c r="AC33" s="43">
        <f t="shared" si="0"/>
        <v>1</v>
      </c>
      <c r="AD33" s="44">
        <f t="shared" si="1"/>
        <v>0</v>
      </c>
      <c r="AE33" s="45">
        <f t="shared" si="2"/>
        <v>0</v>
      </c>
      <c r="AF33" s="46">
        <f t="shared" si="3"/>
        <v>1</v>
      </c>
      <c r="AG33" s="47">
        <f t="shared" si="4"/>
        <v>1</v>
      </c>
      <c r="AH33" s="54"/>
    </row>
    <row r="34" spans="1:34" ht="15.75" x14ac:dyDescent="0.25">
      <c r="A34" s="34">
        <f t="shared" si="5"/>
        <v>27</v>
      </c>
      <c r="B34" s="35" t="str">
        <f>'[1]data peserta'!B28</f>
        <v xml:space="preserve">SMPN 1 Bonang </v>
      </c>
      <c r="C34" s="49"/>
      <c r="D34" s="50"/>
      <c r="E34" s="41"/>
      <c r="F34" s="55"/>
      <c r="G34" s="50"/>
      <c r="H34" s="41"/>
      <c r="I34" s="50"/>
      <c r="J34" s="50"/>
      <c r="K34" s="41"/>
      <c r="L34" s="41"/>
      <c r="M34" s="50"/>
      <c r="N34" s="41"/>
      <c r="O34" s="49"/>
      <c r="P34" s="50"/>
      <c r="Q34" s="41"/>
      <c r="R34" s="49"/>
      <c r="S34" s="50"/>
      <c r="T34" s="41"/>
      <c r="U34" s="49"/>
      <c r="V34" s="50"/>
      <c r="W34" s="41"/>
      <c r="X34" s="49"/>
      <c r="Y34" s="50"/>
      <c r="Z34" s="51"/>
      <c r="AA34" s="43">
        <f t="shared" si="0"/>
        <v>0</v>
      </c>
      <c r="AB34" s="43">
        <f t="shared" si="0"/>
        <v>0</v>
      </c>
      <c r="AC34" s="43">
        <f t="shared" si="0"/>
        <v>0</v>
      </c>
      <c r="AD34" s="44">
        <f t="shared" si="1"/>
        <v>0</v>
      </c>
      <c r="AE34" s="45">
        <f t="shared" si="2"/>
        <v>0</v>
      </c>
      <c r="AF34" s="46">
        <f t="shared" si="3"/>
        <v>0</v>
      </c>
      <c r="AG34" s="47">
        <f t="shared" si="4"/>
        <v>0</v>
      </c>
      <c r="AH34" s="54"/>
    </row>
    <row r="35" spans="1:34" ht="15.75" x14ac:dyDescent="0.25">
      <c r="A35" s="34">
        <f t="shared" si="5"/>
        <v>28</v>
      </c>
      <c r="B35" s="35" t="str">
        <f>'[1]data peserta'!B29</f>
        <v xml:space="preserve">SMPN 2 Bonang </v>
      </c>
      <c r="C35" s="49"/>
      <c r="D35" s="50"/>
      <c r="E35" s="41"/>
      <c r="F35" s="49"/>
      <c r="G35" s="50"/>
      <c r="H35" s="41"/>
      <c r="I35" s="49"/>
      <c r="J35" s="50"/>
      <c r="K35" s="41"/>
      <c r="L35" s="49"/>
      <c r="M35" s="50"/>
      <c r="N35" s="41"/>
      <c r="O35" s="50"/>
      <c r="P35" s="50"/>
      <c r="Q35" s="41"/>
      <c r="R35" s="49"/>
      <c r="S35" s="50"/>
      <c r="T35" s="41"/>
      <c r="U35" s="49"/>
      <c r="V35" s="50"/>
      <c r="W35" s="50"/>
      <c r="X35" s="49"/>
      <c r="Y35" s="50"/>
      <c r="Z35" s="51"/>
      <c r="AA35" s="43">
        <f t="shared" si="0"/>
        <v>0</v>
      </c>
      <c r="AB35" s="43">
        <f t="shared" si="0"/>
        <v>0</v>
      </c>
      <c r="AC35" s="43">
        <f t="shared" si="0"/>
        <v>0</v>
      </c>
      <c r="AD35" s="44">
        <f t="shared" si="1"/>
        <v>0</v>
      </c>
      <c r="AE35" s="45">
        <f t="shared" si="2"/>
        <v>0</v>
      </c>
      <c r="AF35" s="46">
        <f t="shared" si="3"/>
        <v>0</v>
      </c>
      <c r="AG35" s="47">
        <f t="shared" si="4"/>
        <v>0</v>
      </c>
      <c r="AH35" s="54"/>
    </row>
    <row r="36" spans="1:34" ht="15.75" x14ac:dyDescent="0.25">
      <c r="A36" s="34">
        <f t="shared" si="5"/>
        <v>29</v>
      </c>
      <c r="B36" s="35" t="str">
        <f>'[1]data peserta'!B30</f>
        <v xml:space="preserve">SMPN 1 Wedung  </v>
      </c>
      <c r="C36" s="49"/>
      <c r="D36" s="50"/>
      <c r="E36" s="41"/>
      <c r="F36" s="49"/>
      <c r="G36" s="50"/>
      <c r="H36" s="41"/>
      <c r="I36" s="49"/>
      <c r="J36" s="50"/>
      <c r="K36" s="41"/>
      <c r="L36" s="49"/>
      <c r="M36" s="50"/>
      <c r="N36" s="40">
        <v>1</v>
      </c>
      <c r="O36" s="49"/>
      <c r="P36" s="39">
        <v>1</v>
      </c>
      <c r="Q36" s="41"/>
      <c r="R36" s="49"/>
      <c r="S36" s="50"/>
      <c r="T36" s="41"/>
      <c r="U36" s="49"/>
      <c r="V36" s="50"/>
      <c r="W36" s="40">
        <v>1</v>
      </c>
      <c r="X36" s="49"/>
      <c r="Y36" s="50"/>
      <c r="Z36" s="51"/>
      <c r="AA36" s="43">
        <f t="shared" si="0"/>
        <v>0</v>
      </c>
      <c r="AB36" s="43">
        <f t="shared" si="0"/>
        <v>1</v>
      </c>
      <c r="AC36" s="43">
        <f t="shared" si="0"/>
        <v>2</v>
      </c>
      <c r="AD36" s="44">
        <f t="shared" si="1"/>
        <v>0</v>
      </c>
      <c r="AE36" s="45">
        <f t="shared" si="2"/>
        <v>3</v>
      </c>
      <c r="AF36" s="46">
        <f t="shared" si="3"/>
        <v>2</v>
      </c>
      <c r="AG36" s="47">
        <f t="shared" si="4"/>
        <v>3</v>
      </c>
      <c r="AH36" s="54"/>
    </row>
    <row r="37" spans="1:34" ht="15.75" x14ac:dyDescent="0.25">
      <c r="A37" s="34">
        <f t="shared" si="5"/>
        <v>30</v>
      </c>
      <c r="B37" s="35" t="str">
        <f>'[1]data peserta'!B31</f>
        <v xml:space="preserve">SMPN 3 Wedung  </v>
      </c>
      <c r="C37" s="49"/>
      <c r="D37" s="50"/>
      <c r="E37" s="41"/>
      <c r="F37" s="49"/>
      <c r="G37" s="50"/>
      <c r="H37" s="41"/>
      <c r="I37" s="49"/>
      <c r="J37" s="50"/>
      <c r="K37" s="41"/>
      <c r="L37" s="49"/>
      <c r="M37" s="50"/>
      <c r="N37" s="41"/>
      <c r="O37" s="49"/>
      <c r="P37" s="50"/>
      <c r="Q37" s="41"/>
      <c r="R37" s="49"/>
      <c r="S37" s="50"/>
      <c r="T37" s="41"/>
      <c r="U37" s="49"/>
      <c r="V37" s="50"/>
      <c r="W37" s="41"/>
      <c r="X37" s="49"/>
      <c r="Y37" s="50"/>
      <c r="Z37" s="51"/>
      <c r="AA37" s="43">
        <f t="shared" si="0"/>
        <v>0</v>
      </c>
      <c r="AB37" s="43">
        <f t="shared" si="0"/>
        <v>0</v>
      </c>
      <c r="AC37" s="43">
        <f t="shared" si="0"/>
        <v>0</v>
      </c>
      <c r="AD37" s="44">
        <f t="shared" si="1"/>
        <v>0</v>
      </c>
      <c r="AE37" s="45">
        <f t="shared" si="2"/>
        <v>0</v>
      </c>
      <c r="AF37" s="46">
        <f t="shared" si="3"/>
        <v>0</v>
      </c>
      <c r="AG37" s="47">
        <f t="shared" si="4"/>
        <v>0</v>
      </c>
      <c r="AH37" s="54"/>
    </row>
    <row r="38" spans="1:34" ht="15.75" x14ac:dyDescent="0.25">
      <c r="A38" s="34">
        <f t="shared" si="5"/>
        <v>31</v>
      </c>
      <c r="B38" s="35" t="str">
        <f>'[1]data peserta'!B32</f>
        <v xml:space="preserve">MTs Roudlatush Sholihin Trengguli Wonosalam </v>
      </c>
      <c r="C38" s="49"/>
      <c r="D38" s="50"/>
      <c r="E38" s="41"/>
      <c r="F38" s="49"/>
      <c r="G38" s="50"/>
      <c r="H38" s="41"/>
      <c r="I38" s="49"/>
      <c r="J38" s="50"/>
      <c r="K38" s="41"/>
      <c r="L38" s="49"/>
      <c r="M38" s="50"/>
      <c r="N38" s="41"/>
      <c r="O38" s="49"/>
      <c r="P38" s="50"/>
      <c r="Q38" s="41"/>
      <c r="R38" s="49"/>
      <c r="S38" s="50"/>
      <c r="T38" s="41"/>
      <c r="U38" s="49"/>
      <c r="V38" s="50"/>
      <c r="W38" s="41"/>
      <c r="X38" s="49"/>
      <c r="Y38" s="50"/>
      <c r="Z38" s="51"/>
      <c r="AA38" s="43">
        <f t="shared" si="0"/>
        <v>0</v>
      </c>
      <c r="AB38" s="43">
        <f t="shared" si="0"/>
        <v>0</v>
      </c>
      <c r="AC38" s="43">
        <f t="shared" si="0"/>
        <v>0</v>
      </c>
      <c r="AD38" s="44">
        <f t="shared" si="1"/>
        <v>0</v>
      </c>
      <c r="AE38" s="45">
        <f t="shared" si="2"/>
        <v>0</v>
      </c>
      <c r="AF38" s="46">
        <f t="shared" si="3"/>
        <v>0</v>
      </c>
      <c r="AG38" s="47">
        <f t="shared" si="4"/>
        <v>0</v>
      </c>
      <c r="AH38" s="54"/>
    </row>
    <row r="39" spans="1:34" ht="15.75" x14ac:dyDescent="0.25">
      <c r="A39" s="34">
        <f t="shared" si="5"/>
        <v>32</v>
      </c>
      <c r="B39" s="35" t="str">
        <f>'[1]data peserta'!B33</f>
        <v>MTs Nur Hidayah Karangawen</v>
      </c>
      <c r="C39" s="49"/>
      <c r="D39" s="50"/>
      <c r="E39" s="41"/>
      <c r="F39" s="49"/>
      <c r="G39" s="50"/>
      <c r="H39" s="41"/>
      <c r="I39" s="49"/>
      <c r="J39" s="50"/>
      <c r="K39" s="41"/>
      <c r="L39" s="49"/>
      <c r="M39" s="50"/>
      <c r="N39" s="41"/>
      <c r="O39" s="49"/>
      <c r="P39" s="50"/>
      <c r="Q39" s="41"/>
      <c r="R39" s="49"/>
      <c r="S39" s="50"/>
      <c r="T39" s="41"/>
      <c r="U39" s="49"/>
      <c r="V39" s="50"/>
      <c r="W39" s="41"/>
      <c r="X39" s="49"/>
      <c r="Y39" s="50"/>
      <c r="Z39" s="51"/>
      <c r="AA39" s="43">
        <f t="shared" si="0"/>
        <v>0</v>
      </c>
      <c r="AB39" s="43">
        <f t="shared" si="0"/>
        <v>0</v>
      </c>
      <c r="AC39" s="43">
        <f t="shared" si="0"/>
        <v>0</v>
      </c>
      <c r="AD39" s="44">
        <f t="shared" si="1"/>
        <v>0</v>
      </c>
      <c r="AE39" s="45">
        <f t="shared" si="2"/>
        <v>0</v>
      </c>
      <c r="AF39" s="46">
        <f t="shared" si="3"/>
        <v>0</v>
      </c>
      <c r="AG39" s="47">
        <f t="shared" si="4"/>
        <v>0</v>
      </c>
      <c r="AH39" s="54"/>
    </row>
    <row r="40" spans="1:34" ht="15.75" x14ac:dyDescent="0.25">
      <c r="A40" s="34">
        <f t="shared" si="5"/>
        <v>33</v>
      </c>
      <c r="B40" s="35" t="str">
        <f>'[1]data peserta'!B34</f>
        <v>MTs N Mranggen</v>
      </c>
      <c r="C40" s="49"/>
      <c r="D40" s="50"/>
      <c r="E40" s="41"/>
      <c r="F40" s="49"/>
      <c r="G40" s="50"/>
      <c r="H40" s="41"/>
      <c r="I40" s="49"/>
      <c r="J40" s="50"/>
      <c r="K40" s="41"/>
      <c r="L40" s="49"/>
      <c r="M40" s="50"/>
      <c r="N40" s="41"/>
      <c r="O40" s="49"/>
      <c r="P40" s="50"/>
      <c r="Q40" s="41"/>
      <c r="R40" s="49"/>
      <c r="S40" s="50"/>
      <c r="T40" s="41"/>
      <c r="U40" s="49"/>
      <c r="V40" s="50"/>
      <c r="W40" s="41"/>
      <c r="X40" s="49"/>
      <c r="Y40" s="50"/>
      <c r="Z40" s="51"/>
      <c r="AA40" s="43">
        <f t="shared" si="0"/>
        <v>0</v>
      </c>
      <c r="AB40" s="43">
        <f t="shared" si="0"/>
        <v>0</v>
      </c>
      <c r="AC40" s="43">
        <f t="shared" si="0"/>
        <v>0</v>
      </c>
      <c r="AD40" s="44">
        <f t="shared" si="1"/>
        <v>0</v>
      </c>
      <c r="AE40" s="45">
        <f t="shared" si="2"/>
        <v>0</v>
      </c>
      <c r="AF40" s="46">
        <f t="shared" si="3"/>
        <v>0</v>
      </c>
      <c r="AG40" s="47">
        <f t="shared" si="4"/>
        <v>0</v>
      </c>
      <c r="AH40" s="54"/>
    </row>
    <row r="41" spans="1:34" ht="15.75" x14ac:dyDescent="0.25">
      <c r="A41" s="34">
        <f t="shared" si="5"/>
        <v>34</v>
      </c>
      <c r="B41" s="35" t="str">
        <f>'[1]data peserta'!B35</f>
        <v>MTs N Gajah</v>
      </c>
      <c r="C41" s="49"/>
      <c r="D41" s="50"/>
      <c r="E41" s="41"/>
      <c r="F41" s="49"/>
      <c r="G41" s="50"/>
      <c r="H41" s="41"/>
      <c r="I41" s="49"/>
      <c r="J41" s="50"/>
      <c r="K41" s="41"/>
      <c r="L41" s="49"/>
      <c r="M41" s="50"/>
      <c r="N41" s="41"/>
      <c r="O41" s="49"/>
      <c r="P41" s="50"/>
      <c r="Q41" s="41"/>
      <c r="R41" s="49"/>
      <c r="S41" s="50"/>
      <c r="T41" s="41"/>
      <c r="U41" s="49"/>
      <c r="V41" s="50"/>
      <c r="W41" s="41"/>
      <c r="X41" s="49"/>
      <c r="Y41" s="50"/>
      <c r="Z41" s="51"/>
      <c r="AA41" s="43">
        <f t="shared" si="0"/>
        <v>0</v>
      </c>
      <c r="AB41" s="43">
        <f t="shared" si="0"/>
        <v>0</v>
      </c>
      <c r="AC41" s="43">
        <f t="shared" si="0"/>
        <v>0</v>
      </c>
      <c r="AD41" s="44">
        <f t="shared" si="1"/>
        <v>0</v>
      </c>
      <c r="AE41" s="45">
        <f t="shared" si="2"/>
        <v>0</v>
      </c>
      <c r="AF41" s="46">
        <f t="shared" si="3"/>
        <v>0</v>
      </c>
      <c r="AG41" s="47">
        <f t="shared" si="4"/>
        <v>0</v>
      </c>
      <c r="AH41" s="54"/>
    </row>
    <row r="42" spans="1:34" ht="15.75" x14ac:dyDescent="0.25">
      <c r="A42" s="34">
        <f t="shared" si="5"/>
        <v>35</v>
      </c>
      <c r="B42" s="35" t="str">
        <f>'[1]data peserta'!B36</f>
        <v>MTs NU Jogoloyo</v>
      </c>
      <c r="C42" s="49"/>
      <c r="D42" s="50"/>
      <c r="E42" s="39">
        <v>1</v>
      </c>
      <c r="F42" s="49"/>
      <c r="G42" s="50"/>
      <c r="H42" s="41"/>
      <c r="I42" s="49"/>
      <c r="J42" s="50"/>
      <c r="K42" s="41"/>
      <c r="L42" s="49"/>
      <c r="M42" s="50"/>
      <c r="N42" s="41"/>
      <c r="O42" s="49"/>
      <c r="P42" s="50"/>
      <c r="Q42" s="41"/>
      <c r="R42" s="49"/>
      <c r="S42" s="50"/>
      <c r="T42" s="41"/>
      <c r="U42" s="49"/>
      <c r="V42" s="50"/>
      <c r="W42" s="50"/>
      <c r="X42" s="49"/>
      <c r="Y42" s="50"/>
      <c r="Z42" s="51"/>
      <c r="AA42" s="43">
        <f t="shared" si="0"/>
        <v>0</v>
      </c>
      <c r="AB42" s="43">
        <f t="shared" si="0"/>
        <v>0</v>
      </c>
      <c r="AC42" s="43">
        <f t="shared" si="0"/>
        <v>1</v>
      </c>
      <c r="AD42" s="44">
        <f t="shared" si="1"/>
        <v>0</v>
      </c>
      <c r="AE42" s="45">
        <f t="shared" si="2"/>
        <v>0</v>
      </c>
      <c r="AF42" s="46">
        <f t="shared" si="3"/>
        <v>1</v>
      </c>
      <c r="AG42" s="47">
        <f t="shared" si="4"/>
        <v>1</v>
      </c>
      <c r="AH42" s="54"/>
    </row>
    <row r="43" spans="1:34" ht="15.75" x14ac:dyDescent="0.25">
      <c r="A43" s="34">
        <f t="shared" si="5"/>
        <v>36</v>
      </c>
      <c r="B43" s="35" t="str">
        <f>'[1]data peserta'!B37</f>
        <v xml:space="preserve">MTs Al Hadi Mranggen </v>
      </c>
      <c r="C43" s="49"/>
      <c r="D43" s="50"/>
      <c r="E43" s="41"/>
      <c r="F43" s="49"/>
      <c r="G43" s="50"/>
      <c r="H43" s="41"/>
      <c r="I43" s="49"/>
      <c r="J43" s="50"/>
      <c r="K43" s="41"/>
      <c r="L43" s="49"/>
      <c r="M43" s="50"/>
      <c r="N43" s="41"/>
      <c r="O43" s="49"/>
      <c r="P43" s="50"/>
      <c r="Q43" s="41"/>
      <c r="R43" s="49"/>
      <c r="S43" s="50"/>
      <c r="T43" s="41"/>
      <c r="U43" s="49"/>
      <c r="V43" s="50"/>
      <c r="W43" s="41"/>
      <c r="X43" s="49"/>
      <c r="Y43" s="50"/>
      <c r="Z43" s="51"/>
      <c r="AA43" s="43">
        <f t="shared" si="0"/>
        <v>0</v>
      </c>
      <c r="AB43" s="43">
        <f t="shared" si="0"/>
        <v>0</v>
      </c>
      <c r="AC43" s="43">
        <f t="shared" si="0"/>
        <v>0</v>
      </c>
      <c r="AD43" s="44">
        <f t="shared" si="1"/>
        <v>0</v>
      </c>
      <c r="AE43" s="45">
        <f t="shared" si="2"/>
        <v>0</v>
      </c>
      <c r="AF43" s="46">
        <f t="shared" si="3"/>
        <v>0</v>
      </c>
      <c r="AG43" s="47">
        <f t="shared" si="4"/>
        <v>0</v>
      </c>
      <c r="AH43" s="54"/>
    </row>
    <row r="44" spans="1:34" ht="15.75" x14ac:dyDescent="0.25">
      <c r="A44" s="34">
        <f t="shared" si="5"/>
        <v>37</v>
      </c>
      <c r="B44" s="35" t="str">
        <f>'[1]data peserta'!B38</f>
        <v>MTs N Karangtengah</v>
      </c>
      <c r="C44" s="49"/>
      <c r="D44" s="50"/>
      <c r="E44" s="41"/>
      <c r="F44" s="49"/>
      <c r="G44" s="50"/>
      <c r="H44" s="41"/>
      <c r="I44" s="49"/>
      <c r="J44" s="50"/>
      <c r="K44" s="41"/>
      <c r="L44" s="49"/>
      <c r="M44" s="50"/>
      <c r="N44" s="41"/>
      <c r="O44" s="49"/>
      <c r="P44" s="50"/>
      <c r="Q44" s="41"/>
      <c r="R44" s="49"/>
      <c r="S44" s="50"/>
      <c r="T44" s="41"/>
      <c r="U44" s="49"/>
      <c r="V44" s="50"/>
      <c r="W44" s="41"/>
      <c r="X44" s="49"/>
      <c r="Y44" s="50"/>
      <c r="Z44" s="51"/>
      <c r="AA44" s="43">
        <f t="shared" si="0"/>
        <v>0</v>
      </c>
      <c r="AB44" s="43">
        <f t="shared" si="0"/>
        <v>0</v>
      </c>
      <c r="AC44" s="43">
        <f t="shared" si="0"/>
        <v>0</v>
      </c>
      <c r="AD44" s="44">
        <f t="shared" si="1"/>
        <v>0</v>
      </c>
      <c r="AE44" s="45">
        <f t="shared" si="2"/>
        <v>0</v>
      </c>
      <c r="AF44" s="46">
        <f t="shared" si="3"/>
        <v>0</v>
      </c>
      <c r="AG44" s="47">
        <f t="shared" si="4"/>
        <v>0</v>
      </c>
      <c r="AH44" s="54"/>
    </row>
    <row r="45" spans="1:34" ht="15.75" x14ac:dyDescent="0.25">
      <c r="A45" s="34">
        <f t="shared" si="5"/>
        <v>38</v>
      </c>
      <c r="B45" s="35" t="str">
        <f>'[1]data peserta'!B39</f>
        <v xml:space="preserve">MTs N Karangawen </v>
      </c>
      <c r="C45" s="49"/>
      <c r="D45" s="50"/>
      <c r="E45" s="41"/>
      <c r="F45" s="49"/>
      <c r="G45" s="50"/>
      <c r="H45" s="41"/>
      <c r="I45" s="49"/>
      <c r="J45" s="50"/>
      <c r="K45" s="41"/>
      <c r="L45" s="49"/>
      <c r="M45" s="50"/>
      <c r="N45" s="41"/>
      <c r="O45" s="49"/>
      <c r="P45" s="50"/>
      <c r="Q45" s="41"/>
      <c r="R45" s="49"/>
      <c r="S45" s="50"/>
      <c r="T45" s="41"/>
      <c r="U45" s="49"/>
      <c r="V45" s="50"/>
      <c r="W45" s="41"/>
      <c r="X45" s="49"/>
      <c r="Y45" s="50"/>
      <c r="Z45" s="51"/>
      <c r="AA45" s="43">
        <f t="shared" si="0"/>
        <v>0</v>
      </c>
      <c r="AB45" s="43">
        <f t="shared" si="0"/>
        <v>0</v>
      </c>
      <c r="AC45" s="43">
        <f t="shared" si="0"/>
        <v>0</v>
      </c>
      <c r="AD45" s="44">
        <f t="shared" si="1"/>
        <v>0</v>
      </c>
      <c r="AE45" s="45">
        <f t="shared" si="2"/>
        <v>0</v>
      </c>
      <c r="AF45" s="46">
        <f t="shared" si="3"/>
        <v>0</v>
      </c>
      <c r="AG45" s="47">
        <f t="shared" si="4"/>
        <v>0</v>
      </c>
      <c r="AH45" s="54"/>
    </row>
    <row r="46" spans="1:34" ht="15.75" x14ac:dyDescent="0.25">
      <c r="A46" s="34">
        <f t="shared" si="5"/>
        <v>39</v>
      </c>
      <c r="B46" s="35" t="str">
        <f>'[1]data peserta'!B40</f>
        <v>MTs Miftahussalam 1 Wonosalam</v>
      </c>
      <c r="C46" s="49"/>
      <c r="D46" s="50"/>
      <c r="E46" s="41"/>
      <c r="F46" s="49"/>
      <c r="G46" s="50"/>
      <c r="H46" s="41"/>
      <c r="I46" s="49"/>
      <c r="J46" s="50"/>
      <c r="K46" s="41"/>
      <c r="L46" s="49"/>
      <c r="M46" s="50"/>
      <c r="N46" s="41"/>
      <c r="O46" s="49"/>
      <c r="P46" s="50"/>
      <c r="Q46" s="41"/>
      <c r="R46" s="49"/>
      <c r="S46" s="50"/>
      <c r="T46" s="41"/>
      <c r="U46" s="49"/>
      <c r="V46" s="50"/>
      <c r="W46" s="41"/>
      <c r="X46" s="49"/>
      <c r="Y46" s="50"/>
      <c r="Z46" s="51"/>
      <c r="AA46" s="43">
        <f t="shared" si="0"/>
        <v>0</v>
      </c>
      <c r="AB46" s="43">
        <f t="shared" si="0"/>
        <v>0</v>
      </c>
      <c r="AC46" s="43">
        <f t="shared" si="0"/>
        <v>0</v>
      </c>
      <c r="AD46" s="44">
        <f t="shared" si="1"/>
        <v>0</v>
      </c>
      <c r="AE46" s="45">
        <f t="shared" si="2"/>
        <v>0</v>
      </c>
      <c r="AF46" s="46">
        <f t="shared" si="3"/>
        <v>0</v>
      </c>
      <c r="AG46" s="47">
        <f t="shared" si="4"/>
        <v>0</v>
      </c>
      <c r="AH46" s="54"/>
    </row>
    <row r="47" spans="1:34" ht="15.75" x14ac:dyDescent="0.25">
      <c r="A47" s="34">
        <f t="shared" si="5"/>
        <v>40</v>
      </c>
      <c r="B47" s="35" t="str">
        <f>'[1]data peserta'!B41</f>
        <v>MTs Al Mubarok Bonang</v>
      </c>
      <c r="C47" s="49"/>
      <c r="D47" s="50"/>
      <c r="E47" s="41"/>
      <c r="F47" s="49"/>
      <c r="G47" s="50"/>
      <c r="H47" s="41"/>
      <c r="I47" s="49"/>
      <c r="J47" s="50"/>
      <c r="K47" s="41"/>
      <c r="L47" s="49"/>
      <c r="M47" s="50"/>
      <c r="N47" s="41"/>
      <c r="O47" s="49"/>
      <c r="P47" s="50"/>
      <c r="Q47" s="41"/>
      <c r="R47" s="49"/>
      <c r="S47" s="50"/>
      <c r="T47" s="41"/>
      <c r="U47" s="49"/>
      <c r="V47" s="41"/>
      <c r="W47" s="41"/>
      <c r="X47" s="41"/>
      <c r="Y47" s="50"/>
      <c r="Z47" s="51"/>
      <c r="AA47" s="43">
        <f t="shared" si="0"/>
        <v>0</v>
      </c>
      <c r="AB47" s="43">
        <f t="shared" si="0"/>
        <v>0</v>
      </c>
      <c r="AC47" s="43">
        <f t="shared" si="0"/>
        <v>0</v>
      </c>
      <c r="AD47" s="44">
        <f t="shared" si="1"/>
        <v>0</v>
      </c>
      <c r="AE47" s="45">
        <f t="shared" si="2"/>
        <v>0</v>
      </c>
      <c r="AF47" s="46">
        <f t="shared" si="3"/>
        <v>0</v>
      </c>
      <c r="AG47" s="47">
        <f t="shared" si="4"/>
        <v>0</v>
      </c>
      <c r="AH47" s="54"/>
    </row>
    <row r="48" spans="1:34" ht="15.75" x14ac:dyDescent="0.25">
      <c r="A48" s="34">
        <f t="shared" si="5"/>
        <v>41</v>
      </c>
      <c r="B48" s="35" t="str">
        <f>'[1]data peserta'!B42</f>
        <v>SMP Sultan Fatah Demak</v>
      </c>
      <c r="C48" s="49"/>
      <c r="D48" s="50"/>
      <c r="E48" s="41"/>
      <c r="F48" s="49"/>
      <c r="G48" s="50"/>
      <c r="H48" s="41"/>
      <c r="I48" s="49"/>
      <c r="J48" s="56"/>
      <c r="K48" s="57"/>
      <c r="L48" s="50"/>
      <c r="M48" s="56"/>
      <c r="N48" s="57"/>
      <c r="O48" s="49"/>
      <c r="P48" s="56"/>
      <c r="Q48" s="57"/>
      <c r="R48" s="49"/>
      <c r="S48" s="56"/>
      <c r="T48" s="40">
        <v>1</v>
      </c>
      <c r="U48" s="49"/>
      <c r="V48" s="56"/>
      <c r="W48" s="57"/>
      <c r="X48" s="49"/>
      <c r="Y48" s="56"/>
      <c r="Z48" s="58"/>
      <c r="AA48" s="43">
        <f t="shared" si="0"/>
        <v>0</v>
      </c>
      <c r="AB48" s="43">
        <f t="shared" si="0"/>
        <v>0</v>
      </c>
      <c r="AC48" s="43">
        <f t="shared" si="0"/>
        <v>1</v>
      </c>
      <c r="AD48" s="44">
        <f t="shared" si="1"/>
        <v>0</v>
      </c>
      <c r="AE48" s="45">
        <f t="shared" si="2"/>
        <v>0</v>
      </c>
      <c r="AF48" s="46">
        <f t="shared" si="3"/>
        <v>1</v>
      </c>
      <c r="AG48" s="47">
        <f t="shared" si="4"/>
        <v>1</v>
      </c>
      <c r="AH48" s="54"/>
    </row>
    <row r="49" spans="1:34" ht="15.75" x14ac:dyDescent="0.25">
      <c r="A49" s="34">
        <f t="shared" si="5"/>
        <v>42</v>
      </c>
      <c r="B49" s="35" t="str">
        <f>'[1]data peserta'!B43</f>
        <v>MTs Miftahul Huda Brakas Dempet</v>
      </c>
      <c r="C49" s="49"/>
      <c r="D49" s="50"/>
      <c r="E49" s="41"/>
      <c r="F49" s="49"/>
      <c r="G49" s="51"/>
      <c r="H49" s="41"/>
      <c r="I49" s="49"/>
      <c r="J49" s="50"/>
      <c r="K49" s="41"/>
      <c r="L49" s="49"/>
      <c r="M49" s="50"/>
      <c r="N49" s="41"/>
      <c r="O49" s="49"/>
      <c r="P49" s="41"/>
      <c r="Q49" s="41"/>
      <c r="R49" s="49"/>
      <c r="S49" s="50"/>
      <c r="T49" s="41"/>
      <c r="U49" s="49"/>
      <c r="V49" s="50"/>
      <c r="W49" s="41"/>
      <c r="X49" s="49"/>
      <c r="Y49" s="50"/>
      <c r="Z49" s="51"/>
      <c r="AA49" s="43">
        <f t="shared" si="0"/>
        <v>0</v>
      </c>
      <c r="AB49" s="43">
        <f t="shared" si="0"/>
        <v>0</v>
      </c>
      <c r="AC49" s="43">
        <f t="shared" si="0"/>
        <v>0</v>
      </c>
      <c r="AD49" s="44">
        <f t="shared" si="1"/>
        <v>0</v>
      </c>
      <c r="AE49" s="45">
        <f t="shared" si="2"/>
        <v>0</v>
      </c>
      <c r="AF49" s="46">
        <f t="shared" si="3"/>
        <v>0</v>
      </c>
      <c r="AG49" s="47">
        <f t="shared" si="4"/>
        <v>0</v>
      </c>
      <c r="AH49" s="54"/>
    </row>
    <row r="50" spans="1:34" ht="15.75" x14ac:dyDescent="0.25">
      <c r="A50" s="34">
        <f t="shared" si="5"/>
        <v>43</v>
      </c>
      <c r="B50" s="35" t="str">
        <f>'[1]data peserta'!B44</f>
        <v>MTs N Bonang</v>
      </c>
      <c r="C50" s="39">
        <v>1</v>
      </c>
      <c r="D50" s="50"/>
      <c r="E50" s="41"/>
      <c r="F50" s="49"/>
      <c r="G50" s="50"/>
      <c r="H50" s="41"/>
      <c r="I50" s="55"/>
      <c r="J50" s="40">
        <v>1</v>
      </c>
      <c r="K50" s="41"/>
      <c r="L50" s="49"/>
      <c r="M50" s="50"/>
      <c r="N50" s="41"/>
      <c r="O50" s="49"/>
      <c r="P50" s="50"/>
      <c r="Q50" s="41"/>
      <c r="R50" s="49"/>
      <c r="S50" s="50"/>
      <c r="T50" s="41"/>
      <c r="U50" s="49"/>
      <c r="V50" s="50"/>
      <c r="W50" s="41"/>
      <c r="X50" s="49"/>
      <c r="Y50" s="50"/>
      <c r="Z50" s="51"/>
      <c r="AA50" s="43">
        <f t="shared" si="0"/>
        <v>1</v>
      </c>
      <c r="AB50" s="43">
        <f t="shared" si="0"/>
        <v>1</v>
      </c>
      <c r="AC50" s="43">
        <f t="shared" si="0"/>
        <v>0</v>
      </c>
      <c r="AD50" s="44">
        <f t="shared" si="1"/>
        <v>7</v>
      </c>
      <c r="AE50" s="45">
        <f t="shared" si="2"/>
        <v>3</v>
      </c>
      <c r="AF50" s="46">
        <f t="shared" si="3"/>
        <v>0</v>
      </c>
      <c r="AG50" s="47">
        <f t="shared" si="4"/>
        <v>2</v>
      </c>
      <c r="AH50" s="54"/>
    </row>
    <row r="51" spans="1:34" ht="15.75" x14ac:dyDescent="0.25">
      <c r="A51" s="34">
        <f t="shared" si="5"/>
        <v>44</v>
      </c>
      <c r="B51" s="35" t="str">
        <f>'[1]data peserta'!B45</f>
        <v xml:space="preserve">MTs Tarbiyatul Ulum Wedung </v>
      </c>
      <c r="C51" s="49"/>
      <c r="D51" s="39">
        <v>1</v>
      </c>
      <c r="E51" s="41"/>
      <c r="F51" s="49"/>
      <c r="G51" s="50"/>
      <c r="H51" s="41"/>
      <c r="I51" s="49"/>
      <c r="J51" s="50"/>
      <c r="K51" s="41"/>
      <c r="L51" s="49"/>
      <c r="M51" s="50"/>
      <c r="N51" s="41"/>
      <c r="O51" s="49"/>
      <c r="P51" s="50"/>
      <c r="Q51" s="40">
        <v>1</v>
      </c>
      <c r="R51" s="49"/>
      <c r="S51" s="50"/>
      <c r="T51" s="41"/>
      <c r="U51" s="49"/>
      <c r="V51" s="50"/>
      <c r="W51" s="41"/>
      <c r="X51" s="49"/>
      <c r="Y51" s="50"/>
      <c r="Z51" s="51"/>
      <c r="AA51" s="43">
        <f t="shared" si="0"/>
        <v>0</v>
      </c>
      <c r="AB51" s="43">
        <f t="shared" si="0"/>
        <v>1</v>
      </c>
      <c r="AC51" s="43">
        <f t="shared" si="0"/>
        <v>1</v>
      </c>
      <c r="AD51" s="44">
        <f t="shared" si="1"/>
        <v>0</v>
      </c>
      <c r="AE51" s="45">
        <f t="shared" si="2"/>
        <v>3</v>
      </c>
      <c r="AF51" s="46">
        <f t="shared" si="3"/>
        <v>1</v>
      </c>
      <c r="AG51" s="47">
        <f t="shared" si="4"/>
        <v>2</v>
      </c>
      <c r="AH51" s="54"/>
    </row>
    <row r="52" spans="1:34" ht="15.75" x14ac:dyDescent="0.25">
      <c r="A52" s="34">
        <f t="shared" si="5"/>
        <v>45</v>
      </c>
      <c r="B52" s="35" t="str">
        <f>'[1]data peserta'!B46</f>
        <v xml:space="preserve">MTs Miftahul Huda Jleper Mijen </v>
      </c>
      <c r="C52" s="49"/>
      <c r="D52" s="50"/>
      <c r="E52" s="39">
        <v>1</v>
      </c>
      <c r="F52" s="49"/>
      <c r="G52" s="50"/>
      <c r="H52" s="41"/>
      <c r="I52" s="49"/>
      <c r="J52" s="50"/>
      <c r="K52" s="41"/>
      <c r="L52" s="49"/>
      <c r="M52" s="50"/>
      <c r="N52" s="41"/>
      <c r="O52" s="49"/>
      <c r="P52" s="50"/>
      <c r="Q52" s="41"/>
      <c r="R52" s="49"/>
      <c r="S52" s="50"/>
      <c r="T52" s="41"/>
      <c r="U52" s="49"/>
      <c r="V52" s="50"/>
      <c r="W52" s="41"/>
      <c r="X52" s="49"/>
      <c r="Y52" s="50"/>
      <c r="Z52" s="51"/>
      <c r="AA52" s="43">
        <f t="shared" si="0"/>
        <v>0</v>
      </c>
      <c r="AB52" s="43">
        <f t="shared" si="0"/>
        <v>0</v>
      </c>
      <c r="AC52" s="43">
        <f t="shared" si="0"/>
        <v>1</v>
      </c>
      <c r="AD52" s="44">
        <f t="shared" si="1"/>
        <v>0</v>
      </c>
      <c r="AE52" s="45">
        <f t="shared" si="2"/>
        <v>0</v>
      </c>
      <c r="AF52" s="46">
        <f t="shared" si="3"/>
        <v>1</v>
      </c>
      <c r="AG52" s="47">
        <f t="shared" si="4"/>
        <v>1</v>
      </c>
      <c r="AH52" s="54"/>
    </row>
    <row r="53" spans="1:34" ht="15.75" x14ac:dyDescent="0.25">
      <c r="A53" s="34">
        <f t="shared" si="5"/>
        <v>46</v>
      </c>
      <c r="B53" s="35" t="str">
        <f>'[1]data peserta'!B47</f>
        <v xml:space="preserve">MTs Tarbiyatul Mubtadin </v>
      </c>
      <c r="C53" s="49"/>
      <c r="D53" s="50"/>
      <c r="E53" s="41"/>
      <c r="F53" s="39">
        <v>1</v>
      </c>
      <c r="G53" s="50"/>
      <c r="H53" s="41"/>
      <c r="I53" s="49"/>
      <c r="J53" s="50"/>
      <c r="K53" s="41"/>
      <c r="L53" s="49"/>
      <c r="M53" s="50"/>
      <c r="N53" s="41"/>
      <c r="O53" s="49"/>
      <c r="P53" s="50"/>
      <c r="Q53" s="41"/>
      <c r="R53" s="49"/>
      <c r="S53" s="50"/>
      <c r="T53" s="41"/>
      <c r="U53" s="49"/>
      <c r="V53" s="50"/>
      <c r="W53" s="41"/>
      <c r="X53" s="49"/>
      <c r="Y53" s="50"/>
      <c r="Z53" s="51"/>
      <c r="AA53" s="43">
        <f t="shared" si="0"/>
        <v>1</v>
      </c>
      <c r="AB53" s="43">
        <f t="shared" si="0"/>
        <v>0</v>
      </c>
      <c r="AC53" s="43">
        <f t="shared" si="0"/>
        <v>0</v>
      </c>
      <c r="AD53" s="44">
        <f t="shared" si="1"/>
        <v>7</v>
      </c>
      <c r="AE53" s="45">
        <f t="shared" si="2"/>
        <v>0</v>
      </c>
      <c r="AF53" s="46">
        <f t="shared" si="3"/>
        <v>0</v>
      </c>
      <c r="AG53" s="47">
        <f t="shared" si="4"/>
        <v>1</v>
      </c>
      <c r="AH53" s="54"/>
    </row>
    <row r="54" spans="1:34" ht="15.75" x14ac:dyDescent="0.25">
      <c r="A54" s="34">
        <f t="shared" si="5"/>
        <v>47</v>
      </c>
      <c r="B54" s="35" t="str">
        <f>'[1]data peserta'!B48</f>
        <v xml:space="preserve">MTs Irsyaduth Thulab Wedung </v>
      </c>
      <c r="C54" s="49"/>
      <c r="D54" s="50"/>
      <c r="E54" s="41"/>
      <c r="F54" s="49"/>
      <c r="G54" s="50"/>
      <c r="H54" s="39">
        <v>1</v>
      </c>
      <c r="I54" s="49"/>
      <c r="J54" s="50"/>
      <c r="K54" s="41"/>
      <c r="L54" s="49"/>
      <c r="M54" s="50"/>
      <c r="N54" s="41"/>
      <c r="O54" s="49"/>
      <c r="P54" s="50"/>
      <c r="Q54" s="41"/>
      <c r="R54" s="49"/>
      <c r="S54" s="50"/>
      <c r="T54" s="41"/>
      <c r="U54" s="49"/>
      <c r="V54" s="50"/>
      <c r="W54" s="41"/>
      <c r="X54" s="49"/>
      <c r="Y54" s="50"/>
      <c r="Z54" s="51"/>
      <c r="AA54" s="43">
        <f t="shared" si="0"/>
        <v>0</v>
      </c>
      <c r="AB54" s="43">
        <f t="shared" si="0"/>
        <v>0</v>
      </c>
      <c r="AC54" s="43">
        <f t="shared" si="0"/>
        <v>1</v>
      </c>
      <c r="AD54" s="44">
        <f t="shared" si="1"/>
        <v>0</v>
      </c>
      <c r="AE54" s="45">
        <f t="shared" si="2"/>
        <v>0</v>
      </c>
      <c r="AF54" s="46">
        <f t="shared" si="3"/>
        <v>1</v>
      </c>
      <c r="AG54" s="47">
        <f t="shared" si="4"/>
        <v>1</v>
      </c>
      <c r="AH54" s="54"/>
    </row>
    <row r="55" spans="1:34" ht="15.75" x14ac:dyDescent="0.25">
      <c r="A55" s="34">
        <f t="shared" si="5"/>
        <v>48</v>
      </c>
      <c r="B55" s="35" t="str">
        <f>'[1]data peserta'!B49</f>
        <v xml:space="preserve">SMP Muhammadiyah Pucanggading </v>
      </c>
      <c r="C55" s="49"/>
      <c r="D55" s="50"/>
      <c r="E55" s="50"/>
      <c r="F55" s="49"/>
      <c r="G55" s="50"/>
      <c r="H55" s="41"/>
      <c r="I55" s="49"/>
      <c r="J55" s="50"/>
      <c r="K55" s="39">
        <v>1</v>
      </c>
      <c r="L55" s="49"/>
      <c r="M55" s="50"/>
      <c r="N55" s="41"/>
      <c r="O55" s="49"/>
      <c r="P55" s="50"/>
      <c r="Q55" s="50"/>
      <c r="R55" s="49"/>
      <c r="S55" s="50"/>
      <c r="T55" s="41"/>
      <c r="U55" s="49"/>
      <c r="V55" s="50"/>
      <c r="W55" s="41"/>
      <c r="X55" s="49"/>
      <c r="Y55" s="50"/>
      <c r="Z55" s="51"/>
      <c r="AA55" s="43">
        <f t="shared" si="0"/>
        <v>0</v>
      </c>
      <c r="AB55" s="43">
        <f t="shared" si="0"/>
        <v>0</v>
      </c>
      <c r="AC55" s="43">
        <f t="shared" si="0"/>
        <v>1</v>
      </c>
      <c r="AD55" s="44">
        <f t="shared" si="1"/>
        <v>0</v>
      </c>
      <c r="AE55" s="45">
        <f t="shared" si="2"/>
        <v>0</v>
      </c>
      <c r="AF55" s="46">
        <f t="shared" si="3"/>
        <v>1</v>
      </c>
      <c r="AG55" s="47">
        <f t="shared" si="4"/>
        <v>1</v>
      </c>
      <c r="AH55" s="54"/>
    </row>
    <row r="56" spans="1:34" ht="15.75" x14ac:dyDescent="0.25">
      <c r="A56" s="34">
        <f t="shared" si="5"/>
        <v>49</v>
      </c>
      <c r="B56" s="35" t="str">
        <f>'[1]data peserta'!B50</f>
        <v xml:space="preserve">MTs Al Irsyad Gajah </v>
      </c>
      <c r="C56" s="49"/>
      <c r="D56" s="50"/>
      <c r="E56" s="41"/>
      <c r="F56" s="49"/>
      <c r="G56" s="50"/>
      <c r="H56" s="41"/>
      <c r="I56" s="49"/>
      <c r="J56" s="50"/>
      <c r="K56" s="41"/>
      <c r="L56" s="39">
        <v>1</v>
      </c>
      <c r="M56" s="50"/>
      <c r="N56" s="41"/>
      <c r="O56" s="49"/>
      <c r="P56" s="50"/>
      <c r="Q56" s="41"/>
      <c r="R56" s="49"/>
      <c r="S56" s="50"/>
      <c r="T56" s="41"/>
      <c r="U56" s="49"/>
      <c r="V56" s="50"/>
      <c r="W56" s="41"/>
      <c r="X56" s="49"/>
      <c r="Y56" s="50"/>
      <c r="Z56" s="51"/>
      <c r="AA56" s="43">
        <f t="shared" si="0"/>
        <v>1</v>
      </c>
      <c r="AB56" s="43">
        <f t="shared" si="0"/>
        <v>0</v>
      </c>
      <c r="AC56" s="43">
        <f t="shared" si="0"/>
        <v>0</v>
      </c>
      <c r="AD56" s="44">
        <f t="shared" si="1"/>
        <v>7</v>
      </c>
      <c r="AE56" s="45">
        <f t="shared" si="2"/>
        <v>0</v>
      </c>
      <c r="AF56" s="46">
        <f t="shared" si="3"/>
        <v>0</v>
      </c>
      <c r="AG56" s="47">
        <f t="shared" si="4"/>
        <v>1</v>
      </c>
      <c r="AH56" s="54"/>
    </row>
    <row r="57" spans="1:34" ht="15.75" x14ac:dyDescent="0.25">
      <c r="A57" s="34">
        <f t="shared" si="5"/>
        <v>50</v>
      </c>
      <c r="B57" s="35" t="str">
        <f>'[1]data peserta'!B51</f>
        <v xml:space="preserve">MTsAn-Nidhom Sayung </v>
      </c>
      <c r="C57" s="49"/>
      <c r="D57" s="50"/>
      <c r="E57" s="41"/>
      <c r="F57" s="49"/>
      <c r="G57" s="50"/>
      <c r="H57" s="41"/>
      <c r="I57" s="49"/>
      <c r="J57" s="50"/>
      <c r="K57" s="41"/>
      <c r="L57" s="40"/>
      <c r="M57" s="39">
        <v>1</v>
      </c>
      <c r="N57" s="50"/>
      <c r="O57" s="49"/>
      <c r="P57" s="50"/>
      <c r="Q57" s="41"/>
      <c r="R57" s="49"/>
      <c r="S57" s="50"/>
      <c r="T57" s="41"/>
      <c r="U57" s="49"/>
      <c r="V57" s="50"/>
      <c r="W57" s="41"/>
      <c r="X57" s="49"/>
      <c r="Y57" s="50"/>
      <c r="Z57" s="51"/>
      <c r="AA57" s="43">
        <f t="shared" si="0"/>
        <v>0</v>
      </c>
      <c r="AB57" s="43">
        <f t="shared" si="0"/>
        <v>1</v>
      </c>
      <c r="AC57" s="43">
        <f t="shared" si="0"/>
        <v>0</v>
      </c>
      <c r="AD57" s="44">
        <f t="shared" si="1"/>
        <v>0</v>
      </c>
      <c r="AE57" s="45">
        <f t="shared" si="2"/>
        <v>3</v>
      </c>
      <c r="AF57" s="46">
        <f t="shared" si="3"/>
        <v>0</v>
      </c>
      <c r="AG57" s="47">
        <f t="shared" si="4"/>
        <v>1</v>
      </c>
      <c r="AH57" s="54"/>
    </row>
    <row r="58" spans="1:34" ht="15.75" x14ac:dyDescent="0.25">
      <c r="A58" s="34">
        <f t="shared" si="5"/>
        <v>51</v>
      </c>
      <c r="B58" s="35" t="str">
        <f>'[1]data peserta'!B52</f>
        <v xml:space="preserve">MTs Nadlatus Syubban Sayung </v>
      </c>
      <c r="C58" s="49"/>
      <c r="D58" s="50"/>
      <c r="E58" s="41"/>
      <c r="F58" s="49"/>
      <c r="G58" s="50"/>
      <c r="H58" s="41"/>
      <c r="I58" s="49"/>
      <c r="J58" s="50"/>
      <c r="K58" s="41"/>
      <c r="L58" s="40">
        <v>1</v>
      </c>
      <c r="M58" s="50"/>
      <c r="N58" s="59"/>
      <c r="O58" s="49"/>
      <c r="P58" s="50"/>
      <c r="Q58" s="41"/>
      <c r="R58" s="49"/>
      <c r="S58" s="50"/>
      <c r="T58" s="41"/>
      <c r="U58" s="49"/>
      <c r="V58" s="50"/>
      <c r="W58" s="41"/>
      <c r="X58" s="49"/>
      <c r="Y58" s="50"/>
      <c r="Z58" s="51"/>
      <c r="AA58" s="43">
        <f t="shared" si="0"/>
        <v>1</v>
      </c>
      <c r="AB58" s="43">
        <f t="shared" si="0"/>
        <v>0</v>
      </c>
      <c r="AC58" s="43">
        <f t="shared" si="0"/>
        <v>0</v>
      </c>
      <c r="AD58" s="44">
        <f t="shared" si="1"/>
        <v>7</v>
      </c>
      <c r="AE58" s="45">
        <f t="shared" si="2"/>
        <v>0</v>
      </c>
      <c r="AF58" s="46">
        <f t="shared" si="3"/>
        <v>0</v>
      </c>
      <c r="AG58" s="47">
        <f t="shared" si="4"/>
        <v>1</v>
      </c>
      <c r="AH58" s="54"/>
    </row>
    <row r="59" spans="1:34" ht="15.75" x14ac:dyDescent="0.25">
      <c r="A59" s="34">
        <f t="shared" si="5"/>
        <v>52</v>
      </c>
      <c r="B59" s="35" t="str">
        <f>'[1]data peserta'!B53</f>
        <v>MTs NS Ploso Karangtengah</v>
      </c>
      <c r="C59" s="49"/>
      <c r="D59" s="50"/>
      <c r="E59" s="41"/>
      <c r="F59" s="49"/>
      <c r="G59" s="50"/>
      <c r="H59" s="41"/>
      <c r="I59" s="49"/>
      <c r="J59" s="50"/>
      <c r="K59" s="41"/>
      <c r="L59" s="49"/>
      <c r="M59" s="50"/>
      <c r="N59" s="39">
        <v>1</v>
      </c>
      <c r="O59" s="49"/>
      <c r="P59" s="50"/>
      <c r="Q59" s="41"/>
      <c r="R59" s="49"/>
      <c r="S59" s="50"/>
      <c r="T59" s="41"/>
      <c r="U59" s="49"/>
      <c r="V59" s="50"/>
      <c r="W59" s="41"/>
      <c r="X59" s="49"/>
      <c r="Y59" s="50"/>
      <c r="Z59" s="51"/>
      <c r="AA59" s="43">
        <f t="shared" si="0"/>
        <v>0</v>
      </c>
      <c r="AB59" s="43">
        <f t="shared" si="0"/>
        <v>0</v>
      </c>
      <c r="AC59" s="43">
        <f t="shared" si="0"/>
        <v>1</v>
      </c>
      <c r="AD59" s="44">
        <f t="shared" si="1"/>
        <v>0</v>
      </c>
      <c r="AE59" s="45">
        <f t="shared" si="2"/>
        <v>0</v>
      </c>
      <c r="AF59" s="46">
        <f t="shared" si="3"/>
        <v>1</v>
      </c>
      <c r="AG59" s="47">
        <f t="shared" si="4"/>
        <v>1</v>
      </c>
      <c r="AH59" s="54"/>
    </row>
    <row r="60" spans="1:34" ht="15.75" x14ac:dyDescent="0.25">
      <c r="A60" s="34">
        <f t="shared" si="5"/>
        <v>53</v>
      </c>
      <c r="B60" s="35" t="str">
        <f>'[1]data peserta'!B54</f>
        <v xml:space="preserve">MTs Filial Gajah </v>
      </c>
      <c r="C60" s="49"/>
      <c r="D60" s="50"/>
      <c r="E60" s="40">
        <v>1</v>
      </c>
      <c r="F60" s="49"/>
      <c r="G60" s="50"/>
      <c r="H60" s="41"/>
      <c r="I60" s="49"/>
      <c r="J60" s="50"/>
      <c r="K60" s="41"/>
      <c r="L60" s="49"/>
      <c r="M60" s="51"/>
      <c r="N60" s="41"/>
      <c r="O60" s="49"/>
      <c r="P60" s="50"/>
      <c r="Q60" s="41"/>
      <c r="R60" s="49"/>
      <c r="S60" s="50"/>
      <c r="T60" s="39">
        <v>1</v>
      </c>
      <c r="U60" s="49"/>
      <c r="V60" s="50"/>
      <c r="W60" s="41"/>
      <c r="X60" s="49"/>
      <c r="Y60" s="50"/>
      <c r="Z60" s="51"/>
      <c r="AA60" s="43">
        <f t="shared" si="0"/>
        <v>0</v>
      </c>
      <c r="AB60" s="43">
        <f t="shared" si="0"/>
        <v>0</v>
      </c>
      <c r="AC60" s="43">
        <f t="shared" si="0"/>
        <v>2</v>
      </c>
      <c r="AD60" s="44">
        <f t="shared" si="1"/>
        <v>0</v>
      </c>
      <c r="AE60" s="45">
        <f t="shared" si="2"/>
        <v>0</v>
      </c>
      <c r="AF60" s="46">
        <f t="shared" si="3"/>
        <v>2</v>
      </c>
      <c r="AG60" s="47">
        <f t="shared" si="4"/>
        <v>2</v>
      </c>
      <c r="AH60" s="54"/>
    </row>
    <row r="61" spans="1:34" ht="15.75" x14ac:dyDescent="0.25">
      <c r="A61" s="34">
        <f t="shared" si="5"/>
        <v>54</v>
      </c>
      <c r="B61" s="35" t="str">
        <f>'[1]data peserta'!B55</f>
        <v xml:space="preserve">MTs Futuhiyyah Mranggen </v>
      </c>
      <c r="C61" s="49"/>
      <c r="D61" s="50"/>
      <c r="E61" s="41"/>
      <c r="F61" s="49"/>
      <c r="G61" s="50"/>
      <c r="H61" s="41"/>
      <c r="I61" s="49"/>
      <c r="J61" s="50"/>
      <c r="K61" s="41"/>
      <c r="L61" s="49"/>
      <c r="M61" s="41"/>
      <c r="N61" s="41"/>
      <c r="O61" s="49"/>
      <c r="P61" s="50"/>
      <c r="Q61" s="41"/>
      <c r="R61" s="49"/>
      <c r="S61" s="50"/>
      <c r="T61" s="41"/>
      <c r="U61" s="39">
        <v>1</v>
      </c>
      <c r="V61" s="50"/>
      <c r="W61" s="41"/>
      <c r="X61" s="49"/>
      <c r="Y61" s="50"/>
      <c r="Z61" s="39">
        <v>1</v>
      </c>
      <c r="AA61" s="43">
        <f t="shared" si="0"/>
        <v>1</v>
      </c>
      <c r="AB61" s="43">
        <f t="shared" si="0"/>
        <v>0</v>
      </c>
      <c r="AC61" s="43">
        <f t="shared" si="0"/>
        <v>1</v>
      </c>
      <c r="AD61" s="44">
        <f t="shared" si="1"/>
        <v>7</v>
      </c>
      <c r="AE61" s="45">
        <f t="shared" si="2"/>
        <v>0</v>
      </c>
      <c r="AF61" s="46">
        <f t="shared" si="3"/>
        <v>1</v>
      </c>
      <c r="AG61" s="47">
        <f t="shared" si="4"/>
        <v>2</v>
      </c>
      <c r="AH61" s="54"/>
    </row>
    <row r="62" spans="1:34" ht="15.75" x14ac:dyDescent="0.25">
      <c r="A62" s="34">
        <f t="shared" si="5"/>
        <v>55</v>
      </c>
      <c r="B62" s="35" t="str">
        <f>'[1]data peserta'!B56</f>
        <v xml:space="preserve">SMP Ky Ageng Giri Mranggen </v>
      </c>
      <c r="C62" s="49"/>
      <c r="D62" s="50"/>
      <c r="E62" s="41"/>
      <c r="F62" s="49"/>
      <c r="G62" s="50"/>
      <c r="H62" s="41"/>
      <c r="I62" s="49"/>
      <c r="J62" s="50"/>
      <c r="K62" s="41"/>
      <c r="L62" s="49"/>
      <c r="M62" s="50"/>
      <c r="N62" s="41"/>
      <c r="O62" s="49"/>
      <c r="P62" s="50"/>
      <c r="Q62" s="41"/>
      <c r="R62" s="41"/>
      <c r="S62" s="50"/>
      <c r="T62" s="41"/>
      <c r="U62" s="49"/>
      <c r="V62" s="50"/>
      <c r="W62" s="39">
        <v>1</v>
      </c>
      <c r="X62" s="49"/>
      <c r="Y62" s="50"/>
      <c r="Z62" s="51"/>
      <c r="AA62" s="43">
        <f t="shared" si="0"/>
        <v>0</v>
      </c>
      <c r="AB62" s="43">
        <f t="shared" si="0"/>
        <v>0</v>
      </c>
      <c r="AC62" s="43">
        <f t="shared" si="0"/>
        <v>1</v>
      </c>
      <c r="AD62" s="44">
        <f t="shared" si="1"/>
        <v>0</v>
      </c>
      <c r="AE62" s="45">
        <f t="shared" si="2"/>
        <v>0</v>
      </c>
      <c r="AF62" s="46">
        <f t="shared" si="3"/>
        <v>1</v>
      </c>
      <c r="AG62" s="47">
        <f t="shared" si="4"/>
        <v>1</v>
      </c>
      <c r="AH62" s="54"/>
    </row>
    <row r="63" spans="1:34" ht="15.75" x14ac:dyDescent="0.25">
      <c r="A63" s="34">
        <f t="shared" si="5"/>
        <v>56</v>
      </c>
      <c r="B63" s="35" t="str">
        <f>'[1]data peserta'!B57</f>
        <v xml:space="preserve">MTs NU Raudlatul M Wedung 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39">
        <v>1</v>
      </c>
      <c r="Y63" s="50"/>
      <c r="Z63" s="51"/>
      <c r="AA63" s="43">
        <f t="shared" si="0"/>
        <v>1</v>
      </c>
      <c r="AB63" s="43">
        <f t="shared" si="0"/>
        <v>0</v>
      </c>
      <c r="AC63" s="43">
        <f t="shared" si="0"/>
        <v>0</v>
      </c>
      <c r="AD63" s="44">
        <f t="shared" si="1"/>
        <v>7</v>
      </c>
      <c r="AE63" s="45">
        <f t="shared" si="2"/>
        <v>0</v>
      </c>
      <c r="AF63" s="45">
        <f t="shared" si="3"/>
        <v>0</v>
      </c>
      <c r="AG63" s="47">
        <f t="shared" si="4"/>
        <v>1</v>
      </c>
      <c r="AH63" s="54"/>
    </row>
    <row r="64" spans="1:34" ht="15.75" x14ac:dyDescent="0.25">
      <c r="A64" s="34">
        <f t="shared" si="5"/>
        <v>57</v>
      </c>
      <c r="B64" s="35" t="str">
        <f>'[1]data peserta'!B58</f>
        <v xml:space="preserve">SMP Nurul Ulum Trengguli 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39">
        <v>1</v>
      </c>
      <c r="AA64" s="43">
        <f t="shared" si="0"/>
        <v>0</v>
      </c>
      <c r="AB64" s="43">
        <f t="shared" si="0"/>
        <v>0</v>
      </c>
      <c r="AC64" s="43">
        <f t="shared" si="0"/>
        <v>1</v>
      </c>
      <c r="AD64" s="61"/>
      <c r="AE64" s="62"/>
      <c r="AF64" s="62"/>
      <c r="AG64" s="47">
        <f t="shared" si="4"/>
        <v>1</v>
      </c>
      <c r="AH64" s="63"/>
    </row>
    <row r="65" spans="1:34" x14ac:dyDescent="0.25">
      <c r="A65" s="34">
        <f t="shared" si="5"/>
        <v>58</v>
      </c>
      <c r="B65" s="35" t="str">
        <f>'[1]data peserta'!B59</f>
        <v xml:space="preserve">SMP Islam Dakwatul Haq Bonang </v>
      </c>
      <c r="C65" s="40">
        <v>1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64"/>
      <c r="AA65" s="43">
        <f t="shared" si="0"/>
        <v>1</v>
      </c>
      <c r="AB65" s="43">
        <f t="shared" si="0"/>
        <v>0</v>
      </c>
      <c r="AC65" s="43">
        <f t="shared" si="0"/>
        <v>0</v>
      </c>
      <c r="AD65" s="65"/>
      <c r="AE65" s="63"/>
      <c r="AF65" s="63"/>
      <c r="AG65" s="47">
        <f t="shared" si="4"/>
        <v>1</v>
      </c>
      <c r="AH65" s="63"/>
    </row>
    <row r="66" spans="1:34" x14ac:dyDescent="0.25">
      <c r="A66" s="66">
        <f t="shared" si="5"/>
        <v>59</v>
      </c>
      <c r="B66" s="35" t="str">
        <f>'[1]data peserta'!B60</f>
        <v xml:space="preserve">MTs Al Hikmah Pasir Mijen </v>
      </c>
      <c r="C66" s="53"/>
      <c r="D66" s="40">
        <v>1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40">
        <v>1</v>
      </c>
      <c r="T66" s="53"/>
      <c r="U66" s="53"/>
      <c r="V66" s="53"/>
      <c r="W66" s="53"/>
      <c r="X66" s="53"/>
      <c r="Y66" s="53"/>
      <c r="Z66" s="64"/>
      <c r="AA66" s="43">
        <f t="shared" si="0"/>
        <v>0</v>
      </c>
      <c r="AB66" s="43">
        <f t="shared" si="0"/>
        <v>2</v>
      </c>
      <c r="AC66" s="43">
        <f t="shared" si="0"/>
        <v>0</v>
      </c>
      <c r="AD66" s="65"/>
      <c r="AE66" s="63"/>
      <c r="AF66" s="63"/>
      <c r="AG66" s="45">
        <f t="shared" si="4"/>
        <v>2</v>
      </c>
      <c r="AH66" s="63"/>
    </row>
    <row r="67" spans="1:34" x14ac:dyDescent="0.25">
      <c r="A67" s="66">
        <f t="shared" si="5"/>
        <v>60</v>
      </c>
      <c r="B67" s="35" t="str">
        <f>'[1]data peserta'!B61</f>
        <v xml:space="preserve">MTs Rohmaniyah Menur Mranggen </v>
      </c>
      <c r="C67" s="53"/>
      <c r="D67" s="53"/>
      <c r="E67" s="40">
        <v>1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64"/>
      <c r="AA67" s="43">
        <f t="shared" si="0"/>
        <v>0</v>
      </c>
      <c r="AB67" s="43">
        <f t="shared" si="0"/>
        <v>0</v>
      </c>
      <c r="AC67" s="43">
        <f t="shared" si="0"/>
        <v>1</v>
      </c>
      <c r="AD67" s="65"/>
      <c r="AE67" s="63"/>
      <c r="AF67" s="63"/>
      <c r="AG67" s="45">
        <f t="shared" si="4"/>
        <v>1</v>
      </c>
      <c r="AH67" s="63"/>
    </row>
    <row r="68" spans="1:34" x14ac:dyDescent="0.25">
      <c r="A68" s="66">
        <f t="shared" si="5"/>
        <v>61</v>
      </c>
      <c r="B68" s="35" t="str">
        <f>'[1]data peserta'!B62</f>
        <v xml:space="preserve">MTs Al Hamidiyah </v>
      </c>
      <c r="C68" s="53"/>
      <c r="D68" s="53"/>
      <c r="E68" s="53"/>
      <c r="F68" s="40">
        <v>1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64"/>
      <c r="AA68" s="43">
        <f t="shared" si="0"/>
        <v>1</v>
      </c>
      <c r="AB68" s="43">
        <f t="shared" si="0"/>
        <v>0</v>
      </c>
      <c r="AC68" s="43">
        <f t="shared" si="0"/>
        <v>0</v>
      </c>
      <c r="AD68" s="65"/>
      <c r="AE68" s="63"/>
      <c r="AF68" s="63"/>
      <c r="AG68" s="45">
        <f t="shared" si="4"/>
        <v>1</v>
      </c>
      <c r="AH68" s="63"/>
    </row>
    <row r="69" spans="1:34" x14ac:dyDescent="0.25">
      <c r="A69" s="66">
        <f t="shared" si="5"/>
        <v>62</v>
      </c>
      <c r="B69" s="35" t="str">
        <f>'[1]data peserta'!B63</f>
        <v xml:space="preserve">MTs Hidayatul Mubtadin Sayung </v>
      </c>
      <c r="C69" s="53"/>
      <c r="D69" s="53"/>
      <c r="E69" s="53"/>
      <c r="F69" s="53"/>
      <c r="G69" s="53"/>
      <c r="H69" s="40">
        <v>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64"/>
      <c r="AA69" s="43">
        <f t="shared" si="0"/>
        <v>0</v>
      </c>
      <c r="AB69" s="43">
        <f t="shared" si="0"/>
        <v>0</v>
      </c>
      <c r="AC69" s="43">
        <f t="shared" si="0"/>
        <v>1</v>
      </c>
      <c r="AD69" s="65"/>
      <c r="AE69" s="63"/>
      <c r="AF69" s="63"/>
      <c r="AG69" s="45">
        <f t="shared" si="4"/>
        <v>1</v>
      </c>
      <c r="AH69" s="63"/>
    </row>
    <row r="70" spans="1:34" x14ac:dyDescent="0.25">
      <c r="A70" s="66">
        <f t="shared" si="5"/>
        <v>63</v>
      </c>
      <c r="B70" s="35" t="str">
        <f>'[1]data peserta'!B64</f>
        <v xml:space="preserve">MTs Miftahul Ulum Ngemplak Mranggen </v>
      </c>
      <c r="C70" s="53"/>
      <c r="D70" s="53"/>
      <c r="E70" s="53"/>
      <c r="F70" s="53"/>
      <c r="G70" s="53"/>
      <c r="H70" s="53"/>
      <c r="I70" s="40">
        <v>1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64"/>
      <c r="AA70" s="43">
        <f t="shared" si="0"/>
        <v>1</v>
      </c>
      <c r="AB70" s="43">
        <f t="shared" si="0"/>
        <v>0</v>
      </c>
      <c r="AC70" s="43">
        <f t="shared" si="0"/>
        <v>0</v>
      </c>
      <c r="AD70" s="65"/>
      <c r="AE70" s="63"/>
      <c r="AF70" s="63"/>
      <c r="AG70" s="45">
        <f t="shared" si="4"/>
        <v>1</v>
      </c>
      <c r="AH70" s="63"/>
    </row>
    <row r="71" spans="1:34" x14ac:dyDescent="0.25">
      <c r="A71" s="66">
        <f t="shared" si="5"/>
        <v>64</v>
      </c>
      <c r="B71" s="35" t="str">
        <f>'[1]data peserta'!B65</f>
        <v xml:space="preserve">MTs Miftahul Ulum Jragung 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40">
        <v>1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64"/>
      <c r="AA71" s="43">
        <f t="shared" si="0"/>
        <v>0</v>
      </c>
      <c r="AB71" s="43">
        <f t="shared" si="0"/>
        <v>1</v>
      </c>
      <c r="AC71" s="43">
        <f t="shared" si="0"/>
        <v>0</v>
      </c>
      <c r="AD71" s="65"/>
      <c r="AE71" s="63"/>
      <c r="AF71" s="63"/>
      <c r="AG71" s="45">
        <f t="shared" si="4"/>
        <v>1</v>
      </c>
      <c r="AH71" s="63"/>
    </row>
    <row r="72" spans="1:34" x14ac:dyDescent="0.25">
      <c r="A72" s="66">
        <f t="shared" si="5"/>
        <v>65</v>
      </c>
      <c r="B72" s="35" t="str">
        <f>'[1]data peserta'!B66</f>
        <v xml:space="preserve">MTs Al Hikmah Guntur 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40">
        <v>1</v>
      </c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64"/>
      <c r="AA72" s="43">
        <f t="shared" si="0"/>
        <v>0</v>
      </c>
      <c r="AB72" s="43">
        <f t="shared" si="0"/>
        <v>0</v>
      </c>
      <c r="AC72" s="43">
        <f t="shared" si="0"/>
        <v>1</v>
      </c>
      <c r="AD72" s="65"/>
      <c r="AE72" s="63"/>
      <c r="AF72" s="63"/>
      <c r="AG72" s="45">
        <f t="shared" si="4"/>
        <v>1</v>
      </c>
      <c r="AH72" s="63"/>
    </row>
    <row r="73" spans="1:34" x14ac:dyDescent="0.25">
      <c r="A73" s="66">
        <f t="shared" si="5"/>
        <v>66</v>
      </c>
      <c r="B73" s="35" t="str">
        <f>'[1]data peserta'!B67</f>
        <v xml:space="preserve">SMP Assrajiyah Menur Mranggen 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40"/>
      <c r="O73" s="53"/>
      <c r="P73" s="53"/>
      <c r="Q73" s="40">
        <v>1</v>
      </c>
      <c r="R73" s="53"/>
      <c r="S73" s="53"/>
      <c r="T73" s="53"/>
      <c r="U73" s="53"/>
      <c r="V73" s="53"/>
      <c r="W73" s="53"/>
      <c r="X73" s="53"/>
      <c r="Y73" s="53"/>
      <c r="Z73" s="64"/>
      <c r="AA73" s="43">
        <f t="shared" ref="AA73:AC77" si="6">C73+F73+I73+L73+O73+R73+U73+X73</f>
        <v>0</v>
      </c>
      <c r="AB73" s="43">
        <f t="shared" si="6"/>
        <v>0</v>
      </c>
      <c r="AC73" s="43">
        <f t="shared" si="6"/>
        <v>1</v>
      </c>
      <c r="AD73" s="65"/>
      <c r="AE73" s="63"/>
      <c r="AF73" s="63"/>
      <c r="AG73" s="45">
        <f t="shared" ref="AG73:AG82" si="7">SUM(AA73:AC73)</f>
        <v>1</v>
      </c>
      <c r="AH73" s="63"/>
    </row>
    <row r="74" spans="1:34" x14ac:dyDescent="0.25">
      <c r="A74" s="66">
        <f t="shared" ref="A74:A81" si="8">1+A73</f>
        <v>67</v>
      </c>
      <c r="B74" s="35" t="str">
        <f>'[1]data peserta'!B68</f>
        <v xml:space="preserve">MTs Nurul Ulum Batursari Mranggen 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40">
        <v>1</v>
      </c>
      <c r="V74" s="53"/>
      <c r="W74" s="53"/>
      <c r="X74" s="53"/>
      <c r="Y74" s="53"/>
      <c r="Z74" s="64"/>
      <c r="AA74" s="43">
        <f t="shared" si="6"/>
        <v>1</v>
      </c>
      <c r="AB74" s="43">
        <f t="shared" si="6"/>
        <v>0</v>
      </c>
      <c r="AC74" s="43">
        <f t="shared" si="6"/>
        <v>0</v>
      </c>
      <c r="AD74" s="65"/>
      <c r="AE74" s="63"/>
      <c r="AF74" s="63"/>
      <c r="AG74" s="45">
        <f t="shared" si="7"/>
        <v>1</v>
      </c>
      <c r="AH74" s="63"/>
    </row>
    <row r="75" spans="1:34" x14ac:dyDescent="0.25">
      <c r="A75" s="66">
        <f t="shared" si="8"/>
        <v>68</v>
      </c>
      <c r="B75" s="35" t="str">
        <f>'[1]data peserta'!B69</f>
        <v xml:space="preserve">SMP PGRI 1 Demak 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40">
        <v>1</v>
      </c>
      <c r="W75" s="53"/>
      <c r="X75" s="53"/>
      <c r="Y75" s="53"/>
      <c r="Z75" s="64"/>
      <c r="AA75" s="43">
        <f t="shared" si="6"/>
        <v>0</v>
      </c>
      <c r="AB75" s="43">
        <f t="shared" si="6"/>
        <v>1</v>
      </c>
      <c r="AC75" s="43">
        <f t="shared" si="6"/>
        <v>0</v>
      </c>
      <c r="AD75" s="65"/>
      <c r="AE75" s="63"/>
      <c r="AF75" s="63"/>
      <c r="AG75" s="45">
        <f t="shared" si="7"/>
        <v>1</v>
      </c>
      <c r="AH75" s="63"/>
    </row>
    <row r="76" spans="1:34" x14ac:dyDescent="0.25">
      <c r="A76" s="66">
        <f t="shared" si="8"/>
        <v>69</v>
      </c>
      <c r="B76" s="35" t="str">
        <f>'[1]data peserta'!B70</f>
        <v xml:space="preserve">SMP IT Daarut Tahfidz Sayung 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40">
        <v>1</v>
      </c>
      <c r="X76" s="53"/>
      <c r="Y76" s="53"/>
      <c r="Z76" s="64"/>
      <c r="AA76" s="43">
        <f t="shared" si="6"/>
        <v>0</v>
      </c>
      <c r="AB76" s="43">
        <f t="shared" si="6"/>
        <v>0</v>
      </c>
      <c r="AC76" s="43">
        <f t="shared" si="6"/>
        <v>1</v>
      </c>
      <c r="AD76" s="65"/>
      <c r="AE76" s="63"/>
      <c r="AF76" s="63"/>
      <c r="AG76" s="45">
        <f t="shared" si="7"/>
        <v>1</v>
      </c>
      <c r="AH76" s="63"/>
    </row>
    <row r="77" spans="1:34" x14ac:dyDescent="0.25">
      <c r="A77" s="66">
        <f t="shared" si="8"/>
        <v>70</v>
      </c>
      <c r="B77" s="35" t="str">
        <f>'[1]data peserta'!B71</f>
        <v>MTs Saroja Karanganyar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64"/>
      <c r="AA77" s="43">
        <f t="shared" si="6"/>
        <v>0</v>
      </c>
      <c r="AB77" s="43">
        <f t="shared" si="6"/>
        <v>0</v>
      </c>
      <c r="AC77" s="43">
        <f t="shared" si="6"/>
        <v>0</v>
      </c>
      <c r="AD77" s="65"/>
      <c r="AE77" s="63"/>
      <c r="AF77" s="63"/>
      <c r="AG77" s="45">
        <f t="shared" si="7"/>
        <v>0</v>
      </c>
      <c r="AH77" s="63"/>
    </row>
    <row r="78" spans="1:34" hidden="1" x14ac:dyDescent="0.25">
      <c r="A78" s="66">
        <f t="shared" si="8"/>
        <v>71</v>
      </c>
      <c r="B78" s="67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64"/>
      <c r="AA78" s="68"/>
      <c r="AB78" s="53"/>
      <c r="AC78" s="69"/>
      <c r="AD78" s="65"/>
      <c r="AE78" s="63"/>
      <c r="AF78" s="63"/>
      <c r="AG78" s="45">
        <f t="shared" si="7"/>
        <v>0</v>
      </c>
      <c r="AH78" s="63"/>
    </row>
    <row r="79" spans="1:34" hidden="1" x14ac:dyDescent="0.25">
      <c r="A79" s="66">
        <f t="shared" si="8"/>
        <v>72</v>
      </c>
      <c r="B79" s="67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64"/>
      <c r="AA79" s="68"/>
      <c r="AB79" s="53"/>
      <c r="AC79" s="69"/>
      <c r="AD79" s="65"/>
      <c r="AE79" s="63"/>
      <c r="AF79" s="63"/>
      <c r="AG79" s="45">
        <f t="shared" si="7"/>
        <v>0</v>
      </c>
      <c r="AH79" s="63"/>
    </row>
    <row r="80" spans="1:34" hidden="1" x14ac:dyDescent="0.25">
      <c r="A80" s="66">
        <f t="shared" si="8"/>
        <v>73</v>
      </c>
      <c r="B80" s="67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64"/>
      <c r="AA80" s="68"/>
      <c r="AB80" s="53"/>
      <c r="AC80" s="69"/>
      <c r="AD80" s="65"/>
      <c r="AE80" s="63"/>
      <c r="AF80" s="63"/>
      <c r="AG80" s="45">
        <f t="shared" si="7"/>
        <v>0</v>
      </c>
      <c r="AH80" s="63"/>
    </row>
    <row r="81" spans="1:34" hidden="1" x14ac:dyDescent="0.25">
      <c r="A81" s="66">
        <f t="shared" si="8"/>
        <v>74</v>
      </c>
      <c r="B81" s="67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64"/>
      <c r="AA81" s="68"/>
      <c r="AB81" s="53"/>
      <c r="AC81" s="69"/>
      <c r="AD81" s="65"/>
      <c r="AE81" s="63"/>
      <c r="AF81" s="63"/>
      <c r="AG81" s="45">
        <f t="shared" si="7"/>
        <v>0</v>
      </c>
      <c r="AH81" s="63"/>
    </row>
    <row r="82" spans="1:34" x14ac:dyDescent="0.25">
      <c r="A82" s="63"/>
      <c r="B82" s="63" t="s">
        <v>21</v>
      </c>
      <c r="C82" s="63">
        <f>SUM(C8:C77)</f>
        <v>2</v>
      </c>
      <c r="D82" s="63">
        <f t="shared" ref="D82:Z82" si="9">SUM(D8:D77)</f>
        <v>2</v>
      </c>
      <c r="E82" s="63">
        <f t="shared" si="9"/>
        <v>4</v>
      </c>
      <c r="F82" s="63">
        <f t="shared" si="9"/>
        <v>2</v>
      </c>
      <c r="G82" s="63">
        <f t="shared" si="9"/>
        <v>2</v>
      </c>
      <c r="H82" s="63">
        <f t="shared" si="9"/>
        <v>4</v>
      </c>
      <c r="I82" s="63">
        <f t="shared" si="9"/>
        <v>2</v>
      </c>
      <c r="J82" s="63">
        <f t="shared" si="9"/>
        <v>2</v>
      </c>
      <c r="K82" s="63">
        <f t="shared" si="9"/>
        <v>4</v>
      </c>
      <c r="L82" s="63">
        <f t="shared" si="9"/>
        <v>2</v>
      </c>
      <c r="M82" s="63">
        <f t="shared" si="9"/>
        <v>2</v>
      </c>
      <c r="N82" s="63">
        <f t="shared" si="9"/>
        <v>3</v>
      </c>
      <c r="O82" s="63">
        <f t="shared" si="9"/>
        <v>2</v>
      </c>
      <c r="P82" s="63">
        <f t="shared" si="9"/>
        <v>2</v>
      </c>
      <c r="Q82" s="63">
        <f t="shared" si="9"/>
        <v>4</v>
      </c>
      <c r="R82" s="63">
        <f t="shared" si="9"/>
        <v>2</v>
      </c>
      <c r="S82" s="63">
        <f t="shared" si="9"/>
        <v>2</v>
      </c>
      <c r="T82" s="63">
        <f t="shared" si="9"/>
        <v>4</v>
      </c>
      <c r="U82" s="63">
        <f t="shared" si="9"/>
        <v>2</v>
      </c>
      <c r="V82" s="63">
        <f t="shared" si="9"/>
        <v>2</v>
      </c>
      <c r="W82" s="63">
        <f t="shared" si="9"/>
        <v>4</v>
      </c>
      <c r="X82" s="63">
        <f t="shared" si="9"/>
        <v>1</v>
      </c>
      <c r="Y82" s="63">
        <f t="shared" si="9"/>
        <v>1</v>
      </c>
      <c r="Z82" s="63">
        <f t="shared" si="9"/>
        <v>2</v>
      </c>
      <c r="AA82" s="70">
        <f>SUM(AA8:AA77)</f>
        <v>15</v>
      </c>
      <c r="AB82" s="70">
        <f>SUM(AB8:AB77)</f>
        <v>15</v>
      </c>
      <c r="AC82" s="70">
        <f>SUM(AC8:AC77)</f>
        <v>29</v>
      </c>
      <c r="AD82" s="65">
        <f>SUM(AD8:AD65)</f>
        <v>77</v>
      </c>
      <c r="AE82" s="63">
        <f>SUM(AE8:AE65)</f>
        <v>33</v>
      </c>
      <c r="AF82" s="63">
        <f>SUM(AF8:AF65)</f>
        <v>23</v>
      </c>
      <c r="AG82" s="45">
        <f t="shared" si="7"/>
        <v>59</v>
      </c>
      <c r="AH82" s="63"/>
    </row>
    <row r="88" spans="1:34" ht="15.75" x14ac:dyDescent="0.25">
      <c r="A88" s="71"/>
      <c r="B88" s="72" t="s">
        <v>22</v>
      </c>
    </row>
    <row r="89" spans="1:34" ht="15.75" x14ac:dyDescent="0.25">
      <c r="A89" s="73"/>
      <c r="B89" s="72" t="s">
        <v>23</v>
      </c>
    </row>
  </sheetData>
  <mergeCells count="16">
    <mergeCell ref="U5:W6"/>
    <mergeCell ref="X5:Z6"/>
    <mergeCell ref="AA5:AC6"/>
    <mergeCell ref="AD5:AF6"/>
    <mergeCell ref="AG5:AG7"/>
    <mergeCell ref="AH5:AH7"/>
    <mergeCell ref="A1:AH1"/>
    <mergeCell ref="A2:AH2"/>
    <mergeCell ref="A5:A7"/>
    <mergeCell ref="B5:B7"/>
    <mergeCell ref="C5:E6"/>
    <mergeCell ref="F5:H6"/>
    <mergeCell ref="I5:K6"/>
    <mergeCell ref="L5:N6"/>
    <mergeCell ref="O5:Q6"/>
    <mergeCell ref="R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2020-01-28T05:38:43Z</dcterms:created>
  <dcterms:modified xsi:type="dcterms:W3CDTF">2020-01-28T05:39:39Z</dcterms:modified>
</cp:coreProperties>
</file>