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umkm\"/>
    </mc:Choice>
  </mc:AlternateContent>
  <xr:revisionPtr revIDLastSave="0" documentId="13_ncr:1_{63B75860-A833-45F4-8C18-DB5B21FD32B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KK" sheetId="2" r:id="rId1"/>
    <sheet name="Sheet1" sheetId="1" r:id="rId2"/>
  </sheets>
  <definedNames>
    <definedName name="_xlnm.Print_Area" localSheetId="0">IKK!$A$1:$W$49</definedName>
    <definedName name="_xlnm.Print_Area" localSheetId="1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2" i="2" l="1"/>
  <c r="L12" i="2"/>
  <c r="N12" i="2" s="1"/>
  <c r="N11" i="2"/>
  <c r="M11" i="2"/>
  <c r="L11" i="2"/>
  <c r="M10" i="2"/>
  <c r="M13" i="2" s="1"/>
  <c r="L10" i="2"/>
  <c r="L13" i="2" s="1"/>
  <c r="N10" i="2" l="1"/>
  <c r="N13" i="2" s="1"/>
  <c r="B48" i="2"/>
  <c r="B49" i="2" s="1"/>
  <c r="P13" i="2"/>
  <c r="F13" i="2"/>
  <c r="E13" i="2"/>
  <c r="W12" i="2"/>
  <c r="T12" i="2"/>
  <c r="S12" i="2"/>
  <c r="Q12" i="2"/>
  <c r="K12" i="2"/>
  <c r="J12" i="2"/>
  <c r="H12" i="2"/>
  <c r="G12" i="2"/>
  <c r="I12" i="2" s="1"/>
  <c r="F12" i="2"/>
  <c r="W11" i="2"/>
  <c r="V11" i="2"/>
  <c r="V13" i="2" s="1"/>
  <c r="U11" i="2"/>
  <c r="U13" i="2" s="1"/>
  <c r="T11" i="2"/>
  <c r="S11" i="2"/>
  <c r="R11" i="2"/>
  <c r="R13" i="2" s="1"/>
  <c r="Q11" i="2"/>
  <c r="Q13" i="2" s="1"/>
  <c r="O11" i="2"/>
  <c r="K11" i="2"/>
  <c r="J11" i="2"/>
  <c r="H11" i="2"/>
  <c r="I11" i="2" s="1"/>
  <c r="G11" i="2"/>
  <c r="E11" i="2"/>
  <c r="W10" i="2"/>
  <c r="W13" i="2" s="1"/>
  <c r="V10" i="2"/>
  <c r="U10" i="2"/>
  <c r="T10" i="2"/>
  <c r="T13" i="2" s="1"/>
  <c r="S10" i="2"/>
  <c r="S13" i="2" s="1"/>
  <c r="R10" i="2"/>
  <c r="Q10" i="2"/>
  <c r="O10" i="2"/>
  <c r="O13" i="2" s="1"/>
  <c r="K10" i="2"/>
  <c r="K13" i="2" s="1"/>
  <c r="J10" i="2"/>
  <c r="J13" i="2" s="1"/>
  <c r="H10" i="2"/>
  <c r="H13" i="2" s="1"/>
  <c r="G10" i="2"/>
  <c r="I10" i="2" s="1"/>
  <c r="D10" i="2"/>
  <c r="D13" i="2" s="1"/>
  <c r="I13" i="2" l="1"/>
  <c r="V14" i="2"/>
  <c r="G13" i="2"/>
  <c r="C10" i="2"/>
  <c r="C13" i="2" s="1"/>
  <c r="T12" i="1"/>
  <c r="W11" i="1"/>
  <c r="S11" i="1"/>
  <c r="T11" i="1"/>
  <c r="T10" i="1"/>
  <c r="O10" i="1"/>
  <c r="W10" i="1"/>
  <c r="Y10" i="1"/>
  <c r="Q10" i="1"/>
  <c r="L10" i="1"/>
  <c r="M11" i="1"/>
  <c r="L11" i="1"/>
  <c r="M10" i="1"/>
  <c r="K11" i="1"/>
  <c r="K10" i="1"/>
  <c r="K12" i="1"/>
  <c r="J11" i="1"/>
  <c r="J12" i="1"/>
  <c r="J13" i="1"/>
  <c r="J10" i="1"/>
  <c r="H12" i="1"/>
  <c r="H11" i="1"/>
  <c r="G11" i="1"/>
  <c r="H10" i="1"/>
  <c r="G10" i="1"/>
  <c r="F12" i="1"/>
  <c r="E11" i="1"/>
  <c r="D10" i="1"/>
  <c r="Q11" i="1" l="1"/>
  <c r="W12" i="1"/>
  <c r="S12" i="1"/>
  <c r="G13" i="1"/>
  <c r="G12" i="1"/>
  <c r="L12" i="1"/>
  <c r="D13" i="1"/>
  <c r="I10" i="1" l="1"/>
  <c r="X10" i="1"/>
  <c r="AB10" i="1" s="1"/>
  <c r="V10" i="1"/>
  <c r="F13" i="1"/>
  <c r="N10" i="1"/>
  <c r="M12" i="1"/>
  <c r="V11" i="1"/>
  <c r="U11" i="1"/>
  <c r="U10" i="1"/>
  <c r="S10" i="1"/>
  <c r="R11" i="1"/>
  <c r="R10" i="1"/>
  <c r="Q12" i="1"/>
  <c r="X12" i="1" s="1"/>
  <c r="O11" i="1"/>
  <c r="H13" i="1"/>
  <c r="N12" i="1"/>
  <c r="X11" i="1" l="1"/>
  <c r="X13" i="1" s="1"/>
  <c r="N11" i="1"/>
  <c r="C10" i="1"/>
  <c r="C13" i="1" s="1"/>
  <c r="T13" i="1" l="1"/>
  <c r="I11" i="1" l="1"/>
  <c r="I59" i="1"/>
  <c r="H59" i="1"/>
  <c r="F59" i="1"/>
  <c r="I58" i="1"/>
  <c r="H58" i="1"/>
  <c r="F57" i="1"/>
  <c r="F58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W13" i="1"/>
  <c r="P13" i="1"/>
  <c r="M13" i="1"/>
  <c r="I12" i="1"/>
  <c r="V13" i="1"/>
  <c r="S13" i="1"/>
  <c r="O13" i="1"/>
  <c r="U13" i="1"/>
  <c r="R13" i="1"/>
  <c r="Q13" i="1"/>
  <c r="F60" i="1" l="1"/>
  <c r="I13" i="1"/>
  <c r="I60" i="1"/>
  <c r="K54" i="1"/>
  <c r="K57" i="1" s="1"/>
  <c r="H60" i="1"/>
  <c r="K13" i="1"/>
  <c r="Y11" i="1"/>
  <c r="E13" i="1"/>
  <c r="V14" i="1"/>
  <c r="C52" i="1"/>
  <c r="L13" i="1"/>
  <c r="AA10" i="1"/>
  <c r="N13" i="1"/>
  <c r="Z11" i="1" l="1"/>
  <c r="C35" i="1"/>
  <c r="C32" i="1"/>
  <c r="C55" i="1"/>
  <c r="C49" i="1"/>
  <c r="C29" i="1"/>
  <c r="AA11" i="1"/>
  <c r="Z10" i="1"/>
  <c r="Z12" i="1" l="1"/>
</calcChain>
</file>

<file path=xl/sharedStrings.xml><?xml version="1.0" encoding="utf-8"?>
<sst xmlns="http://schemas.openxmlformats.org/spreadsheetml/2006/main" count="91" uniqueCount="43">
  <si>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</si>
  <si>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</si>
  <si>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</si>
  <si>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</si>
  <si>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</si>
  <si>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</si>
  <si>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</si>
  <si>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</si>
  <si>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</si>
  <si>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</si>
  <si>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</si>
  <si>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</si>
  <si>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</si>
  <si>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</si>
  <si>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</si>
  <si>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</si>
  <si>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</si>
  <si>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</si>
  <si>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</si>
  <si>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</si>
  <si>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</si>
  <si>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</si>
  <si>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</si>
  <si>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</si>
  <si>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</si>
  <si>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</si>
  <si>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</si>
  <si>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</si>
  <si>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</si>
  <si>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</si>
  <si>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</si>
  <si>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</si>
  <si>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</si>
  <si>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</si>
  <si>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</si>
  <si>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</si>
  <si>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TAHUN 2025</t>
  </si>
  <si>
    <t xml:space="preserve">                 183
            -----------------X 100%=3,59%
                 5093</t>
  </si>
  <si>
    <t>297.280.324.540
                           -----------------------------------X 100% = 2,87%
10.362.385.357.000</t>
  </si>
  <si>
    <t>TRIWULAN IV</t>
  </si>
  <si>
    <t>Triwulan IV</t>
  </si>
  <si>
    <t>Sumber Data : Dindagkop UKM Kabupaten Demak</t>
  </si>
  <si>
    <t>Jumlah pelaku UMK = 41.790 + 5.463 = 47.253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</si>
</sst>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5" fillId="0" borderId="0" xfId="0" quotePrefix="1" applyFont="1"/>
    <xf numFmtId="41" fontId="5" fillId="0" borderId="0" xfId="2" quotePrefix="1" applyFont="1"/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41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41" fontId="8" fillId="0" borderId="0" xfId="2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0" xfId="0" applyNumberFormat="1" applyFont="1" applyAlignment="1">
      <alignment vertical="center"/>
    </xf>
    <xf numFmtId="41" fontId="1" fillId="0" borderId="0" xfId="2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quotePrefix="1" applyNumberFormat="1" applyFont="1"/>
    <xf numFmtId="3" fontId="4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1" fillId="3" borderId="0" xfId="0" applyNumberFormat="1" applyFont="1" applyFill="1" applyAlignment="1">
      <alignment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455-8804-4855-8333-CE70B0DC81C4}">
  <dimension ref="A1:AC84"/>
  <sheetViews>
    <sheetView tabSelected="1" view="pageBreakPreview" topLeftCell="A13" zoomScaleNormal="100" zoomScaleSheetLayoutView="100" zoomScalePageLayoutView="70" workbookViewId="0">
      <selection activeCell="F21" sqref="F21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9" ht="18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9" ht="18" x14ac:dyDescent="0.25">
      <c r="A3" s="71" t="s">
        <v>36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9" ht="18" x14ac:dyDescent="0.25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7" spans="1:29" s="1" customFormat="1" ht="37.5" customHeight="1" x14ac:dyDescent="0.25">
      <c r="A7" s="72" t="s">
        <v>2</v>
      </c>
      <c r="B7" s="72" t="s">
        <v>3</v>
      </c>
      <c r="C7" s="73" t="s">
        <v>4</v>
      </c>
      <c r="D7" s="73" t="s">
        <v>5</v>
      </c>
      <c r="E7" s="73" t="s">
        <v>6</v>
      </c>
      <c r="F7" s="73" t="s">
        <v>7</v>
      </c>
      <c r="G7" s="72" t="s">
        <v>8</v>
      </c>
      <c r="H7" s="72"/>
      <c r="I7" s="72"/>
      <c r="J7" s="65" t="s">
        <v>9</v>
      </c>
      <c r="K7" s="65" t="s">
        <v>10</v>
      </c>
      <c r="L7" s="72" t="s">
        <v>11</v>
      </c>
      <c r="M7" s="72"/>
      <c r="N7" s="72"/>
      <c r="O7" s="72" t="s">
        <v>12</v>
      </c>
      <c r="P7" s="72"/>
      <c r="Q7" s="72"/>
      <c r="R7" s="72"/>
      <c r="S7" s="72"/>
      <c r="T7" s="72"/>
      <c r="U7" s="72"/>
      <c r="V7" s="72"/>
      <c r="W7" s="72"/>
      <c r="X7" s="45"/>
      <c r="Y7" s="45"/>
      <c r="Z7" s="45"/>
      <c r="AA7" s="45"/>
      <c r="AB7" s="45"/>
      <c r="AC7" s="45"/>
    </row>
    <row r="8" spans="1:29" ht="24.75" customHeight="1" x14ac:dyDescent="0.2">
      <c r="A8" s="72"/>
      <c r="B8" s="72"/>
      <c r="C8" s="73"/>
      <c r="D8" s="73"/>
      <c r="E8" s="73"/>
      <c r="F8" s="73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64">
        <v>1</v>
      </c>
      <c r="B9" s="64">
        <v>2</v>
      </c>
      <c r="C9" s="76">
        <v>3</v>
      </c>
      <c r="D9" s="76"/>
      <c r="E9" s="76"/>
      <c r="F9" s="76"/>
      <c r="G9" s="76">
        <v>4</v>
      </c>
      <c r="H9" s="76"/>
      <c r="I9" s="76"/>
      <c r="J9" s="64">
        <v>5</v>
      </c>
      <c r="K9" s="64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13384-359+925+482+2018+53+2813+783+2121-2756</f>
        <v>19464</v>
      </c>
      <c r="M10" s="11">
        <f>15506-359+236+1928+74+2235+100+2018+47+2000-4321+750+2112</f>
        <v>22326</v>
      </c>
      <c r="N10" s="11">
        <f>L10+M10</f>
        <v>41790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/>
      <c r="Y10" s="47"/>
      <c r="Z10" s="47"/>
      <c r="AA10" s="47"/>
      <c r="AB10" s="47"/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2823+101+19+6+100+5+37+100-407+100+29+1333-2706</f>
        <v>1540</v>
      </c>
      <c r="M11" s="11">
        <f>1742+40+79+80+20+63+15+20-57+157-300+157+407+50+1450</f>
        <v>3923</v>
      </c>
      <c r="N11" s="11">
        <f>L11+M11</f>
        <v>5463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/>
      <c r="Y11" s="47"/>
      <c r="Z11" s="47"/>
      <c r="AA11" s="47"/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66+3+7+7</f>
        <v>83</v>
      </c>
      <c r="N12" s="11">
        <f>L12+M12</f>
        <v>437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/>
      <c r="Y12" s="49"/>
      <c r="Z12" s="47"/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33">
        <f>C10</f>
        <v>47690</v>
      </c>
      <c r="D13" s="70">
        <f>D10</f>
        <v>41790</v>
      </c>
      <c r="E13" s="70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0">SUM(K10:K12)</f>
        <v>11155411340519</v>
      </c>
      <c r="L13" s="13">
        <f t="shared" si="0"/>
        <v>21358</v>
      </c>
      <c r="M13" s="13">
        <f t="shared" si="0"/>
        <v>26332</v>
      </c>
      <c r="N13" s="33">
        <f>SUM(N10:N12)</f>
        <v>47690</v>
      </c>
      <c r="O13" s="13">
        <f>SUM(O10:O12)</f>
        <v>10889</v>
      </c>
      <c r="P13" s="13">
        <f t="shared" ref="P13:W13" si="1">SUM(P10:P12)</f>
        <v>1</v>
      </c>
      <c r="Q13" s="13">
        <f t="shared" si="1"/>
        <v>6592</v>
      </c>
      <c r="R13" s="13">
        <f t="shared" si="1"/>
        <v>2142</v>
      </c>
      <c r="S13" s="13">
        <f t="shared" si="1"/>
        <v>1934</v>
      </c>
      <c r="T13" s="33">
        <f>SUM(T10:T12)</f>
        <v>19740</v>
      </c>
      <c r="U13" s="13">
        <f t="shared" si="1"/>
        <v>637</v>
      </c>
      <c r="V13" s="13">
        <f t="shared" si="1"/>
        <v>2830</v>
      </c>
      <c r="W13" s="33">
        <f t="shared" si="1"/>
        <v>2925</v>
      </c>
      <c r="X13" s="47"/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81" t="s">
        <v>42</v>
      </c>
      <c r="D15" s="81"/>
      <c r="E15" s="81"/>
      <c r="F15" s="81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63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63"/>
      <c r="S17" s="37"/>
      <c r="T17" s="37"/>
      <c r="U17" s="37"/>
      <c r="V17" s="37"/>
      <c r="W17" s="48"/>
      <c r="X17" s="49"/>
      <c r="Y17" s="27"/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63"/>
      <c r="S18" s="37"/>
      <c r="T18" s="37"/>
      <c r="U18" s="37"/>
      <c r="V18" s="37"/>
      <c r="W18" s="48"/>
      <c r="X18" s="49"/>
      <c r="Y18" s="27"/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63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63"/>
      <c r="S21" s="25"/>
      <c r="T21" s="24"/>
      <c r="U21" s="24"/>
      <c r="V21" s="24"/>
      <c r="W21" s="5"/>
      <c r="Y21" s="32"/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63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63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8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8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77" t="s">
        <v>41</v>
      </c>
      <c r="C28" s="77"/>
      <c r="D28" s="77"/>
      <c r="E28" s="77"/>
      <c r="F28" s="24"/>
      <c r="G28" s="25"/>
      <c r="H28" s="24"/>
      <c r="I28" s="24"/>
      <c r="J28" s="24"/>
      <c r="K28" s="24"/>
      <c r="L28" s="43"/>
      <c r="M28" s="24"/>
      <c r="N28" s="78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3"/>
      <c r="M29" s="42"/>
      <c r="N29" s="78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4"/>
      <c r="I30" s="74"/>
      <c r="J30" s="75"/>
      <c r="K30" s="75"/>
      <c r="L30" s="75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5"/>
      <c r="J31" s="75"/>
      <c r="K31" s="75"/>
      <c r="L31" s="75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5"/>
      <c r="J32" s="75"/>
      <c r="K32" s="75"/>
      <c r="L32" s="75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5"/>
      <c r="J33" s="75"/>
      <c r="K33" s="75"/>
      <c r="L33" s="75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4"/>
      <c r="I35" s="24"/>
      <c r="J35" s="79"/>
      <c r="K35" s="80"/>
      <c r="L35" s="80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80"/>
      <c r="K36" s="80"/>
      <c r="L36" s="80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80"/>
      <c r="K37" s="80"/>
      <c r="L37" s="80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/>
      <c r="E42" s="5"/>
      <c r="F42" s="5"/>
      <c r="G42" s="24"/>
      <c r="H42" s="54"/>
      <c r="I42" s="74"/>
      <c r="J42" s="75"/>
      <c r="K42" s="75"/>
      <c r="L42" s="75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5"/>
      <c r="J43" s="75"/>
      <c r="K43" s="75"/>
      <c r="L43" s="75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5"/>
      <c r="J44" s="75"/>
      <c r="K44" s="75"/>
      <c r="L44" s="75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5"/>
      <c r="J45" s="75"/>
      <c r="K45" s="75"/>
      <c r="L45" s="75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4"/>
      <c r="J47" s="75"/>
      <c r="K47" s="75"/>
      <c r="L47" s="75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4"/>
      <c r="I48" s="75"/>
      <c r="J48" s="75"/>
      <c r="K48" s="75"/>
      <c r="L48" s="75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5"/>
      <c r="J49" s="75"/>
      <c r="K49" s="75"/>
      <c r="L49" s="75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5"/>
      <c r="J50" s="75"/>
      <c r="K50" s="75"/>
      <c r="L50" s="75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24"/>
      <c r="P53" s="24"/>
    </row>
    <row r="54" spans="1:22" x14ac:dyDescent="0.2">
      <c r="A54" s="5"/>
      <c r="B54" s="5"/>
      <c r="C54" s="2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24"/>
      <c r="P54" s="24"/>
    </row>
    <row r="55" spans="1:22" x14ac:dyDescent="0.2">
      <c r="A55" s="5"/>
      <c r="B55" s="5"/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4">
    <mergeCell ref="I47:L50"/>
    <mergeCell ref="G7:I7"/>
    <mergeCell ref="L7:N7"/>
    <mergeCell ref="O7:W7"/>
    <mergeCell ref="C9:F9"/>
    <mergeCell ref="G9:I9"/>
    <mergeCell ref="L9:N9"/>
    <mergeCell ref="O9:W9"/>
    <mergeCell ref="B28:E28"/>
    <mergeCell ref="N25:N26"/>
    <mergeCell ref="N28:N29"/>
    <mergeCell ref="I30:L33"/>
    <mergeCell ref="J35:L37"/>
    <mergeCell ref="I42:L45"/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view="pageBreakPreview" topLeftCell="A10" zoomScale="70" zoomScaleNormal="100" zoomScaleSheetLayoutView="70" zoomScalePageLayoutView="70" workbookViewId="0">
      <selection activeCell="F39" sqref="F3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9" ht="18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9" ht="18" x14ac:dyDescent="0.25">
      <c r="A3" s="71" t="s">
        <v>36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9" ht="18" x14ac:dyDescent="0.25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7" spans="1:29" s="1" customFormat="1" ht="37.5" customHeight="1" x14ac:dyDescent="0.25">
      <c r="A7" s="72" t="s">
        <v>2</v>
      </c>
      <c r="B7" s="72" t="s">
        <v>3</v>
      </c>
      <c r="C7" s="73" t="s">
        <v>4</v>
      </c>
      <c r="D7" s="73" t="s">
        <v>5</v>
      </c>
      <c r="E7" s="73" t="s">
        <v>6</v>
      </c>
      <c r="F7" s="73" t="s">
        <v>7</v>
      </c>
      <c r="G7" s="72" t="s">
        <v>8</v>
      </c>
      <c r="H7" s="72"/>
      <c r="I7" s="72"/>
      <c r="J7" s="6" t="s">
        <v>9</v>
      </c>
      <c r="K7" s="6" t="s">
        <v>10</v>
      </c>
      <c r="L7" s="72" t="s">
        <v>11</v>
      </c>
      <c r="M7" s="72"/>
      <c r="N7" s="72"/>
      <c r="O7" s="72" t="s">
        <v>12</v>
      </c>
      <c r="P7" s="72"/>
      <c r="Q7" s="72"/>
      <c r="R7" s="72"/>
      <c r="S7" s="72"/>
      <c r="T7" s="72"/>
      <c r="U7" s="72"/>
      <c r="V7" s="72"/>
      <c r="W7" s="72"/>
      <c r="X7" s="45"/>
      <c r="Y7" s="45"/>
      <c r="Z7" s="45"/>
      <c r="AA7" s="45"/>
      <c r="AB7" s="45"/>
      <c r="AC7" s="45"/>
    </row>
    <row r="8" spans="1:29" ht="24.75" customHeight="1" x14ac:dyDescent="0.2">
      <c r="A8" s="72"/>
      <c r="B8" s="72"/>
      <c r="C8" s="73"/>
      <c r="D8" s="73"/>
      <c r="E8" s="73"/>
      <c r="F8" s="73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6">
        <v>3</v>
      </c>
      <c r="D9" s="76"/>
      <c r="E9" s="76"/>
      <c r="F9" s="76"/>
      <c r="G9" s="76">
        <v>4</v>
      </c>
      <c r="H9" s="76"/>
      <c r="I9" s="76"/>
      <c r="J9" s="8">
        <v>5</v>
      </c>
      <c r="K9" s="8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>
        <f>SUM(O10:W10)</f>
        <v>41790</v>
      </c>
      <c r="Y10" s="47">
        <f>N10</f>
        <v>44546</v>
      </c>
      <c r="Z10" s="47">
        <f>X10-Y10</f>
        <v>-2756</v>
      </c>
      <c r="AA10" s="47">
        <f>N10-X10</f>
        <v>2756</v>
      </c>
      <c r="AB10" s="47">
        <f>X10-D13</f>
        <v>0</v>
      </c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>
        <f t="shared" ref="X11:X12" si="0">SUM(O11:W11)</f>
        <v>5463</v>
      </c>
      <c r="Y11" s="47">
        <f>N11</f>
        <v>8169</v>
      </c>
      <c r="Z11" s="47">
        <f>X11-Y11</f>
        <v>-2706</v>
      </c>
      <c r="AA11" s="47">
        <f>N11-X11</f>
        <v>2706</v>
      </c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>
        <f t="shared" si="0"/>
        <v>437</v>
      </c>
      <c r="Y12" s="49">
        <v>402</v>
      </c>
      <c r="Z12" s="47">
        <f>SUM(Z10:Z11)</f>
        <v>-5462</v>
      </c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1">SUM(K10:K12)</f>
        <v>11155411340519</v>
      </c>
      <c r="L13" s="13">
        <f t="shared" si="1"/>
        <v>26820</v>
      </c>
      <c r="M13" s="13">
        <f t="shared" si="1"/>
        <v>26325</v>
      </c>
      <c r="N13" s="13">
        <f>SUM(N10:N12)</f>
        <v>53145</v>
      </c>
      <c r="O13" s="13">
        <f>SUM(O10:O12)</f>
        <v>10889</v>
      </c>
      <c r="P13" s="13">
        <f t="shared" ref="P13:W13" si="2">SUM(P10:P12)</f>
        <v>1</v>
      </c>
      <c r="Q13" s="13">
        <f t="shared" si="2"/>
        <v>6592</v>
      </c>
      <c r="R13" s="13">
        <f t="shared" si="2"/>
        <v>2142</v>
      </c>
      <c r="S13" s="13">
        <f t="shared" si="2"/>
        <v>1934</v>
      </c>
      <c r="T13" s="13">
        <f>SUM(T10:T12)</f>
        <v>19740</v>
      </c>
      <c r="U13" s="13">
        <f t="shared" si="2"/>
        <v>637</v>
      </c>
      <c r="V13" s="13">
        <f t="shared" si="2"/>
        <v>2830</v>
      </c>
      <c r="W13" s="13">
        <f t="shared" si="2"/>
        <v>2925</v>
      </c>
      <c r="X13" s="47">
        <f>SUM(X10:X12)</f>
        <v>47690</v>
      </c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44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44"/>
      <c r="S17" s="37"/>
      <c r="T17" s="37"/>
      <c r="U17" s="37"/>
      <c r="V17" s="37"/>
      <c r="W17" s="48"/>
      <c r="X17" s="49"/>
      <c r="Y17" s="27">
        <v>30620</v>
      </c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44"/>
      <c r="S18" s="37"/>
      <c r="T18" s="37"/>
      <c r="U18" s="37"/>
      <c r="V18" s="37"/>
      <c r="W18" s="48"/>
      <c r="X18" s="49"/>
      <c r="Y18" s="27">
        <v>30363</v>
      </c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44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44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44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44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8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8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3"/>
      <c r="M28" s="24"/>
      <c r="N28" s="78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4.2231075697211153</v>
      </c>
      <c r="D29" s="26" t="s">
        <v>40</v>
      </c>
      <c r="E29" s="5"/>
      <c r="F29" s="29"/>
      <c r="G29" s="24"/>
      <c r="H29" s="24"/>
      <c r="I29" s="24"/>
      <c r="J29" s="24"/>
      <c r="K29" s="24"/>
      <c r="L29" s="43"/>
      <c r="M29" s="42"/>
      <c r="N29" s="78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4" t="s">
        <v>32</v>
      </c>
      <c r="I30" s="74" t="s">
        <v>33</v>
      </c>
      <c r="J30" s="75"/>
      <c r="K30" s="75"/>
      <c r="L30" s="75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5"/>
      <c r="J31" s="75"/>
      <c r="K31" s="75"/>
      <c r="L31" s="75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47.430007178750898</v>
      </c>
      <c r="D32" s="5"/>
      <c r="F32" s="5"/>
      <c r="G32" s="24"/>
      <c r="H32" s="29"/>
      <c r="I32" s="75"/>
      <c r="J32" s="75"/>
      <c r="K32" s="75"/>
      <c r="L32" s="75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5"/>
      <c r="J33" s="75"/>
      <c r="K33" s="75"/>
      <c r="L33" s="75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48.212491026561381</v>
      </c>
      <c r="D35" s="27"/>
      <c r="E35" s="5"/>
      <c r="F35" s="5"/>
      <c r="G35" s="24"/>
      <c r="H35" s="54" t="s">
        <v>32</v>
      </c>
      <c r="I35" s="24"/>
      <c r="J35" s="79" t="s">
        <v>37</v>
      </c>
      <c r="K35" s="80"/>
      <c r="L35" s="80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80"/>
      <c r="K36" s="80"/>
      <c r="L36" s="80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80"/>
      <c r="K37" s="80"/>
      <c r="L37" s="80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 t="s">
        <v>34</v>
      </c>
      <c r="E42" s="5"/>
      <c r="F42" s="5"/>
      <c r="G42" s="24"/>
      <c r="H42" s="54" t="s">
        <v>32</v>
      </c>
      <c r="I42" s="74" t="s">
        <v>35</v>
      </c>
      <c r="J42" s="75"/>
      <c r="K42" s="75"/>
      <c r="L42" s="75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5"/>
      <c r="J43" s="75"/>
      <c r="K43" s="75"/>
      <c r="L43" s="75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5"/>
      <c r="J44" s="75"/>
      <c r="K44" s="75"/>
      <c r="L44" s="75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5"/>
      <c r="J45" s="75"/>
      <c r="K45" s="75"/>
      <c r="L45" s="75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4" t="s">
        <v>38</v>
      </c>
      <c r="J47" s="75"/>
      <c r="K47" s="75"/>
      <c r="L47" s="75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4" t="s">
        <v>32</v>
      </c>
      <c r="I48" s="75"/>
      <c r="J48" s="75"/>
      <c r="K48" s="75"/>
      <c r="L48" s="75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35.010768126346015</v>
      </c>
      <c r="D49" s="5"/>
      <c r="E49" s="5"/>
      <c r="F49" s="5"/>
      <c r="G49" s="5"/>
      <c r="H49" s="5"/>
      <c r="I49" s="75"/>
      <c r="J49" s="75"/>
      <c r="K49" s="75"/>
      <c r="L49" s="75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5"/>
      <c r="J50" s="75"/>
      <c r="K50" s="75"/>
      <c r="L50" s="75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49.519023689877962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18.573821488394351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1:W1"/>
    <mergeCell ref="A2:W2"/>
    <mergeCell ref="A3:W3"/>
    <mergeCell ref="A4:W4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IKK</vt:lpstr>
      <vt:lpstr>Sheet1</vt:lpstr>
      <vt:lpstr>IKK!Print_Area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2026-01-28T08:13:35Z</cp:lastPrinted>
  <dcterms:created xsi:type="dcterms:W3CDTF">2019-12-09T07:18:00Z</dcterms:created>
  <dcterms:modified xsi:type="dcterms:W3CDTF">2026-04-21T07:57:41Z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