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DDA DINLUTKAN 2016-2020 fix\DDA 2021\SEMESTER 1\kurang\mb novi\"/>
    </mc:Choice>
  </mc:AlternateContent>
  <bookViews>
    <workbookView xWindow="0" yWindow="0" windowWidth="9410" windowHeight="7250" tabRatio="675"/>
  </bookViews>
  <sheets>
    <sheet name="40_1" sheetId="20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20" l="1"/>
  <c r="H26" i="20"/>
  <c r="I26" i="20"/>
  <c r="G12" i="20"/>
  <c r="H12" i="20"/>
  <c r="I12" i="20"/>
  <c r="G13" i="20"/>
  <c r="H13" i="20"/>
  <c r="I13" i="20"/>
  <c r="G14" i="20"/>
  <c r="H14" i="20"/>
  <c r="I14" i="20"/>
  <c r="G15" i="20"/>
  <c r="H15" i="20"/>
  <c r="I15" i="20"/>
  <c r="G16" i="20"/>
  <c r="H16" i="20"/>
  <c r="I16" i="20"/>
  <c r="G17" i="20"/>
  <c r="H17" i="20"/>
  <c r="I17" i="20"/>
  <c r="G18" i="20"/>
  <c r="H18" i="20"/>
  <c r="I18" i="20"/>
  <c r="G19" i="20"/>
  <c r="H19" i="20"/>
  <c r="I19" i="20"/>
  <c r="G20" i="20"/>
  <c r="H20" i="20"/>
  <c r="I20" i="20"/>
  <c r="G21" i="20"/>
  <c r="H21" i="20"/>
  <c r="I21" i="20"/>
  <c r="G22" i="20"/>
  <c r="H22" i="20"/>
  <c r="I22" i="20"/>
  <c r="G23" i="20"/>
  <c r="H23" i="20"/>
  <c r="I23" i="20"/>
  <c r="G24" i="20"/>
  <c r="H24" i="20"/>
  <c r="I24" i="20"/>
  <c r="I11" i="20"/>
  <c r="H11" i="20"/>
  <c r="G11" i="20"/>
  <c r="P24" i="20"/>
  <c r="N24" i="20"/>
  <c r="O24" i="20" s="1"/>
  <c r="L24" i="20"/>
  <c r="P23" i="20"/>
  <c r="N23" i="20"/>
  <c r="O23" i="20" s="1"/>
  <c r="L23" i="20"/>
  <c r="P22" i="20"/>
  <c r="N22" i="20"/>
  <c r="O22" i="20" s="1"/>
  <c r="L22" i="20"/>
  <c r="P21" i="20"/>
  <c r="N21" i="20"/>
  <c r="O21" i="20" s="1"/>
  <c r="L21" i="20"/>
  <c r="P20" i="20"/>
  <c r="N20" i="20"/>
  <c r="O20" i="20" s="1"/>
  <c r="L20" i="20"/>
  <c r="P19" i="20"/>
  <c r="N19" i="20"/>
  <c r="O19" i="20" s="1"/>
  <c r="L19" i="20"/>
  <c r="P18" i="20"/>
  <c r="N18" i="20"/>
  <c r="O18" i="20" s="1"/>
  <c r="L18" i="20"/>
  <c r="P17" i="20"/>
  <c r="N17" i="20"/>
  <c r="L17" i="20"/>
  <c r="P16" i="20"/>
  <c r="O16" i="20"/>
  <c r="N16" i="20"/>
  <c r="L16" i="20"/>
  <c r="P15" i="20"/>
  <c r="O15" i="20"/>
  <c r="N15" i="20"/>
  <c r="L15" i="20"/>
  <c r="P14" i="20"/>
  <c r="O14" i="20"/>
  <c r="N14" i="20"/>
  <c r="L14" i="20"/>
  <c r="P13" i="20"/>
  <c r="O13" i="20"/>
  <c r="N13" i="20"/>
  <c r="L13" i="20"/>
  <c r="P12" i="20"/>
  <c r="O12" i="20"/>
  <c r="N12" i="20"/>
  <c r="L12" i="20"/>
  <c r="P11" i="20"/>
  <c r="O11" i="20"/>
  <c r="N11" i="20"/>
  <c r="L11" i="20"/>
  <c r="E26" i="20" l="1"/>
  <c r="F26" i="20"/>
  <c r="D26" i="20"/>
  <c r="E15" i="20"/>
  <c r="E16" i="20"/>
  <c r="E24" i="20"/>
  <c r="E14" i="20"/>
  <c r="H28" i="20" l="1"/>
  <c r="E28" i="20"/>
</calcChain>
</file>

<file path=xl/sharedStrings.xml><?xml version="1.0" encoding="utf-8"?>
<sst xmlns="http://schemas.openxmlformats.org/spreadsheetml/2006/main" count="44" uniqueCount="36">
  <si>
    <t xml:space="preserve">Tabel </t>
  </si>
  <si>
    <t>Table</t>
  </si>
  <si>
    <t>Produksi</t>
  </si>
  <si>
    <t>Nilai</t>
  </si>
  <si>
    <t>Production</t>
  </si>
  <si>
    <t>Value</t>
  </si>
  <si>
    <t>(Kg)</t>
  </si>
  <si>
    <t>(Rp)</t>
  </si>
  <si>
    <t>(1)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</si>
  <si>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</si>
  <si>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</si>
  <si>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</si>
  <si>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</si>
  <si>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</si>
  <si>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</si>
  <si>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</si>
  <si>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</si>
  <si>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</si>
  <si>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</si>
  <si>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</si>
  <si>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</si>
  <si>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</si>
  <si>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</si>
  <si>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t>Lanjutan</t>
  </si>
  <si>
    <t>Continued</t>
  </si>
  <si>
    <t>(8)</t>
  </si>
  <si>
    <t>(9)</t>
  </si>
  <si>
    <r>
      <t>Jumlah/</t>
    </r>
    <r>
      <rPr>
        <i/>
        <sz val="10"/>
        <rFont val="Calibri"/>
        <family val="2"/>
        <scheme val="minor"/>
      </rPr>
      <t>Total</t>
    </r>
  </si>
  <si>
    <r>
      <t xml:space="preserve">Kecamatan                      </t>
    </r>
    <r>
      <rPr>
        <i/>
        <sz val="10"/>
        <rFont val="Calibri"/>
        <family val="2"/>
        <scheme val="minor"/>
      </rPr>
      <t>District</t>
    </r>
  </si>
  <si>
    <r>
      <t>Tambak/</t>
    </r>
    <r>
      <rPr>
        <i/>
        <sz val="10"/>
        <rFont val="Calibri"/>
        <family val="2"/>
        <scheme val="minor"/>
      </rPr>
      <t>Brackish Water Pond</t>
    </r>
  </si>
  <si>
    <t>(Ton)</t>
  </si>
  <si>
    <t>(10)</t>
  </si>
  <si>
    <t>(11)</t>
  </si>
  <si>
    <t>(12)</t>
  </si>
  <si>
    <t>(13)</t>
  </si>
  <si>
    <t xml:space="preserve">2021 smt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</si>
</sst>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.00_);_(* \(#,##0.00\);_(* &quot;-&quot;??_);_(@_)"/>
    <numFmt numFmtId="165" formatCode="#\ ###\ ###\ ##0"/>
    <numFmt numFmtId="166" formatCode="#,##0.000;[Red]#,##0.000"/>
    <numFmt numFmtId="167" formatCode="#,##0.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quotePrefix="1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3" fontId="0" fillId="0" borderId="0" xfId="0" applyNumberFormat="1"/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right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ri%20Komputer%20Lama/Data%20Micro%20SD/DEMAK%20BARU%20DANAR/STATISTIK%20TANGKAP%20dan%20KP3K/STATISTIK%20TANGKAP%202021/DATA%20ALL%20STATISTIK%202021%20DEM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PI TANGKAP fix"/>
      <sheetName val="LAUT PUD Per Bulan Per Kec"/>
      <sheetName val="PUD PER KEC"/>
      <sheetName val="RAJUNGAN "/>
      <sheetName val="LAUT Per Jenis Ikan"/>
      <sheetName val="PUD Per Jenis Ikan"/>
      <sheetName val="Sheet1"/>
      <sheetName val="LAUT Per Jenis API"/>
      <sheetName val="PUD Per Jenis API"/>
    </sheetNames>
    <sheetDataSet>
      <sheetData sheetId="0" refreshError="1"/>
      <sheetData sheetId="1" refreshError="1"/>
      <sheetData sheetId="2" refreshError="1">
        <row r="44">
          <cell r="C44">
            <v>22770.776015904572</v>
          </cell>
          <cell r="D44">
            <v>587312578.68944693</v>
          </cell>
        </row>
        <row r="45">
          <cell r="C45">
            <v>93307.835053677947</v>
          </cell>
          <cell r="D45">
            <v>2406631428.7676764</v>
          </cell>
        </row>
        <row r="46">
          <cell r="C46">
            <v>14787.917757455269</v>
          </cell>
          <cell r="D46">
            <v>381415640.18337643</v>
          </cell>
        </row>
        <row r="47">
          <cell r="C47">
            <v>26173.305765407553</v>
          </cell>
          <cell r="D47">
            <v>675071929.52809989</v>
          </cell>
        </row>
        <row r="48">
          <cell r="C48">
            <v>23425.108660039761</v>
          </cell>
          <cell r="D48">
            <v>604189376.92764938</v>
          </cell>
        </row>
        <row r="49">
          <cell r="C49">
            <v>10076.722719681908</v>
          </cell>
          <cell r="D49">
            <v>259902692.86831844</v>
          </cell>
        </row>
        <row r="50">
          <cell r="C50">
            <v>17274.381805168985</v>
          </cell>
          <cell r="D50">
            <v>445547473.48854589</v>
          </cell>
        </row>
        <row r="51">
          <cell r="C51">
            <v>41484.689638170967</v>
          </cell>
          <cell r="D51">
            <v>1069989008.3020382</v>
          </cell>
        </row>
        <row r="52">
          <cell r="C52">
            <v>24602.907419483101</v>
          </cell>
          <cell r="D52">
            <v>634567613.75641382</v>
          </cell>
        </row>
        <row r="53">
          <cell r="C53">
            <v>5627.2607395626246</v>
          </cell>
          <cell r="D53">
            <v>145140464.84854147</v>
          </cell>
        </row>
        <row r="54">
          <cell r="C54">
            <v>13740.985526838966</v>
          </cell>
          <cell r="D54">
            <v>354412763.00225246</v>
          </cell>
        </row>
        <row r="55">
          <cell r="C55">
            <v>24602.907419483101</v>
          </cell>
          <cell r="D55">
            <v>634567613.75641382</v>
          </cell>
        </row>
        <row r="56">
          <cell r="C56">
            <v>11254.521479125249</v>
          </cell>
          <cell r="D56">
            <v>290280929.69708294</v>
          </cell>
        </row>
        <row r="57">
          <cell r="C57">
            <v>0</v>
          </cell>
          <cell r="D5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5" zoomScaleNormal="100" zoomScaleSheetLayoutView="100" workbookViewId="0">
      <selection activeCell="E26" sqref="E26"/>
    </sheetView>
  </sheetViews>
  <sheetFormatPr defaultColWidth="8.81640625" defaultRowHeight="13" x14ac:dyDescent="0.25"/>
  <cols>
    <col min="1" max="1" width="5.54296875" style="8" customWidth="1"/>
    <col min="2" max="2" width="8.81640625" style="8" customWidth="1"/>
    <col min="3" max="3" width="9.81640625" style="8" customWidth="1"/>
    <col min="4" max="5" width="10.54296875" style="8" customWidth="1"/>
    <col min="6" max="6" width="15.54296875" style="8" customWidth="1"/>
    <col min="7" max="8" width="10.54296875" style="8" customWidth="1"/>
    <col min="9" max="9" width="15.54296875" style="8" customWidth="1"/>
    <col min="10" max="10" width="8.81640625" style="8"/>
    <col min="11" max="11" width="10.54296875" style="8" customWidth="1"/>
    <col min="12" max="12" width="8.81640625" style="8"/>
    <col min="13" max="13" width="16.54296875" style="8" customWidth="1"/>
    <col min="14" max="14" width="8.81640625" style="8"/>
    <col min="15" max="18" width="15.7265625" style="8" customWidth="1"/>
    <col min="19" max="16384" width="8.81640625" style="8"/>
  </cols>
  <sheetData>
    <row r="1" spans="1:18" ht="28.15" customHeight="1" x14ac:dyDescent="0.25">
      <c r="A1" s="4" t="s">
        <v>0</v>
      </c>
      <c r="B1" s="27">
        <v>40</v>
      </c>
      <c r="C1" s="28" t="s">
        <v>23</v>
      </c>
      <c r="D1" s="28"/>
      <c r="E1" s="28"/>
      <c r="F1" s="28"/>
      <c r="G1" s="28"/>
      <c r="H1" s="28"/>
      <c r="I1" s="28"/>
    </row>
    <row r="2" spans="1:18" ht="12.75" customHeight="1" x14ac:dyDescent="0.25">
      <c r="A2" s="29" t="s">
        <v>1</v>
      </c>
      <c r="B2" s="27"/>
      <c r="C2" s="31" t="s">
        <v>24</v>
      </c>
      <c r="D2" s="31"/>
      <c r="E2" s="31"/>
      <c r="F2" s="31"/>
      <c r="G2" s="31"/>
      <c r="H2" s="31"/>
      <c r="I2" s="31"/>
    </row>
    <row r="3" spans="1:18" x14ac:dyDescent="0.25">
      <c r="A3" s="30"/>
      <c r="B3" s="27"/>
      <c r="C3" s="31"/>
      <c r="D3" s="31"/>
      <c r="E3" s="31"/>
      <c r="F3" s="31"/>
      <c r="G3" s="31"/>
      <c r="H3" s="31"/>
      <c r="I3" s="31"/>
    </row>
    <row r="4" spans="1:18" ht="13.5" thickBot="1" x14ac:dyDescent="0.3">
      <c r="A4" s="1"/>
      <c r="B4" s="1"/>
      <c r="C4" s="1"/>
      <c r="D4" s="9"/>
      <c r="E4" s="9"/>
      <c r="F4" s="9"/>
      <c r="G4" s="9"/>
      <c r="H4" s="9"/>
      <c r="I4" s="9"/>
    </row>
    <row r="5" spans="1:18" ht="29.25" customHeight="1" thickBot="1" x14ac:dyDescent="0.3">
      <c r="A5" s="32" t="s">
        <v>28</v>
      </c>
      <c r="B5" s="32"/>
      <c r="C5" s="32"/>
      <c r="D5" s="34" t="s">
        <v>29</v>
      </c>
      <c r="E5" s="34"/>
      <c r="F5" s="34"/>
      <c r="G5" s="34" t="s">
        <v>27</v>
      </c>
      <c r="H5" s="34"/>
      <c r="I5" s="34"/>
    </row>
    <row r="6" spans="1:18" ht="15" customHeight="1" thickBot="1" x14ac:dyDescent="0.3">
      <c r="A6" s="32"/>
      <c r="B6" s="32"/>
      <c r="C6" s="32"/>
      <c r="D6" s="35" t="s">
        <v>2</v>
      </c>
      <c r="E6" s="35"/>
      <c r="F6" s="11" t="s">
        <v>3</v>
      </c>
      <c r="G6" s="35" t="s">
        <v>2</v>
      </c>
      <c r="H6" s="35"/>
      <c r="I6" s="11" t="s">
        <v>3</v>
      </c>
    </row>
    <row r="7" spans="1:18" ht="15" customHeight="1" x14ac:dyDescent="0.25">
      <c r="A7" s="33"/>
      <c r="B7" s="33"/>
      <c r="C7" s="33"/>
      <c r="D7" s="36" t="s">
        <v>4</v>
      </c>
      <c r="E7" s="36"/>
      <c r="F7" s="12" t="s">
        <v>5</v>
      </c>
      <c r="G7" s="36" t="s">
        <v>4</v>
      </c>
      <c r="H7" s="36"/>
      <c r="I7" s="12" t="s">
        <v>5</v>
      </c>
    </row>
    <row r="8" spans="1:18" ht="15" customHeight="1" x14ac:dyDescent="0.25">
      <c r="A8" s="10"/>
      <c r="B8" s="10"/>
      <c r="C8" s="10"/>
      <c r="D8" s="14" t="s">
        <v>6</v>
      </c>
      <c r="E8" s="14" t="s">
        <v>30</v>
      </c>
      <c r="F8" s="14" t="s">
        <v>7</v>
      </c>
      <c r="G8" s="14" t="s">
        <v>6</v>
      </c>
      <c r="H8" s="14" t="s">
        <v>30</v>
      </c>
      <c r="I8" s="14" t="s">
        <v>7</v>
      </c>
    </row>
    <row r="9" spans="1:18" s="18" customFormat="1" ht="13" customHeight="1" thickBot="1" x14ac:dyDescent="0.3">
      <c r="A9" s="26" t="s">
        <v>8</v>
      </c>
      <c r="B9" s="26"/>
      <c r="C9" s="26"/>
      <c r="D9" s="17" t="s">
        <v>25</v>
      </c>
      <c r="E9" s="17" t="s">
        <v>26</v>
      </c>
      <c r="F9" s="17" t="s">
        <v>31</v>
      </c>
      <c r="G9" s="17" t="s">
        <v>32</v>
      </c>
      <c r="H9" s="17" t="s">
        <v>33</v>
      </c>
      <c r="I9" s="17" t="s">
        <v>34</v>
      </c>
    </row>
    <row r="10" spans="1:18" ht="21" customHeight="1" x14ac:dyDescent="0.25"/>
    <row r="11" spans="1:18" ht="19.5" customHeight="1" x14ac:dyDescent="0.25">
      <c r="A11" s="8" t="s">
        <v>9</v>
      </c>
      <c r="D11" s="20"/>
      <c r="E11" s="21"/>
      <c r="F11" s="20"/>
      <c r="G11" s="3">
        <f>D11+K11+N11</f>
        <v>91159.108660039754</v>
      </c>
      <c r="H11" s="22">
        <f>E11+L11+O11</f>
        <v>91.159108660039749</v>
      </c>
      <c r="I11" s="3">
        <f>F11+M11+P11</f>
        <v>1696305876.9276495</v>
      </c>
      <c r="K11" s="19">
        <v>67734</v>
      </c>
      <c r="L11" s="37">
        <f>K11*0.001</f>
        <v>67.733999999999995</v>
      </c>
      <c r="M11" s="19">
        <v>1092116500</v>
      </c>
      <c r="N11" s="5">
        <f>'[1]PUD PER KEC'!$C$48</f>
        <v>23425.108660039761</v>
      </c>
      <c r="O11" s="38">
        <f>N11*0.001</f>
        <v>23.425108660039761</v>
      </c>
      <c r="P11" s="5">
        <f>'[1]PUD PER KEC'!$D$48</f>
        <v>604189376.92764938</v>
      </c>
      <c r="Q11" s="5"/>
      <c r="R11" s="5"/>
    </row>
    <row r="12" spans="1:18" ht="19.5" customHeight="1" x14ac:dyDescent="0.25">
      <c r="A12" s="8" t="s">
        <v>10</v>
      </c>
      <c r="D12" s="20"/>
      <c r="E12" s="21"/>
      <c r="F12" s="20"/>
      <c r="G12" s="3">
        <f t="shared" ref="G12:G24" si="0">D12+K12+N12</f>
        <v>781928.72271968191</v>
      </c>
      <c r="H12" s="22">
        <f t="shared" ref="H12:H24" si="1">E12+L12+O12</f>
        <v>781.9287227196819</v>
      </c>
      <c r="I12" s="3">
        <f t="shared" ref="I12:I24" si="2">F12+M12+P12</f>
        <v>12704591192.868319</v>
      </c>
      <c r="K12" s="19">
        <v>771852</v>
      </c>
      <c r="L12" s="37">
        <f t="shared" ref="L12:L24" si="3">K12*0.001</f>
        <v>771.85199999999998</v>
      </c>
      <c r="M12" s="19">
        <v>12444688500</v>
      </c>
      <c r="N12" s="5">
        <f>'[1]PUD PER KEC'!$C$49</f>
        <v>10076.722719681908</v>
      </c>
      <c r="O12" s="38">
        <f t="shared" ref="O12:O24" si="4">N12*0.001</f>
        <v>10.076722719681907</v>
      </c>
      <c r="P12" s="5">
        <f>'[1]PUD PER KEC'!$D$49</f>
        <v>259902692.86831844</v>
      </c>
      <c r="Q12" s="5"/>
      <c r="R12" s="5"/>
    </row>
    <row r="13" spans="1:18" ht="19.5" customHeight="1" x14ac:dyDescent="0.25">
      <c r="A13" s="8" t="s">
        <v>11</v>
      </c>
      <c r="D13" s="20"/>
      <c r="E13" s="21"/>
      <c r="F13" s="20"/>
      <c r="G13" s="3">
        <f t="shared" si="0"/>
        <v>750921.38180516893</v>
      </c>
      <c r="H13" s="22">
        <f t="shared" si="1"/>
        <v>750.92138180516906</v>
      </c>
      <c r="I13" s="3">
        <f t="shared" si="2"/>
        <v>12274244973.488546</v>
      </c>
      <c r="K13" s="19">
        <v>733647</v>
      </c>
      <c r="L13" s="37">
        <f t="shared" si="3"/>
        <v>733.64700000000005</v>
      </c>
      <c r="M13" s="19">
        <v>11828697500</v>
      </c>
      <c r="N13" s="5">
        <f>'[1]PUD PER KEC'!$C$50</f>
        <v>17274.381805168985</v>
      </c>
      <c r="O13" s="38">
        <f t="shared" si="4"/>
        <v>17.274381805168986</v>
      </c>
      <c r="P13" s="5">
        <f>'[1]PUD PER KEC'!$D$50</f>
        <v>445547473.48854589</v>
      </c>
      <c r="Q13" s="5"/>
      <c r="R13" s="5"/>
    </row>
    <row r="14" spans="1:18" ht="19.5" customHeight="1" x14ac:dyDescent="0.25">
      <c r="A14" s="8" t="s">
        <v>12</v>
      </c>
      <c r="D14" s="25">
        <v>879478</v>
      </c>
      <c r="E14" s="8">
        <f>D14*0.001</f>
        <v>879.47800000000007</v>
      </c>
      <c r="F14" s="19">
        <v>28904744000</v>
      </c>
      <c r="G14" s="3">
        <f t="shared" si="0"/>
        <v>1179711.8350536779</v>
      </c>
      <c r="H14" s="22">
        <f t="shared" si="1"/>
        <v>1179.711835053678</v>
      </c>
      <c r="I14" s="3">
        <f t="shared" si="2"/>
        <v>34647682928.767677</v>
      </c>
      <c r="K14" s="19">
        <v>206926</v>
      </c>
      <c r="L14" s="37">
        <f t="shared" si="3"/>
        <v>206.92600000000002</v>
      </c>
      <c r="M14" s="19">
        <v>3336307500</v>
      </c>
      <c r="N14" s="5">
        <f>'[1]PUD PER KEC'!$C$45</f>
        <v>93307.835053677947</v>
      </c>
      <c r="O14" s="38">
        <f t="shared" si="4"/>
        <v>93.307835053677948</v>
      </c>
      <c r="P14" s="5">
        <f>'[1]PUD PER KEC'!$D$45</f>
        <v>2406631428.7676764</v>
      </c>
      <c r="Q14" s="5"/>
      <c r="R14" s="5"/>
    </row>
    <row r="15" spans="1:18" ht="19.5" customHeight="1" x14ac:dyDescent="0.25">
      <c r="A15" s="8" t="s">
        <v>13</v>
      </c>
      <c r="D15" s="25">
        <v>157906</v>
      </c>
      <c r="E15" s="8">
        <f t="shared" ref="E15:E24" si="5">D15*0.001</f>
        <v>157.90600000000001</v>
      </c>
      <c r="F15" s="19">
        <v>5189744000</v>
      </c>
      <c r="G15" s="3">
        <f t="shared" si="0"/>
        <v>234814.77601590456</v>
      </c>
      <c r="H15" s="22">
        <f t="shared" si="1"/>
        <v>234.81477601590458</v>
      </c>
      <c r="I15" s="3">
        <f t="shared" si="2"/>
        <v>6649933078.6894474</v>
      </c>
      <c r="K15" s="19">
        <v>54138</v>
      </c>
      <c r="L15" s="37">
        <f t="shared" si="3"/>
        <v>54.137999999999998</v>
      </c>
      <c r="M15" s="19">
        <v>872876500</v>
      </c>
      <c r="N15" s="5">
        <f>'[1]PUD PER KEC'!$C$44</f>
        <v>22770.776015904572</v>
      </c>
      <c r="O15" s="38">
        <f t="shared" si="4"/>
        <v>22.770776015904573</v>
      </c>
      <c r="P15" s="5">
        <f>'[1]PUD PER KEC'!$D$44</f>
        <v>587312578.68944693</v>
      </c>
      <c r="Q15" s="5"/>
      <c r="R15" s="5"/>
    </row>
    <row r="16" spans="1:18" ht="19.5" customHeight="1" x14ac:dyDescent="0.25">
      <c r="A16" s="8" t="s">
        <v>14</v>
      </c>
      <c r="D16" s="25">
        <v>909334</v>
      </c>
      <c r="E16" s="8">
        <f t="shared" si="5"/>
        <v>909.33400000000006</v>
      </c>
      <c r="F16" s="19">
        <v>29886074000</v>
      </c>
      <c r="G16" s="3">
        <f t="shared" si="0"/>
        <v>3870785.9177574553</v>
      </c>
      <c r="H16" s="22">
        <f t="shared" si="1"/>
        <v>3870.785917757456</v>
      </c>
      <c r="I16" s="3">
        <f t="shared" si="2"/>
        <v>77777041140.18338</v>
      </c>
      <c r="K16" s="19">
        <v>2946664</v>
      </c>
      <c r="L16" s="37">
        <f t="shared" si="3"/>
        <v>2946.6640000000002</v>
      </c>
      <c r="M16" s="19">
        <v>47509551500</v>
      </c>
      <c r="N16" s="5">
        <f>'[1]PUD PER KEC'!$C$46</f>
        <v>14787.917757455269</v>
      </c>
      <c r="O16" s="38">
        <f t="shared" si="4"/>
        <v>14.787917757455268</v>
      </c>
      <c r="P16" s="5">
        <f>'[1]PUD PER KEC'!$D$46</f>
        <v>381415640.18337643</v>
      </c>
      <c r="Q16" s="5"/>
      <c r="R16" s="5"/>
    </row>
    <row r="17" spans="1:18" ht="19.5" customHeight="1" x14ac:dyDescent="0.25">
      <c r="A17" s="8" t="s">
        <v>15</v>
      </c>
      <c r="D17" s="20"/>
      <c r="F17" s="20"/>
      <c r="G17" s="3">
        <f t="shared" si="0"/>
        <v>788258</v>
      </c>
      <c r="H17" s="22">
        <f t="shared" si="1"/>
        <v>788.25800000000004</v>
      </c>
      <c r="I17" s="3">
        <f t="shared" si="2"/>
        <v>12709202000</v>
      </c>
      <c r="K17" s="19">
        <v>788258</v>
      </c>
      <c r="L17" s="37">
        <f t="shared" si="3"/>
        <v>788.25800000000004</v>
      </c>
      <c r="M17" s="19">
        <v>12709202000</v>
      </c>
      <c r="N17" s="5">
        <f>'[1]PUD PER KEC'!$C$57</f>
        <v>0</v>
      </c>
      <c r="O17" s="38">
        <v>0</v>
      </c>
      <c r="P17" s="5">
        <f>'[1]PUD PER KEC'!$D$57</f>
        <v>0</v>
      </c>
      <c r="Q17" s="5"/>
      <c r="R17" s="5"/>
    </row>
    <row r="18" spans="1:18" ht="19.5" customHeight="1" x14ac:dyDescent="0.25">
      <c r="A18" s="8" t="s">
        <v>16</v>
      </c>
      <c r="D18" s="20"/>
      <c r="F18" s="20"/>
      <c r="G18" s="3">
        <f t="shared" si="0"/>
        <v>270975.98552683898</v>
      </c>
      <c r="H18" s="22">
        <f t="shared" si="1"/>
        <v>270.975985526839</v>
      </c>
      <c r="I18" s="3">
        <f t="shared" si="2"/>
        <v>4501878263.0022526</v>
      </c>
      <c r="K18" s="19">
        <v>257235</v>
      </c>
      <c r="L18" s="37">
        <f t="shared" si="3"/>
        <v>257.23500000000001</v>
      </c>
      <c r="M18" s="19">
        <v>4147465500</v>
      </c>
      <c r="N18" s="5">
        <f>'[1]PUD PER KEC'!$C$54</f>
        <v>13740.985526838966</v>
      </c>
      <c r="O18" s="38">
        <f t="shared" si="4"/>
        <v>13.740985526838966</v>
      </c>
      <c r="P18" s="5">
        <f>'[1]PUD PER KEC'!$D$54</f>
        <v>354412763.00225246</v>
      </c>
      <c r="Q18" s="5"/>
      <c r="R18" s="5"/>
    </row>
    <row r="19" spans="1:18" ht="19.5" customHeight="1" x14ac:dyDescent="0.25">
      <c r="A19" s="8" t="s">
        <v>17</v>
      </c>
      <c r="D19" s="20"/>
      <c r="F19" s="20"/>
      <c r="G19" s="3">
        <f t="shared" si="0"/>
        <v>406546.90741948312</v>
      </c>
      <c r="H19" s="22">
        <f t="shared" si="1"/>
        <v>406.54690741948309</v>
      </c>
      <c r="I19" s="3">
        <f t="shared" si="2"/>
        <v>6792731113.7564135</v>
      </c>
      <c r="K19" s="19">
        <v>381944</v>
      </c>
      <c r="L19" s="37">
        <f t="shared" si="3"/>
        <v>381.94400000000002</v>
      </c>
      <c r="M19" s="19">
        <v>6158163500</v>
      </c>
      <c r="N19" s="5">
        <f>'[1]PUD PER KEC'!$C$52</f>
        <v>24602.907419483101</v>
      </c>
      <c r="O19" s="38">
        <f t="shared" si="4"/>
        <v>24.602907419483103</v>
      </c>
      <c r="P19" s="5">
        <f>'[1]PUD PER KEC'!$D$52</f>
        <v>634567613.75641382</v>
      </c>
      <c r="Q19" s="5"/>
      <c r="R19" s="5"/>
    </row>
    <row r="20" spans="1:18" ht="19.5" customHeight="1" x14ac:dyDescent="0.25">
      <c r="A20" s="8" t="s">
        <v>18</v>
      </c>
      <c r="D20" s="20"/>
      <c r="F20" s="20"/>
      <c r="G20" s="3">
        <f t="shared" si="0"/>
        <v>261857.26073956263</v>
      </c>
      <c r="H20" s="22">
        <f t="shared" si="1"/>
        <v>261.85726073956266</v>
      </c>
      <c r="I20" s="3">
        <f t="shared" si="2"/>
        <v>4276384464.8485413</v>
      </c>
      <c r="K20" s="19">
        <v>256230</v>
      </c>
      <c r="L20" s="37">
        <f t="shared" si="3"/>
        <v>256.23</v>
      </c>
      <c r="M20" s="19">
        <v>4131244000</v>
      </c>
      <c r="N20" s="5">
        <f>'[1]PUD PER KEC'!$C$53</f>
        <v>5627.2607395626246</v>
      </c>
      <c r="O20" s="38">
        <f t="shared" si="4"/>
        <v>5.6272607395626251</v>
      </c>
      <c r="P20" s="5">
        <f>'[1]PUD PER KEC'!$D$53</f>
        <v>145140464.84854147</v>
      </c>
      <c r="Q20" s="5"/>
      <c r="R20" s="5"/>
    </row>
    <row r="21" spans="1:18" ht="19.5" customHeight="1" x14ac:dyDescent="0.25">
      <c r="A21" s="8" t="s">
        <v>19</v>
      </c>
      <c r="D21" s="20"/>
      <c r="F21" s="20"/>
      <c r="G21" s="3">
        <f t="shared" si="0"/>
        <v>391841.90741948312</v>
      </c>
      <c r="H21" s="22">
        <f t="shared" si="1"/>
        <v>391.84190741948316</v>
      </c>
      <c r="I21" s="3">
        <f t="shared" si="2"/>
        <v>6555625113.7564135</v>
      </c>
      <c r="K21" s="19">
        <v>367239</v>
      </c>
      <c r="L21" s="37">
        <f t="shared" si="3"/>
        <v>367.23900000000003</v>
      </c>
      <c r="M21" s="19">
        <v>5921057500</v>
      </c>
      <c r="N21" s="5">
        <f>'[1]PUD PER KEC'!$C$55</f>
        <v>24602.907419483101</v>
      </c>
      <c r="O21" s="38">
        <f t="shared" si="4"/>
        <v>24.602907419483103</v>
      </c>
      <c r="P21" s="5">
        <f>'[1]PUD PER KEC'!$D$55</f>
        <v>634567613.75641382</v>
      </c>
      <c r="Q21" s="5"/>
      <c r="R21" s="5"/>
    </row>
    <row r="22" spans="1:18" ht="19.5" customHeight="1" x14ac:dyDescent="0.25">
      <c r="A22" s="8" t="s">
        <v>20</v>
      </c>
      <c r="D22" s="20"/>
      <c r="F22" s="20"/>
      <c r="G22" s="3">
        <f t="shared" si="0"/>
        <v>622392.689638171</v>
      </c>
      <c r="H22" s="22">
        <f t="shared" si="1"/>
        <v>622.39268963817096</v>
      </c>
      <c r="I22" s="3">
        <f t="shared" si="2"/>
        <v>10436069508.302038</v>
      </c>
      <c r="K22" s="19">
        <v>580908</v>
      </c>
      <c r="L22" s="37">
        <f t="shared" si="3"/>
        <v>580.90800000000002</v>
      </c>
      <c r="M22" s="19">
        <v>9366080500</v>
      </c>
      <c r="N22" s="5">
        <f>'[1]PUD PER KEC'!$C$51</f>
        <v>41484.689638170967</v>
      </c>
      <c r="O22" s="38">
        <f t="shared" si="4"/>
        <v>41.48468963817097</v>
      </c>
      <c r="P22" s="5">
        <f>'[1]PUD PER KEC'!$D$51</f>
        <v>1069989008.3020382</v>
      </c>
      <c r="Q22" s="5"/>
      <c r="R22" s="5"/>
    </row>
    <row r="23" spans="1:18" ht="19.5" customHeight="1" x14ac:dyDescent="0.25">
      <c r="A23" s="8" t="s">
        <v>21</v>
      </c>
      <c r="D23" s="19"/>
      <c r="F23" s="19"/>
      <c r="G23" s="3">
        <f t="shared" si="0"/>
        <v>6836654.5214791251</v>
      </c>
      <c r="H23" s="22">
        <f t="shared" si="1"/>
        <v>6836.6545214791258</v>
      </c>
      <c r="I23" s="3">
        <f t="shared" si="2"/>
        <v>110337397929.69708</v>
      </c>
      <c r="K23" s="19">
        <v>6825400</v>
      </c>
      <c r="L23" s="37">
        <f t="shared" si="3"/>
        <v>6825.4000000000005</v>
      </c>
      <c r="M23" s="19">
        <v>110047117000</v>
      </c>
      <c r="N23" s="5">
        <f>'[1]PUD PER KEC'!$C$56</f>
        <v>11254.521479125249</v>
      </c>
      <c r="O23" s="38">
        <f t="shared" si="4"/>
        <v>11.25452147912525</v>
      </c>
      <c r="P23" s="5">
        <f>'[1]PUD PER KEC'!$D$56</f>
        <v>290280929.69708294</v>
      </c>
      <c r="Q23" s="5"/>
      <c r="R23" s="5"/>
    </row>
    <row r="24" spans="1:18" ht="19.5" customHeight="1" x14ac:dyDescent="0.25">
      <c r="A24" s="8" t="s">
        <v>22</v>
      </c>
      <c r="D24" s="25">
        <v>1132939</v>
      </c>
      <c r="E24" s="8">
        <f t="shared" si="5"/>
        <v>1132.9390000000001</v>
      </c>
      <c r="F24" s="19">
        <v>37234982000</v>
      </c>
      <c r="G24" s="3">
        <f t="shared" si="0"/>
        <v>1376595.3057654076</v>
      </c>
      <c r="H24" s="22">
        <f t="shared" si="1"/>
        <v>1376.5953057654076</v>
      </c>
      <c r="I24" s="3">
        <f t="shared" si="2"/>
        <v>41416553429.528099</v>
      </c>
      <c r="K24" s="19">
        <v>217483</v>
      </c>
      <c r="L24" s="37">
        <f t="shared" si="3"/>
        <v>217.483</v>
      </c>
      <c r="M24" s="19">
        <v>3506499500</v>
      </c>
      <c r="N24" s="5">
        <f>'[1]PUD PER KEC'!$C$47</f>
        <v>26173.305765407553</v>
      </c>
      <c r="O24" s="38">
        <f t="shared" si="4"/>
        <v>26.173305765407552</v>
      </c>
      <c r="P24" s="5">
        <f>'[1]PUD PER KEC'!$D$47</f>
        <v>675071929.52809989</v>
      </c>
      <c r="Q24" s="5"/>
      <c r="R24" s="5"/>
    </row>
    <row r="25" spans="1:18" ht="21" customHeight="1" thickBot="1" x14ac:dyDescent="0.3">
      <c r="A25" s="1"/>
      <c r="B25" s="1"/>
      <c r="C25" s="1"/>
      <c r="D25" s="7"/>
      <c r="E25" s="7"/>
      <c r="F25" s="7"/>
      <c r="G25" s="7"/>
      <c r="H25" s="7"/>
      <c r="I25" s="7"/>
    </row>
    <row r="26" spans="1:18" ht="21" customHeight="1" x14ac:dyDescent="0.25">
      <c r="A26" s="2" t="s">
        <v>27</v>
      </c>
      <c r="B26" s="2"/>
      <c r="C26" s="13" t="s">
        <v>35</v>
      </c>
      <c r="D26" s="15">
        <f>SUM(D11:D25)</f>
        <v>3079657</v>
      </c>
      <c r="E26" s="15">
        <f t="shared" ref="E26:I26" si="6">SUM(E11:E25)</f>
        <v>3079.6570000000002</v>
      </c>
      <c r="F26" s="15">
        <f t="shared" si="6"/>
        <v>101215544000</v>
      </c>
      <c r="G26" s="15">
        <f>SUM(G11:G25)</f>
        <v>17864444.32</v>
      </c>
      <c r="H26" s="15">
        <f t="shared" si="6"/>
        <v>17864.444320000002</v>
      </c>
      <c r="I26" s="15">
        <f t="shared" si="6"/>
        <v>342775641013.8158</v>
      </c>
    </row>
    <row r="27" spans="1:18" ht="21" customHeight="1" x14ac:dyDescent="0.25">
      <c r="A27" s="23"/>
      <c r="B27" s="23"/>
      <c r="C27" s="11">
        <v>2020</v>
      </c>
      <c r="D27" s="24">
        <v>14831518</v>
      </c>
      <c r="E27" s="24">
        <v>14832</v>
      </c>
      <c r="F27" s="24">
        <v>489966676500</v>
      </c>
      <c r="G27" s="24">
        <v>42400383</v>
      </c>
      <c r="H27" s="24">
        <v>42401</v>
      </c>
      <c r="I27" s="24">
        <v>934561133500</v>
      </c>
    </row>
    <row r="28" spans="1:18" x14ac:dyDescent="0.25">
      <c r="A28" s="6"/>
      <c r="B28" s="6"/>
      <c r="C28" s="16">
        <v>2019</v>
      </c>
      <c r="D28" s="3">
        <v>11589436</v>
      </c>
      <c r="E28" s="3">
        <f>D28*0.001</f>
        <v>11589.436</v>
      </c>
      <c r="F28" s="3">
        <v>278015076000</v>
      </c>
      <c r="G28" s="3">
        <v>36618562</v>
      </c>
      <c r="H28" s="3">
        <f>G28*0.001</f>
        <v>36618.561999999998</v>
      </c>
      <c r="I28" s="3">
        <v>714709444000</v>
      </c>
    </row>
    <row r="29" spans="1:18" x14ac:dyDescent="0.25">
      <c r="A29" s="6"/>
      <c r="B29" s="6"/>
    </row>
    <row r="30" spans="1:18" x14ac:dyDescent="0.25">
      <c r="A30" s="6"/>
      <c r="B30" s="6"/>
    </row>
    <row r="31" spans="1:18" x14ac:dyDescent="0.25">
      <c r="A31" s="6"/>
      <c r="B31" s="6"/>
    </row>
  </sheetData>
  <sheetProtection selectLockedCells="1" selectUnlockedCells="1"/>
  <mergeCells count="12">
    <mergeCell ref="A9:C9"/>
    <mergeCell ref="B1:B3"/>
    <mergeCell ref="C1:I1"/>
    <mergeCell ref="A2:A3"/>
    <mergeCell ref="C2:I3"/>
    <mergeCell ref="A5:C7"/>
    <mergeCell ref="D5:F5"/>
    <mergeCell ref="G5:I5"/>
    <mergeCell ref="D6:E6"/>
    <mergeCell ref="D7:E7"/>
    <mergeCell ref="G6:H6"/>
    <mergeCell ref="G7:H7"/>
  </mergeCells>
  <pageMargins left="0.59055118110236227" right="0.39370078740157483" top="0.98425196850393704" bottom="0.7874015748031496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2021-02-19T03:34:20Z</cp:lastPrinted>
  <dcterms:created xsi:type="dcterms:W3CDTF">2018-02-26T05:43:57Z</dcterms:created>
  <dcterms:modified xsi:type="dcterms:W3CDTF">2022-01-17T04:19:27Z</dcterms:modified>
</cp:coreProperties>
</file>