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DEB68060-D8C8-43F3-9F38-96E6AF74DC00}" xr6:coauthVersionLast="47" xr6:coauthVersionMax="47" xr10:uidLastSave="{00000000-0000-0000-0000-000000000000}"/>
  <bookViews>
    <workbookView xWindow="-108" yWindow="-108" windowWidth="23256" windowHeight="12576" xr2:uid="{C4C84269-91A1-4718-9AC8-AC368A09DA47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R38" i="1" s="1"/>
  <c r="P38" i="1"/>
  <c r="O38" i="1"/>
  <c r="M38" i="1"/>
  <c r="N38" i="1" s="1"/>
  <c r="I38" i="1"/>
  <c r="J38" i="1" s="1"/>
  <c r="H38" i="1"/>
  <c r="G38" i="1"/>
  <c r="E38" i="1"/>
  <c r="D38" i="1"/>
  <c r="Q37" i="1"/>
  <c r="R37" i="1" s="1"/>
  <c r="P37" i="1"/>
  <c r="N37" i="1"/>
  <c r="K37" i="1"/>
  <c r="J37" i="1"/>
  <c r="H37" i="1"/>
  <c r="F37" i="1"/>
  <c r="L37" i="1" s="1"/>
  <c r="C37" i="1"/>
  <c r="B37" i="1"/>
  <c r="A37" i="1"/>
  <c r="Q36" i="1"/>
  <c r="P36" i="1"/>
  <c r="N36" i="1"/>
  <c r="K36" i="1"/>
  <c r="L36" i="1" s="1"/>
  <c r="J36" i="1"/>
  <c r="H36" i="1"/>
  <c r="F36" i="1"/>
  <c r="R36" i="1" s="1"/>
  <c r="C36" i="1"/>
  <c r="B36" i="1"/>
  <c r="A36" i="1"/>
  <c r="Q35" i="1"/>
  <c r="R35" i="1" s="1"/>
  <c r="P35" i="1"/>
  <c r="N35" i="1"/>
  <c r="K35" i="1"/>
  <c r="J35" i="1"/>
  <c r="H35" i="1"/>
  <c r="F35" i="1"/>
  <c r="L35" i="1" s="1"/>
  <c r="C35" i="1"/>
  <c r="B35" i="1"/>
  <c r="A35" i="1"/>
  <c r="Q34" i="1"/>
  <c r="P34" i="1"/>
  <c r="N34" i="1"/>
  <c r="K34" i="1"/>
  <c r="L34" i="1" s="1"/>
  <c r="J34" i="1"/>
  <c r="H34" i="1"/>
  <c r="F34" i="1"/>
  <c r="R34" i="1" s="1"/>
  <c r="C34" i="1"/>
  <c r="B34" i="1"/>
  <c r="A34" i="1"/>
  <c r="Q33" i="1"/>
  <c r="R33" i="1" s="1"/>
  <c r="P33" i="1"/>
  <c r="N33" i="1"/>
  <c r="K33" i="1"/>
  <c r="J33" i="1"/>
  <c r="H33" i="1"/>
  <c r="F33" i="1"/>
  <c r="L33" i="1" s="1"/>
  <c r="C33" i="1"/>
  <c r="B33" i="1"/>
  <c r="A33" i="1"/>
  <c r="Q32" i="1"/>
  <c r="P32" i="1"/>
  <c r="N32" i="1"/>
  <c r="K32" i="1"/>
  <c r="L32" i="1" s="1"/>
  <c r="J32" i="1"/>
  <c r="H32" i="1"/>
  <c r="F32" i="1"/>
  <c r="R32" i="1" s="1"/>
  <c r="C32" i="1"/>
  <c r="B32" i="1"/>
  <c r="A32" i="1"/>
  <c r="Q31" i="1"/>
  <c r="R31" i="1" s="1"/>
  <c r="P31" i="1"/>
  <c r="N31" i="1"/>
  <c r="K31" i="1"/>
  <c r="J31" i="1"/>
  <c r="H31" i="1"/>
  <c r="F31" i="1"/>
  <c r="L31" i="1" s="1"/>
  <c r="C31" i="1"/>
  <c r="B31" i="1"/>
  <c r="A31" i="1"/>
  <c r="Q30" i="1"/>
  <c r="P30" i="1"/>
  <c r="N30" i="1"/>
  <c r="K30" i="1"/>
  <c r="L30" i="1" s="1"/>
  <c r="J30" i="1"/>
  <c r="H30" i="1"/>
  <c r="F30" i="1"/>
  <c r="R30" i="1" s="1"/>
  <c r="C30" i="1"/>
  <c r="B30" i="1"/>
  <c r="A30" i="1"/>
  <c r="Q29" i="1"/>
  <c r="R29" i="1" s="1"/>
  <c r="P29" i="1"/>
  <c r="N29" i="1"/>
  <c r="K29" i="1"/>
  <c r="J29" i="1"/>
  <c r="H29" i="1"/>
  <c r="F29" i="1"/>
  <c r="L29" i="1" s="1"/>
  <c r="C29" i="1"/>
  <c r="B29" i="1"/>
  <c r="A29" i="1"/>
  <c r="Q28" i="1"/>
  <c r="P28" i="1"/>
  <c r="N28" i="1"/>
  <c r="K28" i="1"/>
  <c r="L28" i="1" s="1"/>
  <c r="J28" i="1"/>
  <c r="H28" i="1"/>
  <c r="F28" i="1"/>
  <c r="R28" i="1" s="1"/>
  <c r="C28" i="1"/>
  <c r="B28" i="1"/>
  <c r="A28" i="1"/>
  <c r="Q27" i="1"/>
  <c r="R27" i="1" s="1"/>
  <c r="P27" i="1"/>
  <c r="N27" i="1"/>
  <c r="K27" i="1"/>
  <c r="J27" i="1"/>
  <c r="H27" i="1"/>
  <c r="F27" i="1"/>
  <c r="L27" i="1" s="1"/>
  <c r="C27" i="1"/>
  <c r="B27" i="1"/>
  <c r="A27" i="1"/>
  <c r="Q26" i="1"/>
  <c r="P26" i="1"/>
  <c r="N26" i="1"/>
  <c r="K26" i="1"/>
  <c r="L26" i="1" s="1"/>
  <c r="J26" i="1"/>
  <c r="H26" i="1"/>
  <c r="F26" i="1"/>
  <c r="R26" i="1" s="1"/>
  <c r="C26" i="1"/>
  <c r="B26" i="1"/>
  <c r="A26" i="1"/>
  <c r="Q25" i="1"/>
  <c r="R25" i="1" s="1"/>
  <c r="P25" i="1"/>
  <c r="N25" i="1"/>
  <c r="K25" i="1"/>
  <c r="J25" i="1"/>
  <c r="H25" i="1"/>
  <c r="F25" i="1"/>
  <c r="L25" i="1" s="1"/>
  <c r="C25" i="1"/>
  <c r="B25" i="1"/>
  <c r="A25" i="1"/>
  <c r="Q24" i="1"/>
  <c r="P24" i="1"/>
  <c r="N24" i="1"/>
  <c r="K24" i="1"/>
  <c r="L24" i="1" s="1"/>
  <c r="J24" i="1"/>
  <c r="H24" i="1"/>
  <c r="F24" i="1"/>
  <c r="R24" i="1" s="1"/>
  <c r="C24" i="1"/>
  <c r="B24" i="1"/>
  <c r="A24" i="1"/>
  <c r="Q23" i="1"/>
  <c r="R23" i="1" s="1"/>
  <c r="P23" i="1"/>
  <c r="N23" i="1"/>
  <c r="K23" i="1"/>
  <c r="J23" i="1"/>
  <c r="H23" i="1"/>
  <c r="F23" i="1"/>
  <c r="L23" i="1" s="1"/>
  <c r="C23" i="1"/>
  <c r="B23" i="1"/>
  <c r="A23" i="1"/>
  <c r="Q22" i="1"/>
  <c r="P22" i="1"/>
  <c r="N22" i="1"/>
  <c r="K22" i="1"/>
  <c r="L22" i="1" s="1"/>
  <c r="J22" i="1"/>
  <c r="H22" i="1"/>
  <c r="F22" i="1"/>
  <c r="R22" i="1" s="1"/>
  <c r="C22" i="1"/>
  <c r="B22" i="1"/>
  <c r="A22" i="1"/>
  <c r="Q21" i="1"/>
  <c r="R21" i="1" s="1"/>
  <c r="P21" i="1"/>
  <c r="N21" i="1"/>
  <c r="K21" i="1"/>
  <c r="J21" i="1"/>
  <c r="H21" i="1"/>
  <c r="F21" i="1"/>
  <c r="L21" i="1" s="1"/>
  <c r="C21" i="1"/>
  <c r="B21" i="1"/>
  <c r="A21" i="1"/>
  <c r="Q20" i="1"/>
  <c r="P20" i="1"/>
  <c r="N20" i="1"/>
  <c r="K20" i="1"/>
  <c r="L20" i="1" s="1"/>
  <c r="J20" i="1"/>
  <c r="H20" i="1"/>
  <c r="F20" i="1"/>
  <c r="R20" i="1" s="1"/>
  <c r="C20" i="1"/>
  <c r="B20" i="1"/>
  <c r="A20" i="1"/>
  <c r="Q19" i="1"/>
  <c r="R19" i="1" s="1"/>
  <c r="P19" i="1"/>
  <c r="N19" i="1"/>
  <c r="K19" i="1"/>
  <c r="L19" i="1" s="1"/>
  <c r="J19" i="1"/>
  <c r="H19" i="1"/>
  <c r="F19" i="1"/>
  <c r="C19" i="1"/>
  <c r="B19" i="1"/>
  <c r="A19" i="1"/>
  <c r="Q18" i="1"/>
  <c r="R18" i="1" s="1"/>
  <c r="P18" i="1"/>
  <c r="N18" i="1"/>
  <c r="K18" i="1"/>
  <c r="L18" i="1" s="1"/>
  <c r="J18" i="1"/>
  <c r="H18" i="1"/>
  <c r="F18" i="1"/>
  <c r="C18" i="1"/>
  <c r="B18" i="1"/>
  <c r="A18" i="1"/>
  <c r="Q17" i="1"/>
  <c r="R17" i="1" s="1"/>
  <c r="P17" i="1"/>
  <c r="N17" i="1"/>
  <c r="K17" i="1"/>
  <c r="L17" i="1" s="1"/>
  <c r="J17" i="1"/>
  <c r="H17" i="1"/>
  <c r="F17" i="1"/>
  <c r="C17" i="1"/>
  <c r="B17" i="1"/>
  <c r="A17" i="1"/>
  <c r="Q16" i="1"/>
  <c r="R16" i="1" s="1"/>
  <c r="P16" i="1"/>
  <c r="N16" i="1"/>
  <c r="K16" i="1"/>
  <c r="L16" i="1" s="1"/>
  <c r="J16" i="1"/>
  <c r="H16" i="1"/>
  <c r="F16" i="1"/>
  <c r="C16" i="1"/>
  <c r="B16" i="1"/>
  <c r="A16" i="1"/>
  <c r="Q15" i="1"/>
  <c r="R15" i="1" s="1"/>
  <c r="P15" i="1"/>
  <c r="N15" i="1"/>
  <c r="K15" i="1"/>
  <c r="L15" i="1" s="1"/>
  <c r="J15" i="1"/>
  <c r="H15" i="1"/>
  <c r="F15" i="1"/>
  <c r="C15" i="1"/>
  <c r="B15" i="1"/>
  <c r="A15" i="1"/>
  <c r="Q14" i="1"/>
  <c r="R14" i="1" s="1"/>
  <c r="P14" i="1"/>
  <c r="N14" i="1"/>
  <c r="K14" i="1"/>
  <c r="L14" i="1" s="1"/>
  <c r="J14" i="1"/>
  <c r="H14" i="1"/>
  <c r="F14" i="1"/>
  <c r="C14" i="1"/>
  <c r="B14" i="1"/>
  <c r="A14" i="1"/>
  <c r="Q13" i="1"/>
  <c r="R13" i="1" s="1"/>
  <c r="P13" i="1"/>
  <c r="N13" i="1"/>
  <c r="K13" i="1"/>
  <c r="L13" i="1" s="1"/>
  <c r="J13" i="1"/>
  <c r="H13" i="1"/>
  <c r="F13" i="1"/>
  <c r="C13" i="1"/>
  <c r="B13" i="1"/>
  <c r="A13" i="1"/>
  <c r="Q12" i="1"/>
  <c r="R12" i="1" s="1"/>
  <c r="P12" i="1"/>
  <c r="N12" i="1"/>
  <c r="K12" i="1"/>
  <c r="L12" i="1" s="1"/>
  <c r="J12" i="1"/>
  <c r="H12" i="1"/>
  <c r="F12" i="1"/>
  <c r="C12" i="1"/>
  <c r="B12" i="1"/>
  <c r="A12" i="1"/>
  <c r="Q11" i="1"/>
  <c r="R11" i="1" s="1"/>
  <c r="P11" i="1"/>
  <c r="N11" i="1"/>
  <c r="K11" i="1"/>
  <c r="L11" i="1" s="1"/>
  <c r="J11" i="1"/>
  <c r="H11" i="1"/>
  <c r="F11" i="1"/>
  <c r="F38" i="1" s="1"/>
  <c r="C11" i="1"/>
  <c r="B11" i="1"/>
  <c r="A11" i="1"/>
  <c r="I5" i="1"/>
  <c r="H5" i="1"/>
  <c r="I4" i="1"/>
  <c r="H4" i="1"/>
  <c r="K38" i="1" l="1"/>
  <c r="L38" i="1" s="1"/>
</calcChain>
</file>

<file path=xl/sharedStrings.xml><?xml version="1.0" encoding="utf-8"?>
<sst xmlns="http://schemas.openxmlformats.org/spreadsheetml/2006/main" count="33" uniqueCount="18">
  <si>
    <t>TABEL 34</t>
  </si>
  <si>
    <t xml:space="preserve"> </t>
  </si>
  <si>
    <t>CAKUPAN KUNJUNGAN NEONATAL MENURUT JENIS KELAMIN, KECAMATAN, DAN PUSKESMAS</t>
  </si>
  <si>
    <t>NO</t>
  </si>
  <si>
    <t>KECAMATAN</t>
  </si>
  <si>
    <t>PUSKESMAS</t>
  </si>
  <si>
    <t>JUMLAH LAHIR HIDUP</t>
  </si>
  <si>
    <t>KUNJUNGAN NEONATAL 1 KALI (KN1)</t>
  </si>
  <si>
    <t>KUNJUNGAN NEONATAL 3 KALI (KN LENGKAP)*</t>
  </si>
  <si>
    <t>L</t>
  </si>
  <si>
    <t>P</t>
  </si>
  <si>
    <t>L + P</t>
  </si>
  <si>
    <t>L  + P</t>
  </si>
  <si>
    <t>JUMLAH</t>
  </si>
  <si>
    <t>%</t>
  </si>
  <si>
    <t>JUMLAH (KAB/KOTA)</t>
  </si>
  <si>
    <t>Sumber: Seksi Kesehatan Keluarga dan Gizi</t>
  </si>
  <si>
    <t xml:space="preserve">Keterangan: *KN Lengkap sama dengan indikator SPM "Persentase bayi baru lahir mendapatkan pelayanan kesehatan bayi baru lahir"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</si>
</sst>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7" fontId="6" fillId="0" borderId="15" xfId="1" applyNumberFormat="1" applyFont="1" applyBorder="1" applyAlignment="1">
      <alignment vertical="center"/>
    </xf>
    <xf numFmtId="165" fontId="6" fillId="0" borderId="15" xfId="1" applyNumberFormat="1" applyFont="1" applyBorder="1" applyAlignment="1">
      <alignment vertical="center"/>
    </xf>
    <xf numFmtId="165" fontId="6" fillId="0" borderId="14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</cellXfs>
  <cellStyles count="2">
    <cellStyle name="Comma [0]" xfId="1" builtinId="6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1E8B-245F-410D-86F5-49DB1832F3D7}">
  <dimension ref="A1:R42"/>
  <sheetViews>
    <sheetView tabSelected="1" workbookViewId="0"/>
  </sheetViews>
  <sheetFormatPr defaultRowHeight="14.4" x14ac:dyDescent="0.3"/>
  <cols>
    <col min="1" max="1" width="5.6640625" customWidth="1"/>
    <col min="2" max="2" width="21.6640625" customWidth="1"/>
    <col min="3" max="3" width="29.44140625" bestFit="1" customWidth="1"/>
    <col min="4" max="4" width="10.33203125" bestFit="1" customWidth="1"/>
    <col min="5" max="6" width="10.33203125" customWidth="1"/>
    <col min="7" max="18" width="9.33203125" customWidth="1"/>
  </cols>
  <sheetData>
    <row r="1" spans="1:18" ht="15" x14ac:dyDescent="0.3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6.8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6.8" x14ac:dyDescent="0.3">
      <c r="A4" s="4"/>
      <c r="B4" s="4"/>
      <c r="C4" s="4"/>
      <c r="D4" s="4"/>
      <c r="E4" s="4"/>
      <c r="F4" s="4"/>
      <c r="G4" s="4"/>
      <c r="H4" s="5" t="str">
        <f>'[1]1'!E5</f>
        <v>KABUPATEN/KOTA</v>
      </c>
      <c r="I4" s="6" t="str">
        <f>'[1]1'!F5</f>
        <v>DEMAK</v>
      </c>
      <c r="J4" s="4"/>
      <c r="K4" s="5"/>
      <c r="L4" s="5"/>
      <c r="M4" s="4"/>
      <c r="N4" s="4"/>
      <c r="O4" s="4"/>
      <c r="P4" s="4"/>
      <c r="Q4" s="4"/>
      <c r="R4" s="4"/>
    </row>
    <row r="5" spans="1:18" ht="16.8" x14ac:dyDescent="0.3">
      <c r="A5" s="4"/>
      <c r="B5" s="4"/>
      <c r="C5" s="4"/>
      <c r="D5" s="4"/>
      <c r="E5" s="4"/>
      <c r="F5" s="4"/>
      <c r="G5" s="4"/>
      <c r="H5" s="5" t="str">
        <f>'[1]1'!E6</f>
        <v xml:space="preserve">TAHUN </v>
      </c>
      <c r="I5" s="6">
        <f>'[1]1'!F6</f>
        <v>2020</v>
      </c>
      <c r="J5" s="4"/>
      <c r="K5" s="5"/>
      <c r="L5" s="5"/>
      <c r="M5" s="4"/>
      <c r="N5" s="4"/>
      <c r="O5" s="4"/>
      <c r="P5" s="4"/>
      <c r="Q5" s="4"/>
      <c r="R5" s="4"/>
    </row>
    <row r="6" spans="1:18" ht="15.6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15" x14ac:dyDescent="0.3">
      <c r="A7" s="8" t="s">
        <v>3</v>
      </c>
      <c r="B7" s="8" t="s">
        <v>4</v>
      </c>
      <c r="C7" s="8" t="s">
        <v>5</v>
      </c>
      <c r="D7" s="9" t="s">
        <v>6</v>
      </c>
      <c r="E7" s="10"/>
      <c r="F7" s="11"/>
      <c r="G7" s="12" t="s">
        <v>7</v>
      </c>
      <c r="H7" s="13"/>
      <c r="I7" s="13"/>
      <c r="J7" s="13"/>
      <c r="K7" s="13"/>
      <c r="L7" s="14"/>
      <c r="M7" s="12" t="s">
        <v>8</v>
      </c>
      <c r="N7" s="13"/>
      <c r="O7" s="14"/>
      <c r="P7" s="13"/>
      <c r="Q7" s="13"/>
      <c r="R7" s="14"/>
    </row>
    <row r="8" spans="1:18" ht="15" x14ac:dyDescent="0.3">
      <c r="A8" s="8"/>
      <c r="B8" s="8"/>
      <c r="C8" s="8"/>
      <c r="D8" s="15"/>
      <c r="E8" s="16"/>
      <c r="F8" s="17"/>
      <c r="G8" s="18" t="s">
        <v>9</v>
      </c>
      <c r="H8" s="19"/>
      <c r="I8" s="18" t="s">
        <v>10</v>
      </c>
      <c r="J8" s="19"/>
      <c r="K8" s="18" t="s">
        <v>11</v>
      </c>
      <c r="L8" s="19"/>
      <c r="M8" s="18" t="s">
        <v>9</v>
      </c>
      <c r="N8" s="19"/>
      <c r="O8" s="20" t="s">
        <v>10</v>
      </c>
      <c r="P8" s="19"/>
      <c r="Q8" s="18" t="s">
        <v>11</v>
      </c>
      <c r="R8" s="19"/>
    </row>
    <row r="9" spans="1:18" ht="15" x14ac:dyDescent="0.3">
      <c r="A9" s="21"/>
      <c r="B9" s="21"/>
      <c r="C9" s="21"/>
      <c r="D9" s="22" t="s">
        <v>9</v>
      </c>
      <c r="E9" s="22" t="s">
        <v>10</v>
      </c>
      <c r="F9" s="22" t="s">
        <v>12</v>
      </c>
      <c r="G9" s="23" t="s">
        <v>13</v>
      </c>
      <c r="H9" s="23" t="s">
        <v>14</v>
      </c>
      <c r="I9" s="23" t="s">
        <v>13</v>
      </c>
      <c r="J9" s="23" t="s">
        <v>14</v>
      </c>
      <c r="K9" s="23" t="s">
        <v>13</v>
      </c>
      <c r="L9" s="23" t="s">
        <v>14</v>
      </c>
      <c r="M9" s="23" t="s">
        <v>13</v>
      </c>
      <c r="N9" s="23" t="s">
        <v>14</v>
      </c>
      <c r="O9" s="23" t="s">
        <v>13</v>
      </c>
      <c r="P9" s="24" t="s">
        <v>14</v>
      </c>
      <c r="Q9" s="23" t="s">
        <v>13</v>
      </c>
      <c r="R9" s="23" t="s">
        <v>14</v>
      </c>
    </row>
    <row r="10" spans="1:18" x14ac:dyDescent="0.3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5">
        <v>13</v>
      </c>
      <c r="N10" s="25">
        <v>14</v>
      </c>
      <c r="O10" s="25">
        <v>15</v>
      </c>
      <c r="P10" s="26">
        <v>16</v>
      </c>
      <c r="Q10" s="25">
        <v>17</v>
      </c>
      <c r="R10" s="25">
        <v>18</v>
      </c>
    </row>
    <row r="11" spans="1:18" ht="15" x14ac:dyDescent="0.3">
      <c r="A11" s="27">
        <f>'[1]9'!A9</f>
        <v>1</v>
      </c>
      <c r="B11" s="28" t="str">
        <f>'[1]9'!B9</f>
        <v>MRANGGEN</v>
      </c>
      <c r="C11" s="28" t="str">
        <f>'[1]9'!C9</f>
        <v>Puskesmas Mranggen I</v>
      </c>
      <c r="D11" s="29">
        <v>499</v>
      </c>
      <c r="E11" s="29">
        <v>518</v>
      </c>
      <c r="F11" s="29">
        <f>SUM(D11:E11)</f>
        <v>1017</v>
      </c>
      <c r="G11" s="29">
        <v>498</v>
      </c>
      <c r="H11" s="30">
        <f>G11/D11*100</f>
        <v>99.799599198396791</v>
      </c>
      <c r="I11" s="29">
        <v>517</v>
      </c>
      <c r="J11" s="30">
        <f t="shared" ref="J11:J37" si="0">I11/E11*100</f>
        <v>99.806949806949802</v>
      </c>
      <c r="K11" s="29">
        <f t="shared" ref="K11:K37" si="1">G11+I11</f>
        <v>1015</v>
      </c>
      <c r="L11" s="30">
        <f t="shared" ref="L11:L19" si="2">K11/F11*100</f>
        <v>99.803343166175026</v>
      </c>
      <c r="M11" s="29">
        <v>498</v>
      </c>
      <c r="N11" s="30">
        <f>M11/D11*100</f>
        <v>99.799599198396791</v>
      </c>
      <c r="O11" s="29">
        <v>516</v>
      </c>
      <c r="P11" s="31">
        <f t="shared" ref="P11:P37" si="3">O11/E11*100</f>
        <v>99.613899613899619</v>
      </c>
      <c r="Q11" s="29">
        <f t="shared" ref="Q11:Q37" si="4">M11+O11</f>
        <v>1014</v>
      </c>
      <c r="R11" s="30">
        <f t="shared" ref="R11:R37" si="5">Q11/F11*100</f>
        <v>99.705014749262531</v>
      </c>
    </row>
    <row r="12" spans="1:18" ht="15" x14ac:dyDescent="0.3">
      <c r="A12" s="27">
        <f>'[1]9'!A10</f>
        <v>2</v>
      </c>
      <c r="B12" s="28" t="str">
        <f>'[1]9'!B10</f>
        <v>MRANGGEN</v>
      </c>
      <c r="C12" s="28" t="str">
        <f>'[1]9'!C10</f>
        <v>Puskesmas Mranggen II</v>
      </c>
      <c r="D12" s="29">
        <v>453</v>
      </c>
      <c r="E12" s="29">
        <v>451</v>
      </c>
      <c r="F12" s="29">
        <f>SUM(D12:E12)</f>
        <v>904</v>
      </c>
      <c r="G12" s="29">
        <v>453</v>
      </c>
      <c r="H12" s="30">
        <f t="shared" ref="H12:H37" si="6">G12/D12*100</f>
        <v>100</v>
      </c>
      <c r="I12" s="29">
        <v>451</v>
      </c>
      <c r="J12" s="30">
        <f>I12/E12*100</f>
        <v>100</v>
      </c>
      <c r="K12" s="29">
        <f t="shared" si="1"/>
        <v>904</v>
      </c>
      <c r="L12" s="30">
        <f t="shared" si="2"/>
        <v>100</v>
      </c>
      <c r="M12" s="29">
        <v>453</v>
      </c>
      <c r="N12" s="30">
        <f t="shared" ref="N12:N37" si="7">M12/D12*100</f>
        <v>100</v>
      </c>
      <c r="O12" s="29">
        <v>451</v>
      </c>
      <c r="P12" s="31">
        <f t="shared" si="3"/>
        <v>100</v>
      </c>
      <c r="Q12" s="29">
        <f t="shared" si="4"/>
        <v>904</v>
      </c>
      <c r="R12" s="30">
        <f t="shared" si="5"/>
        <v>100</v>
      </c>
    </row>
    <row r="13" spans="1:18" ht="15" x14ac:dyDescent="0.3">
      <c r="A13" s="27">
        <f>'[1]9'!A11</f>
        <v>3</v>
      </c>
      <c r="B13" s="28" t="str">
        <f>'[1]9'!B11</f>
        <v>MRANGGEN</v>
      </c>
      <c r="C13" s="28" t="str">
        <f>'[1]9'!C11</f>
        <v>Puskesmas Mranggen III</v>
      </c>
      <c r="D13" s="29">
        <v>474</v>
      </c>
      <c r="E13" s="29">
        <v>424</v>
      </c>
      <c r="F13" s="29">
        <f t="shared" ref="F13:F37" si="8">SUM(D13:E13)</f>
        <v>898</v>
      </c>
      <c r="G13" s="29">
        <v>474</v>
      </c>
      <c r="H13" s="30">
        <f t="shared" si="6"/>
        <v>100</v>
      </c>
      <c r="I13" s="29">
        <v>424</v>
      </c>
      <c r="J13" s="30">
        <f t="shared" si="0"/>
        <v>100</v>
      </c>
      <c r="K13" s="29">
        <f t="shared" si="1"/>
        <v>898</v>
      </c>
      <c r="L13" s="30">
        <f t="shared" si="2"/>
        <v>100</v>
      </c>
      <c r="M13" s="29">
        <v>474</v>
      </c>
      <c r="N13" s="30">
        <f t="shared" si="7"/>
        <v>100</v>
      </c>
      <c r="O13" s="29">
        <v>424</v>
      </c>
      <c r="P13" s="31">
        <f t="shared" si="3"/>
        <v>100</v>
      </c>
      <c r="Q13" s="29">
        <f t="shared" si="4"/>
        <v>898</v>
      </c>
      <c r="R13" s="30">
        <f t="shared" si="5"/>
        <v>100</v>
      </c>
    </row>
    <row r="14" spans="1:18" ht="15" x14ac:dyDescent="0.3">
      <c r="A14" s="27">
        <f>'[1]9'!A12</f>
        <v>4</v>
      </c>
      <c r="B14" s="28" t="str">
        <f>'[1]9'!B12</f>
        <v>KARANGAWEN</v>
      </c>
      <c r="C14" s="28" t="str">
        <f>'[1]9'!C12</f>
        <v>Puskesmas Karangawen I</v>
      </c>
      <c r="D14" s="29">
        <v>340</v>
      </c>
      <c r="E14" s="29">
        <v>370</v>
      </c>
      <c r="F14" s="29">
        <f t="shared" si="8"/>
        <v>710</v>
      </c>
      <c r="G14" s="29">
        <v>339</v>
      </c>
      <c r="H14" s="30">
        <f t="shared" si="6"/>
        <v>99.705882352941174</v>
      </c>
      <c r="I14" s="29">
        <v>367</v>
      </c>
      <c r="J14" s="30">
        <f t="shared" si="0"/>
        <v>99.189189189189193</v>
      </c>
      <c r="K14" s="29">
        <f t="shared" si="1"/>
        <v>706</v>
      </c>
      <c r="L14" s="30">
        <f t="shared" si="2"/>
        <v>99.436619718309856</v>
      </c>
      <c r="M14" s="29">
        <v>339</v>
      </c>
      <c r="N14" s="30">
        <f t="shared" si="7"/>
        <v>99.705882352941174</v>
      </c>
      <c r="O14" s="29">
        <v>366</v>
      </c>
      <c r="P14" s="31">
        <f t="shared" si="3"/>
        <v>98.918918918918919</v>
      </c>
      <c r="Q14" s="29">
        <f t="shared" si="4"/>
        <v>705</v>
      </c>
      <c r="R14" s="30">
        <f t="shared" si="5"/>
        <v>99.295774647887328</v>
      </c>
    </row>
    <row r="15" spans="1:18" ht="15" x14ac:dyDescent="0.3">
      <c r="A15" s="27">
        <f>'[1]9'!A13</f>
        <v>5</v>
      </c>
      <c r="B15" s="28" t="str">
        <f>'[1]9'!B13</f>
        <v>KARANGAWEN</v>
      </c>
      <c r="C15" s="28" t="str">
        <f>'[1]9'!C13</f>
        <v>Puskesmas Karangawen II</v>
      </c>
      <c r="D15" s="29">
        <v>462</v>
      </c>
      <c r="E15" s="29">
        <v>452</v>
      </c>
      <c r="F15" s="29">
        <f t="shared" si="8"/>
        <v>914</v>
      </c>
      <c r="G15" s="29">
        <v>462</v>
      </c>
      <c r="H15" s="30">
        <f t="shared" si="6"/>
        <v>100</v>
      </c>
      <c r="I15" s="29">
        <v>452</v>
      </c>
      <c r="J15" s="30">
        <f t="shared" si="0"/>
        <v>100</v>
      </c>
      <c r="K15" s="29">
        <f t="shared" si="1"/>
        <v>914</v>
      </c>
      <c r="L15" s="30">
        <f t="shared" si="2"/>
        <v>100</v>
      </c>
      <c r="M15" s="29">
        <v>461</v>
      </c>
      <c r="N15" s="30">
        <f t="shared" si="7"/>
        <v>99.783549783549788</v>
      </c>
      <c r="O15" s="29">
        <v>452</v>
      </c>
      <c r="P15" s="31">
        <f t="shared" si="3"/>
        <v>100</v>
      </c>
      <c r="Q15" s="29">
        <f t="shared" si="4"/>
        <v>913</v>
      </c>
      <c r="R15" s="30">
        <f t="shared" si="5"/>
        <v>99.890590809628009</v>
      </c>
    </row>
    <row r="16" spans="1:18" ht="15" x14ac:dyDescent="0.3">
      <c r="A16" s="27">
        <f>'[1]9'!A14</f>
        <v>6</v>
      </c>
      <c r="B16" s="28" t="str">
        <f>'[1]9'!B14</f>
        <v>GUNTUR</v>
      </c>
      <c r="C16" s="28" t="str">
        <f>'[1]9'!C14</f>
        <v>Puskesmas Guntur I</v>
      </c>
      <c r="D16" s="29">
        <v>482</v>
      </c>
      <c r="E16" s="29">
        <v>417</v>
      </c>
      <c r="F16" s="29">
        <f t="shared" si="8"/>
        <v>899</v>
      </c>
      <c r="G16" s="29">
        <v>482</v>
      </c>
      <c r="H16" s="30">
        <f t="shared" si="6"/>
        <v>100</v>
      </c>
      <c r="I16" s="29">
        <v>417</v>
      </c>
      <c r="J16" s="30">
        <f>I16/E16*100</f>
        <v>100</v>
      </c>
      <c r="K16" s="29">
        <f t="shared" si="1"/>
        <v>899</v>
      </c>
      <c r="L16" s="30">
        <f t="shared" si="2"/>
        <v>100</v>
      </c>
      <c r="M16" s="29">
        <v>478</v>
      </c>
      <c r="N16" s="30">
        <f t="shared" si="7"/>
        <v>99.170124481327804</v>
      </c>
      <c r="O16" s="29">
        <v>416</v>
      </c>
      <c r="P16" s="31">
        <f t="shared" si="3"/>
        <v>99.760191846522787</v>
      </c>
      <c r="Q16" s="29">
        <f t="shared" si="4"/>
        <v>894</v>
      </c>
      <c r="R16" s="30">
        <f t="shared" si="5"/>
        <v>99.443826473859843</v>
      </c>
    </row>
    <row r="17" spans="1:18" ht="15" x14ac:dyDescent="0.3">
      <c r="A17" s="27">
        <f>'[1]9'!A15</f>
        <v>7</v>
      </c>
      <c r="B17" s="28" t="str">
        <f>'[1]9'!B15</f>
        <v>GUNTUR</v>
      </c>
      <c r="C17" s="28" t="str">
        <f>'[1]9'!C15</f>
        <v>Puskesmas Guntur II</v>
      </c>
      <c r="D17" s="29">
        <v>372</v>
      </c>
      <c r="E17" s="29">
        <v>374</v>
      </c>
      <c r="F17" s="29">
        <f t="shared" si="8"/>
        <v>746</v>
      </c>
      <c r="G17" s="29">
        <v>372</v>
      </c>
      <c r="H17" s="30">
        <f t="shared" si="6"/>
        <v>100</v>
      </c>
      <c r="I17" s="29">
        <v>374</v>
      </c>
      <c r="J17" s="30">
        <f t="shared" si="0"/>
        <v>100</v>
      </c>
      <c r="K17" s="29">
        <f t="shared" si="1"/>
        <v>746</v>
      </c>
      <c r="L17" s="30">
        <f t="shared" si="2"/>
        <v>100</v>
      </c>
      <c r="M17" s="29">
        <v>371</v>
      </c>
      <c r="N17" s="30">
        <f t="shared" si="7"/>
        <v>99.731182795698928</v>
      </c>
      <c r="O17" s="29">
        <v>373</v>
      </c>
      <c r="P17" s="31">
        <f t="shared" si="3"/>
        <v>99.732620320855617</v>
      </c>
      <c r="Q17" s="29">
        <f t="shared" si="4"/>
        <v>744</v>
      </c>
      <c r="R17" s="30">
        <f t="shared" si="5"/>
        <v>99.731903485254691</v>
      </c>
    </row>
    <row r="18" spans="1:18" ht="15" x14ac:dyDescent="0.3">
      <c r="A18" s="27">
        <f>'[1]9'!A16</f>
        <v>8</v>
      </c>
      <c r="B18" s="28" t="str">
        <f>'[1]9'!B16</f>
        <v>SAYUNG</v>
      </c>
      <c r="C18" s="28" t="str">
        <f>'[1]9'!C16</f>
        <v>Puskesmas Sayung I</v>
      </c>
      <c r="D18" s="29">
        <v>388</v>
      </c>
      <c r="E18" s="29">
        <v>366</v>
      </c>
      <c r="F18" s="29">
        <f t="shared" si="8"/>
        <v>754</v>
      </c>
      <c r="G18" s="29">
        <v>388</v>
      </c>
      <c r="H18" s="30">
        <f t="shared" si="6"/>
        <v>100</v>
      </c>
      <c r="I18" s="29">
        <v>366</v>
      </c>
      <c r="J18" s="30">
        <f t="shared" si="0"/>
        <v>100</v>
      </c>
      <c r="K18" s="29">
        <f t="shared" si="1"/>
        <v>754</v>
      </c>
      <c r="L18" s="30">
        <f t="shared" si="2"/>
        <v>100</v>
      </c>
      <c r="M18" s="29">
        <v>391</v>
      </c>
      <c r="N18" s="30">
        <f t="shared" si="7"/>
        <v>100.77319587628865</v>
      </c>
      <c r="O18" s="29">
        <v>363</v>
      </c>
      <c r="P18" s="31">
        <f t="shared" si="3"/>
        <v>99.180327868852459</v>
      </c>
      <c r="Q18" s="29">
        <f t="shared" si="4"/>
        <v>754</v>
      </c>
      <c r="R18" s="30">
        <f t="shared" si="5"/>
        <v>100</v>
      </c>
    </row>
    <row r="19" spans="1:18" ht="15" x14ac:dyDescent="0.3">
      <c r="A19" s="27">
        <f>'[1]9'!A17</f>
        <v>9</v>
      </c>
      <c r="B19" s="28" t="str">
        <f>'[1]9'!B17</f>
        <v>SAYUNG</v>
      </c>
      <c r="C19" s="28" t="str">
        <f>'[1]9'!C17</f>
        <v>Puskesmas Sayung II</v>
      </c>
      <c r="D19" s="29">
        <v>576</v>
      </c>
      <c r="E19" s="29">
        <v>531</v>
      </c>
      <c r="F19" s="29">
        <f t="shared" si="8"/>
        <v>1107</v>
      </c>
      <c r="G19" s="29">
        <v>574</v>
      </c>
      <c r="H19" s="30">
        <f t="shared" si="6"/>
        <v>99.652777777777786</v>
      </c>
      <c r="I19" s="29">
        <v>548</v>
      </c>
      <c r="J19" s="30">
        <f t="shared" si="0"/>
        <v>103.20150659133709</v>
      </c>
      <c r="K19" s="29">
        <f t="shared" si="1"/>
        <v>1122</v>
      </c>
      <c r="L19" s="30">
        <f t="shared" si="2"/>
        <v>101.3550135501355</v>
      </c>
      <c r="M19" s="29">
        <v>574</v>
      </c>
      <c r="N19" s="30">
        <f t="shared" si="7"/>
        <v>99.652777777777786</v>
      </c>
      <c r="O19" s="29">
        <v>547</v>
      </c>
      <c r="P19" s="31">
        <f t="shared" si="3"/>
        <v>103.01318267419963</v>
      </c>
      <c r="Q19" s="29">
        <f t="shared" si="4"/>
        <v>1121</v>
      </c>
      <c r="R19" s="30">
        <f t="shared" si="5"/>
        <v>101.26467931345979</v>
      </c>
    </row>
    <row r="20" spans="1:18" ht="15" x14ac:dyDescent="0.3">
      <c r="A20" s="27">
        <f>'[1]9'!A18</f>
        <v>10</v>
      </c>
      <c r="B20" s="28" t="str">
        <f>'[1]9'!B18</f>
        <v>KARANGTENGAH</v>
      </c>
      <c r="C20" s="28" t="str">
        <f>'[1]9'!C18</f>
        <v>Puskesmas Karang Tengah</v>
      </c>
      <c r="D20" s="29">
        <v>673</v>
      </c>
      <c r="E20" s="29">
        <v>627</v>
      </c>
      <c r="F20" s="29">
        <f t="shared" si="8"/>
        <v>1300</v>
      </c>
      <c r="G20" s="29">
        <v>673</v>
      </c>
      <c r="H20" s="30">
        <f t="shared" si="6"/>
        <v>100</v>
      </c>
      <c r="I20" s="29">
        <v>626</v>
      </c>
      <c r="J20" s="30">
        <f t="shared" si="0"/>
        <v>99.840510366826152</v>
      </c>
      <c r="K20" s="29">
        <f t="shared" si="1"/>
        <v>1299</v>
      </c>
      <c r="L20" s="30">
        <f>K20/F20*100</f>
        <v>99.92307692307692</v>
      </c>
      <c r="M20" s="29">
        <v>672</v>
      </c>
      <c r="N20" s="30">
        <f t="shared" si="7"/>
        <v>99.851411589895989</v>
      </c>
      <c r="O20" s="29">
        <v>624</v>
      </c>
      <c r="P20" s="31">
        <f t="shared" si="3"/>
        <v>99.52153110047847</v>
      </c>
      <c r="Q20" s="29">
        <f t="shared" si="4"/>
        <v>1296</v>
      </c>
      <c r="R20" s="30">
        <f t="shared" si="5"/>
        <v>99.692307692307693</v>
      </c>
    </row>
    <row r="21" spans="1:18" ht="15" x14ac:dyDescent="0.3">
      <c r="A21" s="27">
        <f>'[1]9'!A19</f>
        <v>11</v>
      </c>
      <c r="B21" s="28" t="str">
        <f>'[1]9'!B19</f>
        <v>BONANG</v>
      </c>
      <c r="C21" s="28" t="str">
        <f>'[1]9'!C19</f>
        <v>Puskesmas Bonang I</v>
      </c>
      <c r="D21" s="29">
        <v>558</v>
      </c>
      <c r="E21" s="29">
        <v>543</v>
      </c>
      <c r="F21" s="29">
        <f t="shared" si="8"/>
        <v>1101</v>
      </c>
      <c r="G21" s="29">
        <v>557</v>
      </c>
      <c r="H21" s="30">
        <f t="shared" si="6"/>
        <v>99.820788530465947</v>
      </c>
      <c r="I21" s="29">
        <v>534</v>
      </c>
      <c r="J21" s="30">
        <f t="shared" si="0"/>
        <v>98.342541436464089</v>
      </c>
      <c r="K21" s="29">
        <f t="shared" si="1"/>
        <v>1091</v>
      </c>
      <c r="L21" s="30">
        <f t="shared" ref="L21:L37" si="9">K21/F21*100</f>
        <v>99.091734786557666</v>
      </c>
      <c r="M21" s="29">
        <v>561</v>
      </c>
      <c r="N21" s="30">
        <f t="shared" si="7"/>
        <v>100.53763440860214</v>
      </c>
      <c r="O21" s="29">
        <v>529</v>
      </c>
      <c r="P21" s="31">
        <f t="shared" si="3"/>
        <v>97.421731123388582</v>
      </c>
      <c r="Q21" s="29">
        <f t="shared" si="4"/>
        <v>1090</v>
      </c>
      <c r="R21" s="30">
        <f t="shared" si="5"/>
        <v>99.00090826521344</v>
      </c>
    </row>
    <row r="22" spans="1:18" ht="15" x14ac:dyDescent="0.3">
      <c r="A22" s="27">
        <f>'[1]9'!A20</f>
        <v>12</v>
      </c>
      <c r="B22" s="28" t="str">
        <f>'[1]9'!B20</f>
        <v>BONANG</v>
      </c>
      <c r="C22" s="28" t="str">
        <f>'[1]9'!C20</f>
        <v>Puskesmas Bonang II</v>
      </c>
      <c r="D22" s="29">
        <v>412</v>
      </c>
      <c r="E22" s="29">
        <v>450</v>
      </c>
      <c r="F22" s="29">
        <f t="shared" si="8"/>
        <v>862</v>
      </c>
      <c r="G22" s="29">
        <v>412</v>
      </c>
      <c r="H22" s="30">
        <f>G22/D22*100</f>
        <v>100</v>
      </c>
      <c r="I22" s="29">
        <v>450</v>
      </c>
      <c r="J22" s="30">
        <f t="shared" si="0"/>
        <v>100</v>
      </c>
      <c r="K22" s="29">
        <f t="shared" si="1"/>
        <v>862</v>
      </c>
      <c r="L22" s="30">
        <f t="shared" si="9"/>
        <v>100</v>
      </c>
      <c r="M22" s="29">
        <v>412</v>
      </c>
      <c r="N22" s="30">
        <f>M22/D22*100</f>
        <v>100</v>
      </c>
      <c r="O22" s="29">
        <v>448</v>
      </c>
      <c r="P22" s="31">
        <f t="shared" si="3"/>
        <v>99.555555555555557</v>
      </c>
      <c r="Q22" s="29">
        <f t="shared" si="4"/>
        <v>860</v>
      </c>
      <c r="R22" s="30">
        <f t="shared" si="5"/>
        <v>99.767981438515079</v>
      </c>
    </row>
    <row r="23" spans="1:18" ht="15" x14ac:dyDescent="0.3">
      <c r="A23" s="27">
        <f>'[1]9'!A21</f>
        <v>13</v>
      </c>
      <c r="B23" s="28" t="str">
        <f>'[1]9'!B21</f>
        <v>DEMAK</v>
      </c>
      <c r="C23" s="28" t="str">
        <f>'[1]9'!C21</f>
        <v>Puskesmas Demak I</v>
      </c>
      <c r="D23" s="29">
        <v>355</v>
      </c>
      <c r="E23" s="29">
        <v>345</v>
      </c>
      <c r="F23" s="29">
        <f t="shared" si="8"/>
        <v>700</v>
      </c>
      <c r="G23" s="29">
        <v>355</v>
      </c>
      <c r="H23" s="30">
        <f t="shared" si="6"/>
        <v>100</v>
      </c>
      <c r="I23" s="29">
        <v>345</v>
      </c>
      <c r="J23" s="30">
        <f t="shared" si="0"/>
        <v>100</v>
      </c>
      <c r="K23" s="29">
        <f t="shared" si="1"/>
        <v>700</v>
      </c>
      <c r="L23" s="30">
        <f t="shared" si="9"/>
        <v>100</v>
      </c>
      <c r="M23" s="29">
        <v>355</v>
      </c>
      <c r="N23" s="30">
        <f t="shared" si="7"/>
        <v>100</v>
      </c>
      <c r="O23" s="29">
        <v>345</v>
      </c>
      <c r="P23" s="31">
        <f t="shared" si="3"/>
        <v>100</v>
      </c>
      <c r="Q23" s="29">
        <f t="shared" si="4"/>
        <v>700</v>
      </c>
      <c r="R23" s="30">
        <f t="shared" si="5"/>
        <v>100</v>
      </c>
    </row>
    <row r="24" spans="1:18" ht="15" x14ac:dyDescent="0.3">
      <c r="A24" s="27">
        <f>'[1]9'!A22</f>
        <v>14</v>
      </c>
      <c r="B24" s="28" t="str">
        <f>'[1]9'!B22</f>
        <v>DEMAK</v>
      </c>
      <c r="C24" s="28" t="str">
        <f>'[1]9'!C22</f>
        <v>Puskesmas Demak II</v>
      </c>
      <c r="D24" s="29">
        <v>314</v>
      </c>
      <c r="E24" s="29">
        <v>298</v>
      </c>
      <c r="F24" s="29">
        <f t="shared" si="8"/>
        <v>612</v>
      </c>
      <c r="G24" s="29">
        <v>314</v>
      </c>
      <c r="H24" s="30">
        <f t="shared" si="6"/>
        <v>100</v>
      </c>
      <c r="I24" s="29">
        <v>298</v>
      </c>
      <c r="J24" s="30">
        <f t="shared" si="0"/>
        <v>100</v>
      </c>
      <c r="K24" s="29">
        <f t="shared" si="1"/>
        <v>612</v>
      </c>
      <c r="L24" s="30">
        <f t="shared" si="9"/>
        <v>100</v>
      </c>
      <c r="M24" s="29">
        <v>314</v>
      </c>
      <c r="N24" s="30">
        <f t="shared" si="7"/>
        <v>100</v>
      </c>
      <c r="O24" s="29">
        <v>298</v>
      </c>
      <c r="P24" s="31">
        <f t="shared" si="3"/>
        <v>100</v>
      </c>
      <c r="Q24" s="29">
        <f t="shared" si="4"/>
        <v>612</v>
      </c>
      <c r="R24" s="30">
        <f t="shared" si="5"/>
        <v>100</v>
      </c>
    </row>
    <row r="25" spans="1:18" ht="15" x14ac:dyDescent="0.3">
      <c r="A25" s="27">
        <f>'[1]9'!A23</f>
        <v>15</v>
      </c>
      <c r="B25" s="28" t="str">
        <f>'[1]9'!B23</f>
        <v>DEMAK</v>
      </c>
      <c r="C25" s="28" t="str">
        <f>'[1]9'!C23</f>
        <v>Puskesmas Demak III</v>
      </c>
      <c r="D25" s="29">
        <v>324</v>
      </c>
      <c r="E25" s="29">
        <v>287</v>
      </c>
      <c r="F25" s="29">
        <f t="shared" si="8"/>
        <v>611</v>
      </c>
      <c r="G25" s="29">
        <v>322</v>
      </c>
      <c r="H25" s="30">
        <f t="shared" si="6"/>
        <v>99.382716049382708</v>
      </c>
      <c r="I25" s="29">
        <v>287</v>
      </c>
      <c r="J25" s="30">
        <f>I25/E25*100</f>
        <v>100</v>
      </c>
      <c r="K25" s="29">
        <f t="shared" si="1"/>
        <v>609</v>
      </c>
      <c r="L25" s="30">
        <f t="shared" si="9"/>
        <v>99.672667757774136</v>
      </c>
      <c r="M25" s="29">
        <v>322</v>
      </c>
      <c r="N25" s="30">
        <f t="shared" si="7"/>
        <v>99.382716049382708</v>
      </c>
      <c r="O25" s="29">
        <v>287</v>
      </c>
      <c r="P25" s="31">
        <f>O25/E25*100</f>
        <v>100</v>
      </c>
      <c r="Q25" s="29">
        <f t="shared" si="4"/>
        <v>609</v>
      </c>
      <c r="R25" s="30">
        <f t="shared" si="5"/>
        <v>99.672667757774136</v>
      </c>
    </row>
    <row r="26" spans="1:18" ht="15" x14ac:dyDescent="0.3">
      <c r="A26" s="27">
        <f>'[1]9'!A24</f>
        <v>16</v>
      </c>
      <c r="B26" s="28" t="str">
        <f>'[1]9'!B24</f>
        <v>WONOSALAM</v>
      </c>
      <c r="C26" s="28" t="str">
        <f>'[1]9'!C24</f>
        <v>Puskesmas Wonosalam I</v>
      </c>
      <c r="D26" s="29">
        <v>417</v>
      </c>
      <c r="E26" s="29">
        <v>322</v>
      </c>
      <c r="F26" s="29">
        <f t="shared" si="8"/>
        <v>739</v>
      </c>
      <c r="G26" s="29">
        <v>416</v>
      </c>
      <c r="H26" s="30">
        <f t="shared" si="6"/>
        <v>99.760191846522787</v>
      </c>
      <c r="I26" s="29">
        <v>322</v>
      </c>
      <c r="J26" s="30">
        <f t="shared" si="0"/>
        <v>100</v>
      </c>
      <c r="K26" s="29">
        <f t="shared" si="1"/>
        <v>738</v>
      </c>
      <c r="L26" s="30">
        <f t="shared" si="9"/>
        <v>99.86468200270636</v>
      </c>
      <c r="M26" s="29">
        <v>414</v>
      </c>
      <c r="N26" s="30">
        <f t="shared" si="7"/>
        <v>99.280575539568346</v>
      </c>
      <c r="O26" s="29">
        <v>322</v>
      </c>
      <c r="P26" s="31">
        <f t="shared" si="3"/>
        <v>100</v>
      </c>
      <c r="Q26" s="29">
        <f t="shared" si="4"/>
        <v>736</v>
      </c>
      <c r="R26" s="30">
        <f t="shared" si="5"/>
        <v>99.594046008119079</v>
      </c>
    </row>
    <row r="27" spans="1:18" ht="15" x14ac:dyDescent="0.3">
      <c r="A27" s="27">
        <f>'[1]9'!A25</f>
        <v>17</v>
      </c>
      <c r="B27" s="28" t="str">
        <f>'[1]9'!B25</f>
        <v>WONOSALAM</v>
      </c>
      <c r="C27" s="28" t="str">
        <f>'[1]9'!C25</f>
        <v>Puskesmas Wonosalam II</v>
      </c>
      <c r="D27" s="29">
        <v>346</v>
      </c>
      <c r="E27" s="29">
        <v>335</v>
      </c>
      <c r="F27" s="29">
        <f t="shared" si="8"/>
        <v>681</v>
      </c>
      <c r="G27" s="29">
        <v>346</v>
      </c>
      <c r="H27" s="30">
        <f t="shared" si="6"/>
        <v>100</v>
      </c>
      <c r="I27" s="29">
        <v>335</v>
      </c>
      <c r="J27" s="30">
        <f t="shared" si="0"/>
        <v>100</v>
      </c>
      <c r="K27" s="29">
        <f t="shared" si="1"/>
        <v>681</v>
      </c>
      <c r="L27" s="30">
        <f t="shared" si="9"/>
        <v>100</v>
      </c>
      <c r="M27" s="29">
        <v>346</v>
      </c>
      <c r="N27" s="30">
        <f t="shared" si="7"/>
        <v>100</v>
      </c>
      <c r="O27" s="29">
        <v>335</v>
      </c>
      <c r="P27" s="31">
        <f t="shared" si="3"/>
        <v>100</v>
      </c>
      <c r="Q27" s="29">
        <f t="shared" si="4"/>
        <v>681</v>
      </c>
      <c r="R27" s="30">
        <f>Q27/F27*100</f>
        <v>100</v>
      </c>
    </row>
    <row r="28" spans="1:18" ht="15" x14ac:dyDescent="0.3">
      <c r="A28" s="27">
        <f>'[1]9'!A26</f>
        <v>18</v>
      </c>
      <c r="B28" s="28" t="str">
        <f>'[1]9'!B26</f>
        <v>DEMPET</v>
      </c>
      <c r="C28" s="28" t="str">
        <f>'[1]9'!C26</f>
        <v>Puskesmas Dempet</v>
      </c>
      <c r="D28" s="29">
        <v>479</v>
      </c>
      <c r="E28" s="29">
        <v>422</v>
      </c>
      <c r="F28" s="29">
        <f t="shared" si="8"/>
        <v>901</v>
      </c>
      <c r="G28" s="29">
        <v>479</v>
      </c>
      <c r="H28" s="30">
        <f t="shared" si="6"/>
        <v>100</v>
      </c>
      <c r="I28" s="29">
        <v>422</v>
      </c>
      <c r="J28" s="30">
        <f t="shared" si="0"/>
        <v>100</v>
      </c>
      <c r="K28" s="29">
        <f t="shared" si="1"/>
        <v>901</v>
      </c>
      <c r="L28" s="30">
        <f t="shared" si="9"/>
        <v>100</v>
      </c>
      <c r="M28" s="29">
        <v>477</v>
      </c>
      <c r="N28" s="30">
        <f t="shared" si="7"/>
        <v>99.582463465553246</v>
      </c>
      <c r="O28" s="29">
        <v>420</v>
      </c>
      <c r="P28" s="31">
        <f t="shared" si="3"/>
        <v>99.526066350710892</v>
      </c>
      <c r="Q28" s="29">
        <f t="shared" si="4"/>
        <v>897</v>
      </c>
      <c r="R28" s="30">
        <f t="shared" si="5"/>
        <v>99.556048834628186</v>
      </c>
    </row>
    <row r="29" spans="1:18" ht="15" x14ac:dyDescent="0.3">
      <c r="A29" s="27">
        <f>'[1]9'!A27</f>
        <v>19</v>
      </c>
      <c r="B29" s="28" t="str">
        <f>'[1]9'!B27</f>
        <v>KEBONAGUNG</v>
      </c>
      <c r="C29" s="28" t="str">
        <f>'[1]9'!C27</f>
        <v xml:space="preserve">Puskesmas Kebonagung </v>
      </c>
      <c r="D29" s="29">
        <v>341</v>
      </c>
      <c r="E29" s="29">
        <v>298</v>
      </c>
      <c r="F29" s="29">
        <f t="shared" si="8"/>
        <v>639</v>
      </c>
      <c r="G29" s="29">
        <v>341</v>
      </c>
      <c r="H29" s="30">
        <f t="shared" si="6"/>
        <v>100</v>
      </c>
      <c r="I29" s="29">
        <v>298</v>
      </c>
      <c r="J29" s="30">
        <f t="shared" si="0"/>
        <v>100</v>
      </c>
      <c r="K29" s="29">
        <f t="shared" si="1"/>
        <v>639</v>
      </c>
      <c r="L29" s="30">
        <f t="shared" si="9"/>
        <v>100</v>
      </c>
      <c r="M29" s="29">
        <v>339</v>
      </c>
      <c r="N29" s="30">
        <f t="shared" si="7"/>
        <v>99.413489736070375</v>
      </c>
      <c r="O29" s="29">
        <v>297</v>
      </c>
      <c r="P29" s="31">
        <f t="shared" si="3"/>
        <v>99.664429530201332</v>
      </c>
      <c r="Q29" s="29">
        <f t="shared" si="4"/>
        <v>636</v>
      </c>
      <c r="R29" s="30">
        <f t="shared" si="5"/>
        <v>99.53051643192488</v>
      </c>
    </row>
    <row r="30" spans="1:18" ht="15" x14ac:dyDescent="0.3">
      <c r="A30" s="27">
        <f>'[1]9'!A28</f>
        <v>20</v>
      </c>
      <c r="B30" s="28" t="str">
        <f>'[1]9'!B28</f>
        <v>GAJAH</v>
      </c>
      <c r="C30" s="28" t="str">
        <f>'[1]9'!C28</f>
        <v>Puskesmas Gajah I</v>
      </c>
      <c r="D30" s="29">
        <v>297</v>
      </c>
      <c r="E30" s="29">
        <v>256</v>
      </c>
      <c r="F30" s="29">
        <f t="shared" si="8"/>
        <v>553</v>
      </c>
      <c r="G30" s="29">
        <v>297</v>
      </c>
      <c r="H30" s="30">
        <f t="shared" si="6"/>
        <v>100</v>
      </c>
      <c r="I30" s="29">
        <v>256</v>
      </c>
      <c r="J30" s="30">
        <f t="shared" si="0"/>
        <v>100</v>
      </c>
      <c r="K30" s="29">
        <f t="shared" si="1"/>
        <v>553</v>
      </c>
      <c r="L30" s="30">
        <f t="shared" si="9"/>
        <v>100</v>
      </c>
      <c r="M30" s="29">
        <v>297</v>
      </c>
      <c r="N30" s="30">
        <f t="shared" si="7"/>
        <v>100</v>
      </c>
      <c r="O30" s="29">
        <v>255</v>
      </c>
      <c r="P30" s="31">
        <f t="shared" si="3"/>
        <v>99.609375</v>
      </c>
      <c r="Q30" s="29">
        <f t="shared" si="4"/>
        <v>552</v>
      </c>
      <c r="R30" s="30">
        <f t="shared" si="5"/>
        <v>99.819168173598555</v>
      </c>
    </row>
    <row r="31" spans="1:18" ht="15" x14ac:dyDescent="0.3">
      <c r="A31" s="27">
        <f>'[1]9'!A29</f>
        <v>21</v>
      </c>
      <c r="B31" s="28" t="str">
        <f>'[1]9'!B29</f>
        <v>GAJAH</v>
      </c>
      <c r="C31" s="28" t="str">
        <f>'[1]9'!C29</f>
        <v>Puskesmas Gajah II</v>
      </c>
      <c r="D31" s="29">
        <v>185</v>
      </c>
      <c r="E31" s="29">
        <v>166</v>
      </c>
      <c r="F31" s="29">
        <f t="shared" si="8"/>
        <v>351</v>
      </c>
      <c r="G31" s="29">
        <v>185</v>
      </c>
      <c r="H31" s="30">
        <f t="shared" si="6"/>
        <v>100</v>
      </c>
      <c r="I31" s="29">
        <v>166</v>
      </c>
      <c r="J31" s="30">
        <f t="shared" si="0"/>
        <v>100</v>
      </c>
      <c r="K31" s="29">
        <f t="shared" si="1"/>
        <v>351</v>
      </c>
      <c r="L31" s="30">
        <f t="shared" si="9"/>
        <v>100</v>
      </c>
      <c r="M31" s="29">
        <v>185</v>
      </c>
      <c r="N31" s="30">
        <f t="shared" si="7"/>
        <v>100</v>
      </c>
      <c r="O31" s="29">
        <v>166</v>
      </c>
      <c r="P31" s="31">
        <f t="shared" si="3"/>
        <v>100</v>
      </c>
      <c r="Q31" s="29">
        <f t="shared" si="4"/>
        <v>351</v>
      </c>
      <c r="R31" s="30">
        <f t="shared" si="5"/>
        <v>100</v>
      </c>
    </row>
    <row r="32" spans="1:18" ht="15" x14ac:dyDescent="0.3">
      <c r="A32" s="27">
        <f>'[1]9'!A30</f>
        <v>22</v>
      </c>
      <c r="B32" s="28" t="str">
        <f>'[1]9'!B30</f>
        <v>KARANGANYAR</v>
      </c>
      <c r="C32" s="28" t="str">
        <f>'[1]9'!C30</f>
        <v>Puskesmas Karanganyar I</v>
      </c>
      <c r="D32" s="29">
        <v>292</v>
      </c>
      <c r="E32" s="29">
        <v>253</v>
      </c>
      <c r="F32" s="29">
        <f t="shared" si="8"/>
        <v>545</v>
      </c>
      <c r="G32" s="29">
        <v>292</v>
      </c>
      <c r="H32" s="30">
        <f t="shared" si="6"/>
        <v>100</v>
      </c>
      <c r="I32" s="29">
        <v>253</v>
      </c>
      <c r="J32" s="30">
        <f t="shared" si="0"/>
        <v>100</v>
      </c>
      <c r="K32" s="29">
        <f t="shared" si="1"/>
        <v>545</v>
      </c>
      <c r="L32" s="30">
        <f t="shared" si="9"/>
        <v>100</v>
      </c>
      <c r="M32" s="29">
        <v>292</v>
      </c>
      <c r="N32" s="30">
        <f t="shared" si="7"/>
        <v>100</v>
      </c>
      <c r="O32" s="29">
        <v>253</v>
      </c>
      <c r="P32" s="31">
        <f t="shared" si="3"/>
        <v>100</v>
      </c>
      <c r="Q32" s="29">
        <f t="shared" si="4"/>
        <v>545</v>
      </c>
      <c r="R32" s="30">
        <f t="shared" si="5"/>
        <v>100</v>
      </c>
    </row>
    <row r="33" spans="1:18" ht="15" x14ac:dyDescent="0.3">
      <c r="A33" s="27">
        <f>'[1]9'!A31</f>
        <v>23</v>
      </c>
      <c r="B33" s="28" t="str">
        <f>'[1]9'!B31</f>
        <v>KARANGANYAR</v>
      </c>
      <c r="C33" s="28" t="str">
        <f>'[1]9'!C31</f>
        <v>Puskesmas Karanganyar II</v>
      </c>
      <c r="D33" s="29">
        <v>371</v>
      </c>
      <c r="E33" s="29">
        <v>324</v>
      </c>
      <c r="F33" s="29">
        <f t="shared" si="8"/>
        <v>695</v>
      </c>
      <c r="G33" s="29">
        <v>371</v>
      </c>
      <c r="H33" s="30">
        <f t="shared" si="6"/>
        <v>100</v>
      </c>
      <c r="I33" s="29">
        <v>324</v>
      </c>
      <c r="J33" s="30">
        <f t="shared" si="0"/>
        <v>100</v>
      </c>
      <c r="K33" s="29">
        <f t="shared" si="1"/>
        <v>695</v>
      </c>
      <c r="L33" s="30">
        <f t="shared" si="9"/>
        <v>100</v>
      </c>
      <c r="M33" s="29">
        <v>371</v>
      </c>
      <c r="N33" s="30">
        <f t="shared" si="7"/>
        <v>100</v>
      </c>
      <c r="O33" s="29">
        <v>324</v>
      </c>
      <c r="P33" s="31">
        <f t="shared" si="3"/>
        <v>100</v>
      </c>
      <c r="Q33" s="29">
        <f t="shared" si="4"/>
        <v>695</v>
      </c>
      <c r="R33" s="30">
        <f t="shared" si="5"/>
        <v>100</v>
      </c>
    </row>
    <row r="34" spans="1:18" ht="15" x14ac:dyDescent="0.3">
      <c r="A34" s="27">
        <f>'[1]9'!A32</f>
        <v>24</v>
      </c>
      <c r="B34" s="28" t="str">
        <f>'[1]9'!B32</f>
        <v>MIJEN</v>
      </c>
      <c r="C34" s="28" t="str">
        <f>'[1]9'!C32</f>
        <v>Puskesmas Mijen I</v>
      </c>
      <c r="D34" s="29">
        <v>264</v>
      </c>
      <c r="E34" s="29">
        <v>300</v>
      </c>
      <c r="F34" s="29">
        <f t="shared" si="8"/>
        <v>564</v>
      </c>
      <c r="G34" s="29">
        <v>264</v>
      </c>
      <c r="H34" s="30">
        <f t="shared" si="6"/>
        <v>100</v>
      </c>
      <c r="I34" s="29">
        <v>300</v>
      </c>
      <c r="J34" s="30">
        <f t="shared" si="0"/>
        <v>100</v>
      </c>
      <c r="K34" s="29">
        <f t="shared" si="1"/>
        <v>564</v>
      </c>
      <c r="L34" s="30">
        <f t="shared" si="9"/>
        <v>100</v>
      </c>
      <c r="M34" s="29">
        <v>264</v>
      </c>
      <c r="N34" s="30">
        <f t="shared" si="7"/>
        <v>100</v>
      </c>
      <c r="O34" s="29">
        <v>300</v>
      </c>
      <c r="P34" s="31">
        <f t="shared" si="3"/>
        <v>100</v>
      </c>
      <c r="Q34" s="29">
        <f t="shared" si="4"/>
        <v>564</v>
      </c>
      <c r="R34" s="30">
        <f t="shared" si="5"/>
        <v>100</v>
      </c>
    </row>
    <row r="35" spans="1:18" ht="15" x14ac:dyDescent="0.3">
      <c r="A35" s="27">
        <f>'[1]9'!A33</f>
        <v>25</v>
      </c>
      <c r="B35" s="28" t="str">
        <f>'[1]9'!B33</f>
        <v>MIJEN</v>
      </c>
      <c r="C35" s="28" t="str">
        <f>'[1]9'!C33</f>
        <v>Puskesmas Mijen II</v>
      </c>
      <c r="D35" s="29">
        <v>254</v>
      </c>
      <c r="E35" s="29">
        <v>221</v>
      </c>
      <c r="F35" s="29">
        <f t="shared" si="8"/>
        <v>475</v>
      </c>
      <c r="G35" s="29">
        <v>254</v>
      </c>
      <c r="H35" s="30">
        <f t="shared" si="6"/>
        <v>100</v>
      </c>
      <c r="I35" s="29">
        <v>221</v>
      </c>
      <c r="J35" s="30">
        <f t="shared" si="0"/>
        <v>100</v>
      </c>
      <c r="K35" s="29">
        <f t="shared" si="1"/>
        <v>475</v>
      </c>
      <c r="L35" s="30">
        <f t="shared" si="9"/>
        <v>100</v>
      </c>
      <c r="M35" s="29">
        <v>251</v>
      </c>
      <c r="N35" s="30">
        <f t="shared" si="7"/>
        <v>98.818897637795274</v>
      </c>
      <c r="O35" s="29">
        <v>220</v>
      </c>
      <c r="P35" s="31">
        <f t="shared" si="3"/>
        <v>99.547511312217196</v>
      </c>
      <c r="Q35" s="29">
        <f t="shared" si="4"/>
        <v>471</v>
      </c>
      <c r="R35" s="30">
        <f t="shared" si="5"/>
        <v>99.157894736842096</v>
      </c>
    </row>
    <row r="36" spans="1:18" ht="15" x14ac:dyDescent="0.3">
      <c r="A36" s="27">
        <f>'[1]9'!A34</f>
        <v>26</v>
      </c>
      <c r="B36" s="28" t="str">
        <f>'[1]9'!B34</f>
        <v>WEDUNG</v>
      </c>
      <c r="C36" s="28" t="str">
        <f>'[1]9'!C34</f>
        <v>Puskesmas Wedung I</v>
      </c>
      <c r="D36" s="29">
        <v>507</v>
      </c>
      <c r="E36" s="29">
        <v>454</v>
      </c>
      <c r="F36" s="29">
        <f t="shared" si="8"/>
        <v>961</v>
      </c>
      <c r="G36" s="29">
        <v>507</v>
      </c>
      <c r="H36" s="30">
        <f t="shared" si="6"/>
        <v>100</v>
      </c>
      <c r="I36" s="29">
        <v>454</v>
      </c>
      <c r="J36" s="30">
        <f t="shared" si="0"/>
        <v>100</v>
      </c>
      <c r="K36" s="29">
        <f t="shared" si="1"/>
        <v>961</v>
      </c>
      <c r="L36" s="30">
        <f t="shared" si="9"/>
        <v>100</v>
      </c>
      <c r="M36" s="29">
        <v>506</v>
      </c>
      <c r="N36" s="30">
        <f t="shared" si="7"/>
        <v>99.802761341222876</v>
      </c>
      <c r="O36" s="29">
        <v>453</v>
      </c>
      <c r="P36" s="31">
        <f t="shared" si="3"/>
        <v>99.779735682819378</v>
      </c>
      <c r="Q36" s="29">
        <f t="shared" si="4"/>
        <v>959</v>
      </c>
      <c r="R36" s="30">
        <f t="shared" si="5"/>
        <v>99.791883454734659</v>
      </c>
    </row>
    <row r="37" spans="1:18" ht="15" x14ac:dyDescent="0.3">
      <c r="A37" s="27">
        <f>'[1]9'!A35</f>
        <v>27</v>
      </c>
      <c r="B37" s="28" t="str">
        <f>'[1]9'!B35</f>
        <v>WEDUNG</v>
      </c>
      <c r="C37" s="28" t="str">
        <f>'[1]9'!C35</f>
        <v>Puskesmas Wedung II</v>
      </c>
      <c r="D37" s="29">
        <v>310</v>
      </c>
      <c r="E37" s="29">
        <v>288</v>
      </c>
      <c r="F37" s="29">
        <f t="shared" si="8"/>
        <v>598</v>
      </c>
      <c r="G37" s="29">
        <v>308</v>
      </c>
      <c r="H37" s="30">
        <f t="shared" si="6"/>
        <v>99.354838709677423</v>
      </c>
      <c r="I37" s="29">
        <v>288</v>
      </c>
      <c r="J37" s="30">
        <f t="shared" si="0"/>
        <v>100</v>
      </c>
      <c r="K37" s="29">
        <f t="shared" si="1"/>
        <v>596</v>
      </c>
      <c r="L37" s="30">
        <f t="shared" si="9"/>
        <v>99.665551839464882</v>
      </c>
      <c r="M37" s="29">
        <v>307</v>
      </c>
      <c r="N37" s="30">
        <f t="shared" si="7"/>
        <v>99.032258064516128</v>
      </c>
      <c r="O37" s="29">
        <v>285</v>
      </c>
      <c r="P37" s="31">
        <f t="shared" si="3"/>
        <v>98.958333333333343</v>
      </c>
      <c r="Q37" s="29">
        <f t="shared" si="4"/>
        <v>592</v>
      </c>
      <c r="R37" s="30">
        <f t="shared" si="5"/>
        <v>98.996655518394647</v>
      </c>
    </row>
    <row r="38" spans="1:18" ht="16.2" thickBot="1" x14ac:dyDescent="0.35">
      <c r="A38" s="32" t="s">
        <v>15</v>
      </c>
      <c r="B38" s="33"/>
      <c r="C38" s="34"/>
      <c r="D38" s="35">
        <f>SUM(D11:D37)</f>
        <v>10745</v>
      </c>
      <c r="E38" s="35">
        <f>SUM(E11:E37)</f>
        <v>10092</v>
      </c>
      <c r="F38" s="35">
        <f>SUM(F11:F37)</f>
        <v>20837</v>
      </c>
      <c r="G38" s="35">
        <f>SUM(G11:G37)</f>
        <v>10735</v>
      </c>
      <c r="H38" s="36">
        <f>G38/D38*100</f>
        <v>99.906933457422056</v>
      </c>
      <c r="I38" s="35">
        <f>SUM(I11:I37)</f>
        <v>10095</v>
      </c>
      <c r="J38" s="36">
        <f>I38/E38*100</f>
        <v>100.02972651605231</v>
      </c>
      <c r="K38" s="35">
        <f>SUM(K11:K37)</f>
        <v>20830</v>
      </c>
      <c r="L38" s="36">
        <f>K38/F38*100</f>
        <v>99.966405912559381</v>
      </c>
      <c r="M38" s="35">
        <f>SUM(M11:M37)</f>
        <v>10724</v>
      </c>
      <c r="N38" s="36">
        <f>M38/D38*100</f>
        <v>99.804560260586314</v>
      </c>
      <c r="O38" s="35">
        <f>SUM(O11:O37)</f>
        <v>10069</v>
      </c>
      <c r="P38" s="37">
        <f>O38/E38*100</f>
        <v>99.772096710265558</v>
      </c>
      <c r="Q38" s="35">
        <f>SUM(Q11:Q37)</f>
        <v>20793</v>
      </c>
      <c r="R38" s="36">
        <f>Q38/F38*100</f>
        <v>99.788837164659014</v>
      </c>
    </row>
    <row r="39" spans="1:18" ht="15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9"/>
      <c r="Q39" s="39"/>
      <c r="R39" s="39"/>
    </row>
    <row r="40" spans="1:18" ht="15" x14ac:dyDescent="0.3">
      <c r="A40" s="40" t="s">
        <v>16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" x14ac:dyDescent="0.3">
      <c r="A41" s="40" t="s">
        <v>17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" x14ac:dyDescent="0.3">
      <c r="A42" s="2"/>
      <c r="B42" s="2"/>
      <c r="C42" s="2"/>
      <c r="D42" s="2"/>
      <c r="E42" s="2"/>
      <c r="F42" s="2"/>
      <c r="G42" s="2"/>
      <c r="H42" s="2"/>
      <c r="I42" s="2"/>
      <c r="J42" s="41"/>
      <c r="K42" s="2"/>
      <c r="L42" s="2"/>
      <c r="M42" s="2"/>
      <c r="N42" s="2"/>
      <c r="O42" s="2"/>
      <c r="P42" s="41"/>
      <c r="Q42" s="2"/>
      <c r="R42" s="2"/>
    </row>
  </sheetData>
  <mergeCells count="12">
    <mergeCell ref="O8:P8"/>
    <mergeCell ref="Q8:R8"/>
    <mergeCell ref="A7:A9"/>
    <mergeCell ref="B7:B9"/>
    <mergeCell ref="C7:C9"/>
    <mergeCell ref="D7:F8"/>
    <mergeCell ref="G7:L7"/>
    <mergeCell ref="M7:R7"/>
    <mergeCell ref="G8:H8"/>
    <mergeCell ref="I8:J8"/>
    <mergeCell ref="K8:L8"/>
    <mergeCell ref="M8:N8"/>
  </mergeCells>
  <conditionalFormatting sqref="P42 J42">
    <cfRule type="cellIs" dxfId="0" priority="1" stopIfTrue="1" operator="not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2021-07-05T04:05:03Z</dcterms:created>
  <dcterms:modified xsi:type="dcterms:W3CDTF">2021-07-05T04:05:36Z</dcterms:modified>
</cp:coreProperties>
</file>