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O38" i="1"/>
  <c r="M38" i="1"/>
  <c r="K38" i="1"/>
  <c r="I38" i="1"/>
  <c r="G38" i="1"/>
  <c r="E38" i="1"/>
  <c r="S38" i="1" s="1"/>
  <c r="S37" i="1"/>
  <c r="H37" i="1" s="1"/>
  <c r="R37" i="1"/>
  <c r="P37" i="1"/>
  <c r="N37" i="1"/>
  <c r="L37" i="1"/>
  <c r="J37" i="1"/>
  <c r="D37" i="1"/>
  <c r="C37" i="1"/>
  <c r="B37" i="1"/>
  <c r="T36" i="1"/>
  <c r="S36" i="1"/>
  <c r="P36" i="1" s="1"/>
  <c r="R36" i="1"/>
  <c r="H36" i="1"/>
  <c r="F36" i="1"/>
  <c r="D36" i="1"/>
  <c r="C36" i="1"/>
  <c r="B36" i="1"/>
  <c r="S35" i="1"/>
  <c r="H35" i="1" s="1"/>
  <c r="R35" i="1"/>
  <c r="P35" i="1"/>
  <c r="N35" i="1"/>
  <c r="L35" i="1"/>
  <c r="J35" i="1"/>
  <c r="D35" i="1"/>
  <c r="C35" i="1"/>
  <c r="B35" i="1"/>
  <c r="T34" i="1"/>
  <c r="S34" i="1"/>
  <c r="P34" i="1" s="1"/>
  <c r="R34" i="1"/>
  <c r="H34" i="1"/>
  <c r="F34" i="1"/>
  <c r="D34" i="1"/>
  <c r="C34" i="1"/>
  <c r="B34" i="1"/>
  <c r="S33" i="1"/>
  <c r="H33" i="1" s="1"/>
  <c r="R33" i="1"/>
  <c r="P33" i="1"/>
  <c r="N33" i="1"/>
  <c r="L33" i="1"/>
  <c r="J33" i="1"/>
  <c r="D33" i="1"/>
  <c r="C33" i="1"/>
  <c r="B33" i="1"/>
  <c r="T32" i="1"/>
  <c r="S32" i="1"/>
  <c r="P32" i="1" s="1"/>
  <c r="R32" i="1"/>
  <c r="H32" i="1"/>
  <c r="F32" i="1"/>
  <c r="D32" i="1"/>
  <c r="C32" i="1"/>
  <c r="B32" i="1"/>
  <c r="S31" i="1"/>
  <c r="H31" i="1" s="1"/>
  <c r="R31" i="1"/>
  <c r="P31" i="1"/>
  <c r="N31" i="1"/>
  <c r="L31" i="1"/>
  <c r="J31" i="1"/>
  <c r="D31" i="1"/>
  <c r="C31" i="1"/>
  <c r="B31" i="1"/>
  <c r="T30" i="1"/>
  <c r="S30" i="1"/>
  <c r="P30" i="1" s="1"/>
  <c r="R30" i="1"/>
  <c r="H30" i="1"/>
  <c r="F30" i="1"/>
  <c r="D30" i="1"/>
  <c r="C30" i="1"/>
  <c r="B30" i="1"/>
  <c r="S29" i="1"/>
  <c r="H29" i="1" s="1"/>
  <c r="R29" i="1"/>
  <c r="P29" i="1"/>
  <c r="N29" i="1"/>
  <c r="L29" i="1"/>
  <c r="J29" i="1"/>
  <c r="D29" i="1"/>
  <c r="C29" i="1"/>
  <c r="B29" i="1"/>
  <c r="T28" i="1"/>
  <c r="S28" i="1"/>
  <c r="P28" i="1" s="1"/>
  <c r="R28" i="1"/>
  <c r="H28" i="1"/>
  <c r="F28" i="1"/>
  <c r="D28" i="1"/>
  <c r="C28" i="1"/>
  <c r="B28" i="1"/>
  <c r="S27" i="1"/>
  <c r="H27" i="1" s="1"/>
  <c r="R27" i="1"/>
  <c r="P27" i="1"/>
  <c r="N27" i="1"/>
  <c r="L27" i="1"/>
  <c r="J27" i="1"/>
  <c r="D27" i="1"/>
  <c r="C27" i="1"/>
  <c r="B27" i="1"/>
  <c r="T26" i="1"/>
  <c r="S26" i="1"/>
  <c r="P26" i="1" s="1"/>
  <c r="R26" i="1"/>
  <c r="H26" i="1"/>
  <c r="F26" i="1"/>
  <c r="D26" i="1"/>
  <c r="C26" i="1"/>
  <c r="B26" i="1"/>
  <c r="S25" i="1"/>
  <c r="H25" i="1" s="1"/>
  <c r="R25" i="1"/>
  <c r="P25" i="1"/>
  <c r="N25" i="1"/>
  <c r="L25" i="1"/>
  <c r="J25" i="1"/>
  <c r="D25" i="1"/>
  <c r="C25" i="1"/>
  <c r="B25" i="1"/>
  <c r="T24" i="1"/>
  <c r="S24" i="1"/>
  <c r="P24" i="1" s="1"/>
  <c r="R24" i="1"/>
  <c r="H24" i="1"/>
  <c r="F24" i="1"/>
  <c r="D24" i="1"/>
  <c r="C24" i="1"/>
  <c r="B24" i="1"/>
  <c r="S23" i="1"/>
  <c r="H23" i="1" s="1"/>
  <c r="R23" i="1"/>
  <c r="P23" i="1"/>
  <c r="N23" i="1"/>
  <c r="L23" i="1"/>
  <c r="J23" i="1"/>
  <c r="D23" i="1"/>
  <c r="C23" i="1"/>
  <c r="B23" i="1"/>
  <c r="T22" i="1"/>
  <c r="S22" i="1"/>
  <c r="P22" i="1" s="1"/>
  <c r="R22" i="1"/>
  <c r="H22" i="1"/>
  <c r="F22" i="1"/>
  <c r="D22" i="1"/>
  <c r="C22" i="1"/>
  <c r="B22" i="1"/>
  <c r="S21" i="1"/>
  <c r="H21" i="1" s="1"/>
  <c r="R21" i="1"/>
  <c r="P21" i="1"/>
  <c r="N21" i="1"/>
  <c r="L21" i="1"/>
  <c r="J21" i="1"/>
  <c r="D21" i="1"/>
  <c r="C21" i="1"/>
  <c r="B21" i="1"/>
  <c r="T20" i="1"/>
  <c r="S20" i="1"/>
  <c r="P20" i="1" s="1"/>
  <c r="R20" i="1"/>
  <c r="H20" i="1"/>
  <c r="F20" i="1"/>
  <c r="D20" i="1"/>
  <c r="C20" i="1"/>
  <c r="B20" i="1"/>
  <c r="S19" i="1"/>
  <c r="H19" i="1" s="1"/>
  <c r="R19" i="1"/>
  <c r="P19" i="1"/>
  <c r="N19" i="1"/>
  <c r="L19" i="1"/>
  <c r="J19" i="1"/>
  <c r="D19" i="1"/>
  <c r="C19" i="1"/>
  <c r="B19" i="1"/>
  <c r="T18" i="1"/>
  <c r="S18" i="1"/>
  <c r="P18" i="1" s="1"/>
  <c r="R18" i="1"/>
  <c r="H18" i="1"/>
  <c r="F18" i="1"/>
  <c r="D18" i="1"/>
  <c r="C18" i="1"/>
  <c r="B18" i="1"/>
  <c r="S17" i="1"/>
  <c r="H17" i="1" s="1"/>
  <c r="P17" i="1"/>
  <c r="N17" i="1"/>
  <c r="L17" i="1"/>
  <c r="J17" i="1"/>
  <c r="D17" i="1"/>
  <c r="C17" i="1"/>
  <c r="B17" i="1"/>
  <c r="T16" i="1"/>
  <c r="S16" i="1"/>
  <c r="P16" i="1" s="1"/>
  <c r="R16" i="1"/>
  <c r="H16" i="1"/>
  <c r="F16" i="1"/>
  <c r="D16" i="1"/>
  <c r="C16" i="1"/>
  <c r="B16" i="1"/>
  <c r="S15" i="1"/>
  <c r="H15" i="1" s="1"/>
  <c r="P15" i="1"/>
  <c r="N15" i="1"/>
  <c r="L15" i="1"/>
  <c r="J15" i="1"/>
  <c r="D15" i="1"/>
  <c r="C15" i="1"/>
  <c r="B15" i="1"/>
  <c r="T14" i="1"/>
  <c r="S14" i="1"/>
  <c r="P14" i="1" s="1"/>
  <c r="R14" i="1"/>
  <c r="H14" i="1"/>
  <c r="F14" i="1"/>
  <c r="D14" i="1"/>
  <c r="C14" i="1"/>
  <c r="B14" i="1"/>
  <c r="S13" i="1"/>
  <c r="H13" i="1" s="1"/>
  <c r="P13" i="1"/>
  <c r="N13" i="1"/>
  <c r="L13" i="1"/>
  <c r="J13" i="1"/>
  <c r="D13" i="1"/>
  <c r="C13" i="1"/>
  <c r="B13" i="1"/>
  <c r="T12" i="1"/>
  <c r="S12" i="1"/>
  <c r="P12" i="1" s="1"/>
  <c r="R12" i="1"/>
  <c r="H12" i="1"/>
  <c r="F12" i="1"/>
  <c r="D12" i="1"/>
  <c r="C12" i="1"/>
  <c r="B12" i="1"/>
  <c r="S11" i="1"/>
  <c r="H11" i="1" s="1"/>
  <c r="P11" i="1"/>
  <c r="N11" i="1"/>
  <c r="L11" i="1"/>
  <c r="J11" i="1"/>
  <c r="D11" i="1"/>
  <c r="D38" i="1" s="1"/>
  <c r="C11" i="1"/>
  <c r="B11" i="1"/>
  <c r="I5" i="1"/>
  <c r="H5" i="1"/>
  <c r="I4" i="1"/>
  <c r="H4" i="1"/>
  <c r="T38" i="1" l="1"/>
  <c r="H38" i="1"/>
  <c r="J38" i="1"/>
  <c r="L38" i="1"/>
  <c r="N38" i="1"/>
  <c r="P38" i="1"/>
  <c r="R38" i="1"/>
  <c r="F38" i="1"/>
  <c r="R11" i="1"/>
  <c r="J12" i="1"/>
  <c r="R13" i="1"/>
  <c r="J14" i="1"/>
  <c r="R15" i="1"/>
  <c r="J16" i="1"/>
  <c r="R17" i="1"/>
  <c r="J18" i="1"/>
  <c r="J20" i="1"/>
  <c r="J22" i="1"/>
  <c r="J24" i="1"/>
  <c r="J26" i="1"/>
  <c r="J28" i="1"/>
  <c r="J30" i="1"/>
  <c r="J32" i="1"/>
  <c r="J34" i="1"/>
  <c r="J36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F11" i="1"/>
  <c r="T11" i="1"/>
  <c r="N12" i="1"/>
  <c r="F13" i="1"/>
  <c r="T13" i="1"/>
  <c r="N14" i="1"/>
  <c r="F15" i="1"/>
  <c r="T15" i="1"/>
  <c r="N16" i="1"/>
  <c r="F17" i="1"/>
  <c r="T17" i="1"/>
  <c r="N18" i="1"/>
  <c r="F19" i="1"/>
  <c r="T19" i="1"/>
  <c r="N20" i="1"/>
  <c r="F21" i="1"/>
  <c r="T21" i="1"/>
  <c r="N22" i="1"/>
  <c r="F23" i="1"/>
  <c r="T23" i="1"/>
  <c r="N24" i="1"/>
  <c r="F25" i="1"/>
  <c r="T25" i="1"/>
  <c r="N26" i="1"/>
  <c r="F27" i="1"/>
  <c r="T27" i="1"/>
  <c r="N28" i="1"/>
  <c r="F29" i="1"/>
  <c r="T29" i="1"/>
  <c r="N30" i="1"/>
  <c r="F31" i="1"/>
  <c r="T31" i="1"/>
  <c r="N32" i="1"/>
  <c r="F33" i="1"/>
  <c r="T33" i="1"/>
  <c r="N34" i="1"/>
  <c r="F35" i="1"/>
  <c r="T35" i="1"/>
  <c r="N36" i="1"/>
  <c r="F37" i="1"/>
  <c r="T37" i="1"/>
</calcChain>
</file>

<file path=xl/sharedStrings.xml><?xml version="1.0" encoding="utf-8"?>
<sst xmlns="http://schemas.openxmlformats.org/spreadsheetml/2006/main" count="25" uniqueCount="18">
  <si>
    <t>TABEL 29</t>
  </si>
  <si>
    <t>CAKUPAN DAN PROPORSI PESERTA KB PASCA PERSALINAN MENURUT JENIS KONTRASEPSI, KECAMATAN, DAN PUSKESMAS</t>
  </si>
  <si>
    <t>NO</t>
  </si>
  <si>
    <t>KECAMATAN</t>
  </si>
  <si>
    <t>PUSKESMAS</t>
  </si>
  <si>
    <t>JUMLAH IBU BERSALIN</t>
  </si>
  <si>
    <t>PESERTA KB PASCA PERSALINAN</t>
  </si>
  <si>
    <t xml:space="preserve">KONDOM </t>
  </si>
  <si>
    <t>%</t>
  </si>
  <si>
    <t>SUNTIK</t>
  </si>
  <si>
    <t>PIL</t>
  </si>
  <si>
    <t>AKDR</t>
  </si>
  <si>
    <t>MOP</t>
  </si>
  <si>
    <t>MOW</t>
  </si>
  <si>
    <t>IMPLAN</t>
  </si>
  <si>
    <t>JUMLAH</t>
  </si>
  <si>
    <t xml:space="preserve">JUMLAH (KAB/KOTA) </t>
  </si>
  <si>
    <t>Sumber: 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</si>
</sst>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_);_(* \(#,##0\);_(* &quot;-&quot;_);_(@_)"/>
    <numFmt numFmtId="166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11" xfId="1" applyNumberFormat="1" applyFont="1" applyBorder="1" applyAlignment="1">
      <alignment vertical="center"/>
    </xf>
    <xf numFmtId="164" fontId="1" fillId="0" borderId="11" xfId="2" applyNumberFormat="1" applyFont="1" applyBorder="1" applyAlignment="1">
      <alignment vertical="center"/>
    </xf>
    <xf numFmtId="3" fontId="1" fillId="0" borderId="11" xfId="2" applyNumberFormat="1" applyFont="1" applyBorder="1" applyAlignment="1">
      <alignment vertical="center"/>
    </xf>
    <xf numFmtId="3" fontId="1" fillId="0" borderId="2" xfId="1" applyNumberFormat="1" applyFont="1" applyBorder="1" applyAlignment="1">
      <alignment vertical="center"/>
    </xf>
    <xf numFmtId="164" fontId="1" fillId="0" borderId="2" xfId="2" applyNumberFormat="1" applyFont="1" applyBorder="1" applyAlignment="1">
      <alignment vertical="center"/>
    </xf>
    <xf numFmtId="3" fontId="1" fillId="0" borderId="2" xfId="2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14" xfId="1" applyNumberFormat="1" applyFont="1" applyBorder="1" applyAlignment="1">
      <alignment vertical="center"/>
    </xf>
    <xf numFmtId="164" fontId="2" fillId="0" borderId="14" xfId="2" applyNumberFormat="1" applyFont="1" applyBorder="1" applyAlignment="1">
      <alignment vertical="center"/>
    </xf>
    <xf numFmtId="3" fontId="2" fillId="0" borderId="14" xfId="2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</cellXfs>
  <cellStyles count="3">
    <cellStyle name="Comma [0] 2 2" xfId="1"/>
    <cellStyle name="Comma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1">
          <cell r="I11">
            <v>1013</v>
          </cell>
        </row>
        <row r="12">
          <cell r="I12">
            <v>872</v>
          </cell>
        </row>
        <row r="13">
          <cell r="I13">
            <v>877</v>
          </cell>
        </row>
        <row r="14">
          <cell r="I14">
            <v>720</v>
          </cell>
        </row>
        <row r="15">
          <cell r="I15">
            <v>891</v>
          </cell>
        </row>
        <row r="16">
          <cell r="I16">
            <v>874</v>
          </cell>
        </row>
        <row r="17">
          <cell r="I17">
            <v>707</v>
          </cell>
        </row>
        <row r="18">
          <cell r="I18">
            <v>663</v>
          </cell>
        </row>
        <row r="19">
          <cell r="I19">
            <v>947</v>
          </cell>
        </row>
        <row r="20">
          <cell r="I20">
            <v>1253</v>
          </cell>
        </row>
        <row r="21">
          <cell r="I21">
            <v>1045</v>
          </cell>
        </row>
        <row r="22">
          <cell r="I22">
            <v>862</v>
          </cell>
        </row>
        <row r="23">
          <cell r="I23">
            <v>646</v>
          </cell>
        </row>
        <row r="24">
          <cell r="I24">
            <v>486</v>
          </cell>
        </row>
        <row r="25">
          <cell r="I25">
            <v>602</v>
          </cell>
        </row>
        <row r="26">
          <cell r="I26">
            <v>718</v>
          </cell>
        </row>
        <row r="27">
          <cell r="I27">
            <v>624</v>
          </cell>
        </row>
        <row r="28">
          <cell r="I28">
            <v>858</v>
          </cell>
        </row>
        <row r="29">
          <cell r="I29">
            <v>567</v>
          </cell>
        </row>
        <row r="30">
          <cell r="I30">
            <v>536</v>
          </cell>
        </row>
        <row r="31">
          <cell r="I31">
            <v>327</v>
          </cell>
        </row>
        <row r="32">
          <cell r="I32">
            <v>496</v>
          </cell>
        </row>
        <row r="33">
          <cell r="I33">
            <v>633</v>
          </cell>
        </row>
        <row r="34">
          <cell r="I34">
            <v>492</v>
          </cell>
        </row>
        <row r="35">
          <cell r="I35">
            <v>467</v>
          </cell>
        </row>
        <row r="36">
          <cell r="I36">
            <v>924</v>
          </cell>
        </row>
        <row r="37">
          <cell r="I37">
            <v>604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workbookViewId="0">
      <selection sqref="A1:T42"/>
    </sheetView>
  </sheetViews>
  <sheetFormatPr defaultRowHeight="14.4" x14ac:dyDescent="0.3"/>
  <cols>
    <col min="1" max="1" width="5.6640625" customWidth="1"/>
    <col min="2" max="4" width="21.6640625" customWidth="1"/>
    <col min="5" max="19" width="10.6640625" customWidth="1"/>
    <col min="20" max="20" width="8.88671875" bestFit="1" customWidth="1"/>
  </cols>
  <sheetData>
    <row r="1" spans="1:2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2"/>
    </row>
    <row r="2" spans="1:20" ht="1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6.8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1:20" ht="16.8" x14ac:dyDescent="0.3">
      <c r="A4" s="6"/>
      <c r="B4" s="6"/>
      <c r="C4" s="6"/>
      <c r="D4" s="6"/>
      <c r="E4" s="6"/>
      <c r="F4" s="6"/>
      <c r="G4" s="6"/>
      <c r="H4" s="7" t="str">
        <f>'[1]1'!F5</f>
        <v>KABUPATEN/KOTA</v>
      </c>
      <c r="I4" s="8" t="str">
        <f>'[1]1'!G5</f>
        <v>DEMAK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6.8" x14ac:dyDescent="0.3">
      <c r="A5" s="6"/>
      <c r="B5" s="6"/>
      <c r="C5" s="6"/>
      <c r="D5" s="6"/>
      <c r="E5" s="6"/>
      <c r="F5" s="6"/>
      <c r="G5" s="6"/>
      <c r="H5" s="7" t="str">
        <f>'[1]1'!F6</f>
        <v xml:space="preserve">TAHUN </v>
      </c>
      <c r="I5" s="8">
        <f>'[1]1'!G6</f>
        <v>2021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5.6" thickBot="1" x14ac:dyDescent="0.35">
      <c r="A6" s="9"/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3">
      <c r="A7" s="11" t="s">
        <v>2</v>
      </c>
      <c r="B7" s="11" t="s">
        <v>3</v>
      </c>
      <c r="C7" s="11" t="s">
        <v>4</v>
      </c>
      <c r="D7" s="12" t="s">
        <v>5</v>
      </c>
      <c r="E7" s="13" t="s">
        <v>6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5"/>
    </row>
    <row r="8" spans="1:20" x14ac:dyDescent="0.3">
      <c r="A8" s="11"/>
      <c r="B8" s="11"/>
      <c r="C8" s="11"/>
      <c r="D8" s="16"/>
      <c r="E8" s="17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</row>
    <row r="9" spans="1:20" ht="15" x14ac:dyDescent="0.3">
      <c r="A9" s="20"/>
      <c r="B9" s="20"/>
      <c r="C9" s="20"/>
      <c r="D9" s="21"/>
      <c r="E9" s="22" t="s">
        <v>7</v>
      </c>
      <c r="F9" s="23" t="s">
        <v>8</v>
      </c>
      <c r="G9" s="23" t="s">
        <v>9</v>
      </c>
      <c r="H9" s="23" t="s">
        <v>8</v>
      </c>
      <c r="I9" s="22" t="s">
        <v>10</v>
      </c>
      <c r="J9" s="23" t="s">
        <v>8</v>
      </c>
      <c r="K9" s="24" t="s">
        <v>11</v>
      </c>
      <c r="L9" s="24" t="s">
        <v>8</v>
      </c>
      <c r="M9" s="23" t="s">
        <v>12</v>
      </c>
      <c r="N9" s="23" t="s">
        <v>8</v>
      </c>
      <c r="O9" s="23" t="s">
        <v>13</v>
      </c>
      <c r="P9" s="23" t="s">
        <v>8</v>
      </c>
      <c r="Q9" s="23" t="s">
        <v>14</v>
      </c>
      <c r="R9" s="23" t="s">
        <v>8</v>
      </c>
      <c r="S9" s="23" t="s">
        <v>15</v>
      </c>
      <c r="T9" s="24" t="s">
        <v>8</v>
      </c>
    </row>
    <row r="10" spans="1:20" x14ac:dyDescent="0.3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13</v>
      </c>
      <c r="N10" s="25">
        <v>14</v>
      </c>
      <c r="O10" s="25">
        <v>15</v>
      </c>
      <c r="P10" s="25">
        <v>16</v>
      </c>
      <c r="Q10" s="25">
        <v>17</v>
      </c>
      <c r="R10" s="25">
        <v>18</v>
      </c>
      <c r="S10" s="25">
        <v>19</v>
      </c>
      <c r="T10" s="25">
        <v>20</v>
      </c>
    </row>
    <row r="11" spans="1:20" ht="15" x14ac:dyDescent="0.3">
      <c r="A11" s="26">
        <v>1</v>
      </c>
      <c r="B11" s="27" t="str">
        <f>'[1]9'!B9</f>
        <v>MRANGGEN</v>
      </c>
      <c r="C11" s="27" t="str">
        <f>'[1]9'!C9</f>
        <v>MRANGGEN I</v>
      </c>
      <c r="D11" s="28">
        <f>'[1]23'!I11</f>
        <v>1013</v>
      </c>
      <c r="E11" s="28">
        <v>4</v>
      </c>
      <c r="F11" s="29">
        <f t="shared" ref="F11:F37" si="0">E11/$S11*100</f>
        <v>0.52287581699346397</v>
      </c>
      <c r="G11" s="28">
        <v>745</v>
      </c>
      <c r="H11" s="29">
        <f t="shared" ref="H11:H37" si="1">G11/$S11*100</f>
        <v>97.385620915032675</v>
      </c>
      <c r="I11" s="28">
        <v>9</v>
      </c>
      <c r="J11" s="29">
        <f t="shared" ref="J11:J37" si="2">I11/$S11*100</f>
        <v>1.1764705882352942</v>
      </c>
      <c r="K11" s="28">
        <v>5</v>
      </c>
      <c r="L11" s="30">
        <f t="shared" ref="L11:L37" si="3">K11/$S11*100</f>
        <v>0.65359477124183007</v>
      </c>
      <c r="M11" s="31">
        <v>0</v>
      </c>
      <c r="N11" s="32">
        <f t="shared" ref="N11:N37" si="4">M11/$S11*100</f>
        <v>0</v>
      </c>
      <c r="O11" s="31">
        <v>1</v>
      </c>
      <c r="P11" s="32">
        <f t="shared" ref="P11:P37" si="5">O11/$S11*100</f>
        <v>0.13071895424836599</v>
      </c>
      <c r="Q11" s="31">
        <v>1</v>
      </c>
      <c r="R11" s="32">
        <f t="shared" ref="R11:R37" si="6">Q11/$S11*100</f>
        <v>0.13071895424836599</v>
      </c>
      <c r="S11" s="33">
        <f t="shared" ref="S11:S37" si="7">SUM(E11,G11,I11,K11,M11,M11,O11,Q11)</f>
        <v>765</v>
      </c>
      <c r="T11" s="29">
        <f>S11/D11*100</f>
        <v>75.518262586377091</v>
      </c>
    </row>
    <row r="12" spans="1:20" ht="15" x14ac:dyDescent="0.3">
      <c r="A12" s="26">
        <v>2</v>
      </c>
      <c r="B12" s="27" t="str">
        <f>'[1]9'!B10</f>
        <v>MRANGGEN</v>
      </c>
      <c r="C12" s="27" t="str">
        <f>'[1]9'!C10</f>
        <v>MRANGGEN II</v>
      </c>
      <c r="D12" s="28">
        <f>'[1]23'!I12</f>
        <v>872</v>
      </c>
      <c r="E12" s="28">
        <v>0</v>
      </c>
      <c r="F12" s="29">
        <f t="shared" si="0"/>
        <v>0</v>
      </c>
      <c r="G12" s="28">
        <v>824</v>
      </c>
      <c r="H12" s="29">
        <f t="shared" si="1"/>
        <v>95.925494761350407</v>
      </c>
      <c r="I12" s="28"/>
      <c r="J12" s="29">
        <f t="shared" si="2"/>
        <v>0</v>
      </c>
      <c r="K12" s="28">
        <v>4</v>
      </c>
      <c r="L12" s="29">
        <f t="shared" si="3"/>
        <v>0.46565774155995343</v>
      </c>
      <c r="M12" s="34">
        <v>0</v>
      </c>
      <c r="N12" s="35">
        <f t="shared" si="4"/>
        <v>0</v>
      </c>
      <c r="O12" s="34">
        <v>27</v>
      </c>
      <c r="P12" s="35">
        <f>O12/$S12*100</f>
        <v>3.1431897555296859</v>
      </c>
      <c r="Q12" s="34">
        <v>4</v>
      </c>
      <c r="R12" s="35">
        <f t="shared" si="6"/>
        <v>0.46565774155995343</v>
      </c>
      <c r="S12" s="36">
        <f t="shared" si="7"/>
        <v>859</v>
      </c>
      <c r="T12" s="29">
        <f t="shared" ref="T12:T37" si="8">S12/D12*100</f>
        <v>98.5091743119266</v>
      </c>
    </row>
    <row r="13" spans="1:20" ht="15" x14ac:dyDescent="0.3">
      <c r="A13" s="26">
        <v>3</v>
      </c>
      <c r="B13" s="27" t="str">
        <f>'[1]9'!B11</f>
        <v>MRANGGEN</v>
      </c>
      <c r="C13" s="27" t="str">
        <f>'[1]9'!C11</f>
        <v>MRANGGEN III</v>
      </c>
      <c r="D13" s="28">
        <f>'[1]23'!I13</f>
        <v>877</v>
      </c>
      <c r="E13" s="28">
        <v>0</v>
      </c>
      <c r="F13" s="29">
        <f t="shared" si="0"/>
        <v>0</v>
      </c>
      <c r="G13" s="28">
        <v>767</v>
      </c>
      <c r="H13" s="29">
        <f t="shared" si="1"/>
        <v>99.352331606217618</v>
      </c>
      <c r="I13" s="28"/>
      <c r="J13" s="29">
        <f t="shared" si="2"/>
        <v>0</v>
      </c>
      <c r="K13" s="28"/>
      <c r="L13" s="29">
        <f t="shared" si="3"/>
        <v>0</v>
      </c>
      <c r="M13" s="34"/>
      <c r="N13" s="35">
        <f t="shared" si="4"/>
        <v>0</v>
      </c>
      <c r="O13" s="34">
        <v>3</v>
      </c>
      <c r="P13" s="35">
        <f t="shared" si="5"/>
        <v>0.38860103626943004</v>
      </c>
      <c r="Q13" s="34">
        <v>2</v>
      </c>
      <c r="R13" s="35">
        <f t="shared" si="6"/>
        <v>0.2590673575129534</v>
      </c>
      <c r="S13" s="36">
        <f t="shared" si="7"/>
        <v>772</v>
      </c>
      <c r="T13" s="29">
        <f t="shared" si="8"/>
        <v>88.027366020524511</v>
      </c>
    </row>
    <row r="14" spans="1:20" ht="15" x14ac:dyDescent="0.3">
      <c r="A14" s="26">
        <v>4</v>
      </c>
      <c r="B14" s="27" t="str">
        <f>'[1]9'!B12</f>
        <v>KARANGAWEN</v>
      </c>
      <c r="C14" s="27" t="str">
        <f>'[1]9'!C12</f>
        <v>KARANGAWEN I</v>
      </c>
      <c r="D14" s="28">
        <f>'[1]23'!I14</f>
        <v>720</v>
      </c>
      <c r="E14" s="28">
        <v>0</v>
      </c>
      <c r="F14" s="29">
        <f t="shared" si="0"/>
        <v>0</v>
      </c>
      <c r="G14" s="28">
        <v>696</v>
      </c>
      <c r="H14" s="29">
        <f t="shared" si="1"/>
        <v>96.666666666666671</v>
      </c>
      <c r="I14" s="28">
        <v>0</v>
      </c>
      <c r="J14" s="29">
        <f t="shared" si="2"/>
        <v>0</v>
      </c>
      <c r="K14" s="28">
        <v>0</v>
      </c>
      <c r="L14" s="29">
        <f t="shared" si="3"/>
        <v>0</v>
      </c>
      <c r="M14" s="34">
        <v>0</v>
      </c>
      <c r="N14" s="35">
        <f t="shared" si="4"/>
        <v>0</v>
      </c>
      <c r="O14" s="34">
        <v>8</v>
      </c>
      <c r="P14" s="35">
        <f t="shared" si="5"/>
        <v>1.1111111111111112</v>
      </c>
      <c r="Q14" s="34">
        <v>16</v>
      </c>
      <c r="R14" s="35">
        <f t="shared" si="6"/>
        <v>2.2222222222222223</v>
      </c>
      <c r="S14" s="36">
        <f t="shared" si="7"/>
        <v>720</v>
      </c>
      <c r="T14" s="29">
        <f t="shared" si="8"/>
        <v>100</v>
      </c>
    </row>
    <row r="15" spans="1:20" ht="15" x14ac:dyDescent="0.3">
      <c r="A15" s="26">
        <v>5</v>
      </c>
      <c r="B15" s="27" t="str">
        <f>'[1]9'!B13</f>
        <v>KARANGAWEN</v>
      </c>
      <c r="C15" s="27" t="str">
        <f>'[1]9'!C13</f>
        <v>KARANGAWEN II</v>
      </c>
      <c r="D15" s="28">
        <f>'[1]23'!I15</f>
        <v>891</v>
      </c>
      <c r="E15" s="28">
        <v>0</v>
      </c>
      <c r="F15" s="29">
        <f t="shared" si="0"/>
        <v>0</v>
      </c>
      <c r="G15" s="28">
        <v>818</v>
      </c>
      <c r="H15" s="29">
        <f t="shared" si="1"/>
        <v>98.911729141475206</v>
      </c>
      <c r="I15" s="28">
        <v>0</v>
      </c>
      <c r="J15" s="29">
        <f t="shared" si="2"/>
        <v>0</v>
      </c>
      <c r="K15" s="28">
        <v>0</v>
      </c>
      <c r="L15" s="29">
        <f t="shared" si="3"/>
        <v>0</v>
      </c>
      <c r="M15" s="34"/>
      <c r="N15" s="35">
        <f t="shared" si="4"/>
        <v>0</v>
      </c>
      <c r="O15" s="34">
        <v>2</v>
      </c>
      <c r="P15" s="35">
        <f t="shared" si="5"/>
        <v>0.24183796856106407</v>
      </c>
      <c r="Q15" s="34">
        <v>7</v>
      </c>
      <c r="R15" s="35">
        <f t="shared" si="6"/>
        <v>0.84643288996372434</v>
      </c>
      <c r="S15" s="36">
        <f t="shared" si="7"/>
        <v>827</v>
      </c>
      <c r="T15" s="29">
        <f t="shared" si="8"/>
        <v>92.817059483726155</v>
      </c>
    </row>
    <row r="16" spans="1:20" ht="15" x14ac:dyDescent="0.3">
      <c r="A16" s="26">
        <v>6</v>
      </c>
      <c r="B16" s="27" t="str">
        <f>'[1]9'!B14</f>
        <v>GUNTUR</v>
      </c>
      <c r="C16" s="27" t="str">
        <f>'[1]9'!C14</f>
        <v>GUNTUR I</v>
      </c>
      <c r="D16" s="28">
        <f>'[1]23'!I16</f>
        <v>874</v>
      </c>
      <c r="E16" s="28">
        <v>16</v>
      </c>
      <c r="F16" s="29">
        <f t="shared" si="0"/>
        <v>3.0018761726078798</v>
      </c>
      <c r="G16" s="28">
        <v>411</v>
      </c>
      <c r="H16" s="29">
        <f t="shared" si="1"/>
        <v>77.110694183864908</v>
      </c>
      <c r="I16" s="28">
        <v>28</v>
      </c>
      <c r="J16" s="29">
        <f t="shared" si="2"/>
        <v>5.2532833020637906</v>
      </c>
      <c r="K16" s="28">
        <v>8</v>
      </c>
      <c r="L16" s="29">
        <f t="shared" si="3"/>
        <v>1.5009380863039399</v>
      </c>
      <c r="M16" s="34">
        <v>0</v>
      </c>
      <c r="N16" s="35">
        <f>M16/$S16*100</f>
        <v>0</v>
      </c>
      <c r="O16" s="34">
        <v>23</v>
      </c>
      <c r="P16" s="35">
        <f t="shared" si="5"/>
        <v>4.3151969981238274</v>
      </c>
      <c r="Q16" s="34">
        <v>47</v>
      </c>
      <c r="R16" s="35">
        <f>Q16/$S16*100</f>
        <v>8.8180112570356481</v>
      </c>
      <c r="S16" s="36">
        <f t="shared" si="7"/>
        <v>533</v>
      </c>
      <c r="T16" s="29">
        <f>S16/D16*100</f>
        <v>60.983981693363845</v>
      </c>
    </row>
    <row r="17" spans="1:20" ht="15" x14ac:dyDescent="0.3">
      <c r="A17" s="26">
        <v>7</v>
      </c>
      <c r="B17" s="27" t="str">
        <f>'[1]9'!B15</f>
        <v>GUNTUR</v>
      </c>
      <c r="C17" s="27" t="str">
        <f>'[1]9'!C15</f>
        <v>GUNTUR II</v>
      </c>
      <c r="D17" s="28">
        <f>'[1]23'!I17</f>
        <v>707</v>
      </c>
      <c r="E17" s="28">
        <v>18</v>
      </c>
      <c r="F17" s="29">
        <f t="shared" si="0"/>
        <v>3.7267080745341614</v>
      </c>
      <c r="G17" s="28">
        <v>399</v>
      </c>
      <c r="H17" s="29">
        <f t="shared" si="1"/>
        <v>82.608695652173907</v>
      </c>
      <c r="I17" s="28">
        <v>28</v>
      </c>
      <c r="J17" s="29">
        <f t="shared" si="2"/>
        <v>5.7971014492753623</v>
      </c>
      <c r="K17" s="28">
        <v>2</v>
      </c>
      <c r="L17" s="29">
        <f t="shared" si="3"/>
        <v>0.41407867494824019</v>
      </c>
      <c r="M17" s="34">
        <v>0</v>
      </c>
      <c r="N17" s="35">
        <f t="shared" si="4"/>
        <v>0</v>
      </c>
      <c r="O17" s="34">
        <v>27</v>
      </c>
      <c r="P17" s="35">
        <f t="shared" si="5"/>
        <v>5.5900621118012426</v>
      </c>
      <c r="Q17" s="34">
        <v>9</v>
      </c>
      <c r="R17" s="35">
        <f t="shared" si="6"/>
        <v>1.8633540372670807</v>
      </c>
      <c r="S17" s="36">
        <f t="shared" si="7"/>
        <v>483</v>
      </c>
      <c r="T17" s="29">
        <f t="shared" si="8"/>
        <v>68.316831683168317</v>
      </c>
    </row>
    <row r="18" spans="1:20" ht="15" x14ac:dyDescent="0.3">
      <c r="A18" s="26">
        <v>8</v>
      </c>
      <c r="B18" s="27" t="str">
        <f>'[1]9'!B16</f>
        <v>SAYUNG</v>
      </c>
      <c r="C18" s="27" t="str">
        <f>'[1]9'!C16</f>
        <v>SAYUNG I</v>
      </c>
      <c r="D18" s="28">
        <f>'[1]23'!I18</f>
        <v>663</v>
      </c>
      <c r="E18" s="28">
        <v>0</v>
      </c>
      <c r="F18" s="29">
        <f>E18/$S18*100</f>
        <v>0</v>
      </c>
      <c r="G18" s="28">
        <v>38</v>
      </c>
      <c r="H18" s="29">
        <f t="shared" si="1"/>
        <v>44.186046511627907</v>
      </c>
      <c r="I18" s="28">
        <v>0</v>
      </c>
      <c r="J18" s="29">
        <f t="shared" si="2"/>
        <v>0</v>
      </c>
      <c r="K18" s="28">
        <v>6</v>
      </c>
      <c r="L18" s="29">
        <f t="shared" si="3"/>
        <v>6.9767441860465116</v>
      </c>
      <c r="M18" s="34">
        <v>0</v>
      </c>
      <c r="N18" s="35">
        <f t="shared" si="4"/>
        <v>0</v>
      </c>
      <c r="O18" s="34">
        <v>42</v>
      </c>
      <c r="P18" s="35">
        <f t="shared" si="5"/>
        <v>48.837209302325576</v>
      </c>
      <c r="Q18" s="34">
        <v>0</v>
      </c>
      <c r="R18" s="35">
        <f t="shared" si="6"/>
        <v>0</v>
      </c>
      <c r="S18" s="36">
        <f t="shared" si="7"/>
        <v>86</v>
      </c>
      <c r="T18" s="29">
        <f t="shared" si="8"/>
        <v>12.971342383107091</v>
      </c>
    </row>
    <row r="19" spans="1:20" ht="15" x14ac:dyDescent="0.3">
      <c r="A19" s="26">
        <v>9</v>
      </c>
      <c r="B19" s="27" t="str">
        <f>'[1]9'!B17</f>
        <v>SAYUNG</v>
      </c>
      <c r="C19" s="27" t="str">
        <f>'[1]9'!C17</f>
        <v>SAYUNG II</v>
      </c>
      <c r="D19" s="28">
        <f>'[1]23'!I19</f>
        <v>947</v>
      </c>
      <c r="E19" s="28">
        <v>0</v>
      </c>
      <c r="F19" s="29">
        <f t="shared" si="0"/>
        <v>0</v>
      </c>
      <c r="G19" s="28">
        <v>337</v>
      </c>
      <c r="H19" s="29">
        <f>G19/$S19*100</f>
        <v>85.969387755102048</v>
      </c>
      <c r="I19" s="28">
        <v>4</v>
      </c>
      <c r="J19" s="29">
        <f t="shared" si="2"/>
        <v>1.0204081632653061</v>
      </c>
      <c r="K19" s="28">
        <v>35</v>
      </c>
      <c r="L19" s="29">
        <f t="shared" si="3"/>
        <v>8.9285714285714288</v>
      </c>
      <c r="M19" s="34">
        <v>0</v>
      </c>
      <c r="N19" s="35">
        <f t="shared" si="4"/>
        <v>0</v>
      </c>
      <c r="O19" s="34">
        <v>0</v>
      </c>
      <c r="P19" s="35">
        <f t="shared" si="5"/>
        <v>0</v>
      </c>
      <c r="Q19" s="34">
        <v>16</v>
      </c>
      <c r="R19" s="35">
        <f t="shared" si="6"/>
        <v>4.0816326530612246</v>
      </c>
      <c r="S19" s="36">
        <f t="shared" si="7"/>
        <v>392</v>
      </c>
      <c r="T19" s="29">
        <f t="shared" si="8"/>
        <v>41.39387539598733</v>
      </c>
    </row>
    <row r="20" spans="1:20" ht="15" x14ac:dyDescent="0.3">
      <c r="A20" s="26">
        <v>10</v>
      </c>
      <c r="B20" s="27" t="str">
        <f>'[1]9'!B18</f>
        <v>KARANGTENGAH</v>
      </c>
      <c r="C20" s="27" t="str">
        <f>'[1]9'!C18</f>
        <v>KARANGTENGAH</v>
      </c>
      <c r="D20" s="28">
        <f>'[1]23'!I20</f>
        <v>1253</v>
      </c>
      <c r="E20" s="28">
        <v>2</v>
      </c>
      <c r="F20" s="29">
        <f t="shared" si="0"/>
        <v>0.17301038062283738</v>
      </c>
      <c r="G20" s="28">
        <v>898</v>
      </c>
      <c r="H20" s="29">
        <f t="shared" si="1"/>
        <v>77.681660899653977</v>
      </c>
      <c r="I20" s="28">
        <v>210</v>
      </c>
      <c r="J20" s="29">
        <f t="shared" si="2"/>
        <v>18.166089965397923</v>
      </c>
      <c r="K20" s="28">
        <v>12</v>
      </c>
      <c r="L20" s="29">
        <f t="shared" si="3"/>
        <v>1.0380622837370241</v>
      </c>
      <c r="M20" s="34">
        <v>1</v>
      </c>
      <c r="N20" s="35">
        <f t="shared" si="4"/>
        <v>8.6505190311418692E-2</v>
      </c>
      <c r="O20" s="34">
        <v>1</v>
      </c>
      <c r="P20" s="35">
        <f t="shared" si="5"/>
        <v>8.6505190311418692E-2</v>
      </c>
      <c r="Q20" s="34">
        <v>31</v>
      </c>
      <c r="R20" s="35">
        <f t="shared" si="6"/>
        <v>2.6816608996539792</v>
      </c>
      <c r="S20" s="36">
        <f t="shared" si="7"/>
        <v>1156</v>
      </c>
      <c r="T20" s="29">
        <f t="shared" si="8"/>
        <v>92.258579409417393</v>
      </c>
    </row>
    <row r="21" spans="1:20" ht="15" x14ac:dyDescent="0.3">
      <c r="A21" s="26">
        <v>11</v>
      </c>
      <c r="B21" s="27" t="str">
        <f>'[1]9'!B19</f>
        <v>BONANG</v>
      </c>
      <c r="C21" s="27" t="str">
        <f>'[1]9'!C19</f>
        <v>BONANG I</v>
      </c>
      <c r="D21" s="28">
        <f>'[1]23'!I21</f>
        <v>1045</v>
      </c>
      <c r="E21" s="28">
        <v>0</v>
      </c>
      <c r="F21" s="29">
        <f t="shared" si="0"/>
        <v>0</v>
      </c>
      <c r="G21" s="28">
        <v>916</v>
      </c>
      <c r="H21" s="29">
        <f>G21/$S21*100</f>
        <v>94.530443756449941</v>
      </c>
      <c r="I21" s="28">
        <v>0</v>
      </c>
      <c r="J21" s="29">
        <f t="shared" si="2"/>
        <v>0</v>
      </c>
      <c r="K21" s="28">
        <v>12</v>
      </c>
      <c r="L21" s="29">
        <f t="shared" si="3"/>
        <v>1.2383900928792571</v>
      </c>
      <c r="M21" s="34">
        <v>0</v>
      </c>
      <c r="N21" s="35">
        <f t="shared" si="4"/>
        <v>0</v>
      </c>
      <c r="O21" s="34">
        <v>35</v>
      </c>
      <c r="P21" s="35">
        <f t="shared" si="5"/>
        <v>3.611971104231166</v>
      </c>
      <c r="Q21" s="34">
        <v>6</v>
      </c>
      <c r="R21" s="35">
        <f t="shared" si="6"/>
        <v>0.61919504643962853</v>
      </c>
      <c r="S21" s="36">
        <f t="shared" si="7"/>
        <v>969</v>
      </c>
      <c r="T21" s="29">
        <f t="shared" si="8"/>
        <v>92.72727272727272</v>
      </c>
    </row>
    <row r="22" spans="1:20" ht="15" x14ac:dyDescent="0.3">
      <c r="A22" s="26">
        <v>12</v>
      </c>
      <c r="B22" s="27" t="str">
        <f>'[1]9'!B20</f>
        <v>BONANG</v>
      </c>
      <c r="C22" s="27" t="str">
        <f>'[1]9'!C20</f>
        <v>BONANG II</v>
      </c>
      <c r="D22" s="28">
        <f>'[1]23'!I22</f>
        <v>862</v>
      </c>
      <c r="E22" s="28">
        <v>43</v>
      </c>
      <c r="F22" s="29">
        <f t="shared" si="0"/>
        <v>6.3515509601181686</v>
      </c>
      <c r="G22" s="28">
        <v>566</v>
      </c>
      <c r="H22" s="29">
        <f t="shared" si="1"/>
        <v>83.604135893648447</v>
      </c>
      <c r="I22" s="28">
        <v>26</v>
      </c>
      <c r="J22" s="29">
        <f t="shared" si="2"/>
        <v>3.8404726735598227</v>
      </c>
      <c r="K22" s="28">
        <v>11</v>
      </c>
      <c r="L22" s="29">
        <f t="shared" si="3"/>
        <v>1.6248153618906942</v>
      </c>
      <c r="M22" s="34">
        <v>0</v>
      </c>
      <c r="N22" s="35">
        <f t="shared" si="4"/>
        <v>0</v>
      </c>
      <c r="O22" s="34">
        <v>25</v>
      </c>
      <c r="P22" s="35">
        <f t="shared" si="5"/>
        <v>3.6927621861152145</v>
      </c>
      <c r="Q22" s="34">
        <v>6</v>
      </c>
      <c r="R22" s="35">
        <f t="shared" si="6"/>
        <v>0.88626292466765144</v>
      </c>
      <c r="S22" s="36">
        <f t="shared" si="7"/>
        <v>677</v>
      </c>
      <c r="T22" s="29">
        <f t="shared" si="8"/>
        <v>78.538283062645007</v>
      </c>
    </row>
    <row r="23" spans="1:20" ht="15" x14ac:dyDescent="0.3">
      <c r="A23" s="26">
        <v>13</v>
      </c>
      <c r="B23" s="27" t="str">
        <f>'[1]9'!B21</f>
        <v>DEMAK</v>
      </c>
      <c r="C23" s="27" t="str">
        <f>'[1]9'!C21</f>
        <v>DEMAK I</v>
      </c>
      <c r="D23" s="28">
        <f>'[1]23'!I23</f>
        <v>646</v>
      </c>
      <c r="E23" s="28">
        <v>0</v>
      </c>
      <c r="F23" s="29">
        <f t="shared" si="0"/>
        <v>0</v>
      </c>
      <c r="G23" s="28">
        <v>422</v>
      </c>
      <c r="H23" s="29">
        <f t="shared" si="1"/>
        <v>96.347031963470315</v>
      </c>
      <c r="I23" s="28">
        <v>0</v>
      </c>
      <c r="J23" s="29">
        <f>I23/$S23*100</f>
        <v>0</v>
      </c>
      <c r="K23" s="28">
        <v>5</v>
      </c>
      <c r="L23" s="29">
        <f t="shared" si="3"/>
        <v>1.1415525114155249</v>
      </c>
      <c r="M23" s="34">
        <v>0</v>
      </c>
      <c r="N23" s="35">
        <f t="shared" si="4"/>
        <v>0</v>
      </c>
      <c r="O23" s="34">
        <v>8</v>
      </c>
      <c r="P23" s="35">
        <f t="shared" si="5"/>
        <v>1.8264840182648401</v>
      </c>
      <c r="Q23" s="34">
        <v>3</v>
      </c>
      <c r="R23" s="35">
        <f t="shared" si="6"/>
        <v>0.68493150684931503</v>
      </c>
      <c r="S23" s="36">
        <f t="shared" si="7"/>
        <v>438</v>
      </c>
      <c r="T23" s="29">
        <f t="shared" si="8"/>
        <v>67.801857585139317</v>
      </c>
    </row>
    <row r="24" spans="1:20" ht="15" x14ac:dyDescent="0.3">
      <c r="A24" s="26">
        <v>14</v>
      </c>
      <c r="B24" s="27" t="str">
        <f>'[1]9'!B22</f>
        <v>DEMAK</v>
      </c>
      <c r="C24" s="27" t="str">
        <f>'[1]9'!C22</f>
        <v>DEMAK II</v>
      </c>
      <c r="D24" s="28">
        <f>'[1]23'!I24</f>
        <v>486</v>
      </c>
      <c r="E24" s="28">
        <v>14</v>
      </c>
      <c r="F24" s="29">
        <f t="shared" si="0"/>
        <v>2.880658436213992</v>
      </c>
      <c r="G24" s="28">
        <v>448</v>
      </c>
      <c r="H24" s="29">
        <f t="shared" si="1"/>
        <v>92.181069958847743</v>
      </c>
      <c r="I24" s="28">
        <v>20</v>
      </c>
      <c r="J24" s="29">
        <f t="shared" si="2"/>
        <v>4.1152263374485596</v>
      </c>
      <c r="K24" s="28">
        <v>4</v>
      </c>
      <c r="L24" s="29">
        <f t="shared" si="3"/>
        <v>0.82304526748971196</v>
      </c>
      <c r="M24" s="34">
        <v>0</v>
      </c>
      <c r="N24" s="35">
        <f t="shared" si="4"/>
        <v>0</v>
      </c>
      <c r="O24" s="34">
        <v>0</v>
      </c>
      <c r="P24" s="35">
        <f t="shared" si="5"/>
        <v>0</v>
      </c>
      <c r="Q24" s="34">
        <v>0</v>
      </c>
      <c r="R24" s="35">
        <f t="shared" si="6"/>
        <v>0</v>
      </c>
      <c r="S24" s="36">
        <f t="shared" si="7"/>
        <v>486</v>
      </c>
      <c r="T24" s="29">
        <f t="shared" si="8"/>
        <v>100</v>
      </c>
    </row>
    <row r="25" spans="1:20" ht="15" x14ac:dyDescent="0.3">
      <c r="A25" s="26">
        <v>15</v>
      </c>
      <c r="B25" s="27" t="str">
        <f>'[1]9'!B23</f>
        <v>DEMAK</v>
      </c>
      <c r="C25" s="27" t="str">
        <f>'[1]9'!C23</f>
        <v>DEMAK III</v>
      </c>
      <c r="D25" s="28">
        <f>'[1]23'!I25</f>
        <v>602</v>
      </c>
      <c r="E25" s="28">
        <v>3</v>
      </c>
      <c r="F25" s="29">
        <f t="shared" si="0"/>
        <v>0.73891625615763545</v>
      </c>
      <c r="G25" s="28">
        <v>363</v>
      </c>
      <c r="H25" s="29">
        <f t="shared" si="1"/>
        <v>89.408866995073893</v>
      </c>
      <c r="I25" s="28">
        <v>14</v>
      </c>
      <c r="J25" s="29">
        <f t="shared" si="2"/>
        <v>3.4482758620689653</v>
      </c>
      <c r="K25" s="28">
        <v>9</v>
      </c>
      <c r="L25" s="29">
        <f t="shared" si="3"/>
        <v>2.2167487684729066</v>
      </c>
      <c r="M25" s="34">
        <v>0</v>
      </c>
      <c r="N25" s="35">
        <f t="shared" si="4"/>
        <v>0</v>
      </c>
      <c r="O25" s="34">
        <v>15</v>
      </c>
      <c r="P25" s="35">
        <f t="shared" si="5"/>
        <v>3.6945812807881775</v>
      </c>
      <c r="Q25" s="34">
        <v>2</v>
      </c>
      <c r="R25" s="35">
        <f t="shared" si="6"/>
        <v>0.49261083743842365</v>
      </c>
      <c r="S25" s="36">
        <f t="shared" si="7"/>
        <v>406</v>
      </c>
      <c r="T25" s="29">
        <f t="shared" si="8"/>
        <v>67.441860465116278</v>
      </c>
    </row>
    <row r="26" spans="1:20" ht="15" x14ac:dyDescent="0.3">
      <c r="A26" s="26">
        <v>16</v>
      </c>
      <c r="B26" s="27" t="str">
        <f>'[1]9'!B24</f>
        <v>WONOSALAM</v>
      </c>
      <c r="C26" s="27" t="str">
        <f>'[1]9'!C24</f>
        <v>WONOSALAM I</v>
      </c>
      <c r="D26" s="28">
        <f>'[1]23'!I26</f>
        <v>718</v>
      </c>
      <c r="E26" s="28">
        <v>0</v>
      </c>
      <c r="F26" s="29">
        <f t="shared" si="0"/>
        <v>0</v>
      </c>
      <c r="G26" s="28">
        <v>654</v>
      </c>
      <c r="H26" s="29">
        <f t="shared" si="1"/>
        <v>98.345864661654133</v>
      </c>
      <c r="I26" s="28">
        <v>0</v>
      </c>
      <c r="J26" s="29">
        <f t="shared" si="2"/>
        <v>0</v>
      </c>
      <c r="K26" s="28">
        <v>2</v>
      </c>
      <c r="L26" s="29">
        <f t="shared" si="3"/>
        <v>0.30075187969924816</v>
      </c>
      <c r="M26" s="34">
        <v>0</v>
      </c>
      <c r="N26" s="35">
        <f t="shared" si="4"/>
        <v>0</v>
      </c>
      <c r="O26" s="34">
        <v>9</v>
      </c>
      <c r="P26" s="35">
        <f t="shared" si="5"/>
        <v>1.3533834586466165</v>
      </c>
      <c r="Q26" s="34">
        <v>0</v>
      </c>
      <c r="R26" s="35">
        <f t="shared" si="6"/>
        <v>0</v>
      </c>
      <c r="S26" s="36">
        <f t="shared" si="7"/>
        <v>665</v>
      </c>
      <c r="T26" s="29">
        <f t="shared" si="8"/>
        <v>92.618384401114213</v>
      </c>
    </row>
    <row r="27" spans="1:20" ht="15" x14ac:dyDescent="0.3">
      <c r="A27" s="26">
        <v>17</v>
      </c>
      <c r="B27" s="27" t="str">
        <f>'[1]9'!B25</f>
        <v>WONOSALAM</v>
      </c>
      <c r="C27" s="27" t="str">
        <f>'[1]9'!C25</f>
        <v>WONOSALAM II</v>
      </c>
      <c r="D27" s="28">
        <f>'[1]23'!I27</f>
        <v>624</v>
      </c>
      <c r="E27" s="28">
        <v>1</v>
      </c>
      <c r="F27" s="29">
        <f t="shared" si="0"/>
        <v>0.17699115044247787</v>
      </c>
      <c r="G27" s="28">
        <v>542</v>
      </c>
      <c r="H27" s="29">
        <f t="shared" si="1"/>
        <v>95.929203539823007</v>
      </c>
      <c r="I27" s="28">
        <v>0</v>
      </c>
      <c r="J27" s="29">
        <f t="shared" si="2"/>
        <v>0</v>
      </c>
      <c r="K27" s="28">
        <v>8</v>
      </c>
      <c r="L27" s="29">
        <f>K27/$S27*100</f>
        <v>1.415929203539823</v>
      </c>
      <c r="M27" s="34">
        <v>0</v>
      </c>
      <c r="N27" s="35">
        <f t="shared" si="4"/>
        <v>0</v>
      </c>
      <c r="O27" s="34">
        <v>13</v>
      </c>
      <c r="P27" s="35">
        <f t="shared" si="5"/>
        <v>2.3008849557522124</v>
      </c>
      <c r="Q27" s="34">
        <v>1</v>
      </c>
      <c r="R27" s="35">
        <f t="shared" si="6"/>
        <v>0.17699115044247787</v>
      </c>
      <c r="S27" s="36">
        <f t="shared" si="7"/>
        <v>565</v>
      </c>
      <c r="T27" s="29">
        <f t="shared" si="8"/>
        <v>90.544871794871796</v>
      </c>
    </row>
    <row r="28" spans="1:20" ht="15" x14ac:dyDescent="0.3">
      <c r="A28" s="26">
        <v>18</v>
      </c>
      <c r="B28" s="27" t="str">
        <f>'[1]9'!B26</f>
        <v>DEMPET</v>
      </c>
      <c r="C28" s="27" t="str">
        <f>'[1]9'!C26</f>
        <v>DEMPET</v>
      </c>
      <c r="D28" s="28">
        <f>'[1]23'!I28</f>
        <v>858</v>
      </c>
      <c r="E28" s="28">
        <v>0</v>
      </c>
      <c r="F28" s="29">
        <f t="shared" si="0"/>
        <v>0</v>
      </c>
      <c r="G28" s="28">
        <v>56</v>
      </c>
      <c r="H28" s="29">
        <f t="shared" si="1"/>
        <v>84.848484848484844</v>
      </c>
      <c r="I28" s="28">
        <v>0</v>
      </c>
      <c r="J28" s="29">
        <f t="shared" si="2"/>
        <v>0</v>
      </c>
      <c r="K28" s="28">
        <v>4</v>
      </c>
      <c r="L28" s="29">
        <f t="shared" si="3"/>
        <v>6.0606060606060606</v>
      </c>
      <c r="M28" s="34">
        <v>0</v>
      </c>
      <c r="N28" s="35">
        <f t="shared" si="4"/>
        <v>0</v>
      </c>
      <c r="O28" s="34">
        <v>4</v>
      </c>
      <c r="P28" s="35">
        <f t="shared" si="5"/>
        <v>6.0606060606060606</v>
      </c>
      <c r="Q28" s="34">
        <v>2</v>
      </c>
      <c r="R28" s="35">
        <f t="shared" si="6"/>
        <v>3.0303030303030303</v>
      </c>
      <c r="S28" s="36">
        <f t="shared" si="7"/>
        <v>66</v>
      </c>
      <c r="T28" s="29">
        <f t="shared" si="8"/>
        <v>7.6923076923076925</v>
      </c>
    </row>
    <row r="29" spans="1:20" ht="15" x14ac:dyDescent="0.3">
      <c r="A29" s="26">
        <v>19</v>
      </c>
      <c r="B29" s="27" t="str">
        <f>'[1]9'!B27</f>
        <v>KEBONAGUNG</v>
      </c>
      <c r="C29" s="27" t="str">
        <f>'[1]9'!C27</f>
        <v>KEBONAGUNG</v>
      </c>
      <c r="D29" s="28">
        <f>'[1]23'!I29</f>
        <v>567</v>
      </c>
      <c r="E29" s="28">
        <v>5</v>
      </c>
      <c r="F29" s="29">
        <f t="shared" si="0"/>
        <v>1.1933174224343674</v>
      </c>
      <c r="G29" s="28">
        <v>235</v>
      </c>
      <c r="H29" s="29">
        <f t="shared" si="1"/>
        <v>56.085918854415276</v>
      </c>
      <c r="I29" s="28">
        <v>16</v>
      </c>
      <c r="J29" s="29">
        <f t="shared" si="2"/>
        <v>3.8186157517899764</v>
      </c>
      <c r="K29" s="28">
        <v>3</v>
      </c>
      <c r="L29" s="29">
        <f t="shared" si="3"/>
        <v>0.71599045346062051</v>
      </c>
      <c r="M29" s="34">
        <v>3</v>
      </c>
      <c r="N29" s="35">
        <f t="shared" si="4"/>
        <v>0.71599045346062051</v>
      </c>
      <c r="O29" s="34">
        <v>22</v>
      </c>
      <c r="P29" s="35">
        <f t="shared" si="5"/>
        <v>5.2505966587112169</v>
      </c>
      <c r="Q29" s="34">
        <v>132</v>
      </c>
      <c r="R29" s="35">
        <f t="shared" si="6"/>
        <v>31.503579952267302</v>
      </c>
      <c r="S29" s="36">
        <f t="shared" si="7"/>
        <v>419</v>
      </c>
      <c r="T29" s="29">
        <f t="shared" si="8"/>
        <v>73.89770723104057</v>
      </c>
    </row>
    <row r="30" spans="1:20" ht="15" x14ac:dyDescent="0.3">
      <c r="A30" s="26">
        <v>20</v>
      </c>
      <c r="B30" s="27" t="str">
        <f>'[1]9'!B28</f>
        <v>GAJAH</v>
      </c>
      <c r="C30" s="27" t="str">
        <f>'[1]9'!C28</f>
        <v>GAJAH I</v>
      </c>
      <c r="D30" s="28">
        <f>'[1]23'!I30</f>
        <v>536</v>
      </c>
      <c r="E30" s="28">
        <v>0</v>
      </c>
      <c r="F30" s="29">
        <f t="shared" si="0"/>
        <v>0</v>
      </c>
      <c r="G30" s="28">
        <v>524</v>
      </c>
      <c r="H30" s="29">
        <f t="shared" si="1"/>
        <v>97.943925233644862</v>
      </c>
      <c r="I30" s="28">
        <v>1</v>
      </c>
      <c r="J30" s="29">
        <f t="shared" si="2"/>
        <v>0.18691588785046731</v>
      </c>
      <c r="K30" s="28">
        <v>0</v>
      </c>
      <c r="L30" s="29">
        <f t="shared" si="3"/>
        <v>0</v>
      </c>
      <c r="M30" s="34">
        <v>0</v>
      </c>
      <c r="N30" s="35">
        <f t="shared" si="4"/>
        <v>0</v>
      </c>
      <c r="O30" s="34">
        <v>4</v>
      </c>
      <c r="P30" s="35">
        <f t="shared" si="5"/>
        <v>0.74766355140186924</v>
      </c>
      <c r="Q30" s="34">
        <v>6</v>
      </c>
      <c r="R30" s="35">
        <f t="shared" si="6"/>
        <v>1.1214953271028036</v>
      </c>
      <c r="S30" s="36">
        <f t="shared" si="7"/>
        <v>535</v>
      </c>
      <c r="T30" s="29">
        <f t="shared" si="8"/>
        <v>99.81343283582089</v>
      </c>
    </row>
    <row r="31" spans="1:20" ht="15" x14ac:dyDescent="0.3">
      <c r="A31" s="26">
        <v>21</v>
      </c>
      <c r="B31" s="27" t="str">
        <f>'[1]9'!B29</f>
        <v>GAJAH</v>
      </c>
      <c r="C31" s="27" t="str">
        <f>'[1]9'!C29</f>
        <v>GAJAH II</v>
      </c>
      <c r="D31" s="28">
        <f>'[1]23'!I31</f>
        <v>327</v>
      </c>
      <c r="E31" s="28">
        <v>0</v>
      </c>
      <c r="F31" s="29">
        <f t="shared" si="0"/>
        <v>0</v>
      </c>
      <c r="G31" s="28">
        <v>150</v>
      </c>
      <c r="H31" s="29">
        <f t="shared" si="1"/>
        <v>95.541401273885356</v>
      </c>
      <c r="I31" s="28">
        <v>0</v>
      </c>
      <c r="J31" s="29">
        <f t="shared" si="2"/>
        <v>0</v>
      </c>
      <c r="K31" s="28">
        <v>0</v>
      </c>
      <c r="L31" s="29">
        <f t="shared" si="3"/>
        <v>0</v>
      </c>
      <c r="M31" s="34">
        <v>0</v>
      </c>
      <c r="N31" s="35">
        <f t="shared" si="4"/>
        <v>0</v>
      </c>
      <c r="O31" s="34">
        <v>5</v>
      </c>
      <c r="P31" s="35">
        <f t="shared" si="5"/>
        <v>3.1847133757961785</v>
      </c>
      <c r="Q31" s="34">
        <v>2</v>
      </c>
      <c r="R31" s="35">
        <f t="shared" si="6"/>
        <v>1.2738853503184715</v>
      </c>
      <c r="S31" s="36">
        <f t="shared" si="7"/>
        <v>157</v>
      </c>
      <c r="T31" s="29">
        <f t="shared" si="8"/>
        <v>48.01223241590214</v>
      </c>
    </row>
    <row r="32" spans="1:20" ht="15" x14ac:dyDescent="0.3">
      <c r="A32" s="26">
        <v>22</v>
      </c>
      <c r="B32" s="27" t="str">
        <f>'[1]9'!B30</f>
        <v>KARANGANYAR</v>
      </c>
      <c r="C32" s="27" t="str">
        <f>'[1]9'!C30</f>
        <v>KARANGANYAR I</v>
      </c>
      <c r="D32" s="28">
        <f>'[1]23'!I32</f>
        <v>496</v>
      </c>
      <c r="E32" s="28">
        <v>0</v>
      </c>
      <c r="F32" s="29">
        <f t="shared" si="0"/>
        <v>0</v>
      </c>
      <c r="G32" s="28">
        <v>380</v>
      </c>
      <c r="H32" s="29">
        <f t="shared" si="1"/>
        <v>96.44670050761421</v>
      </c>
      <c r="I32" s="28">
        <v>0</v>
      </c>
      <c r="J32" s="29">
        <f t="shared" si="2"/>
        <v>0</v>
      </c>
      <c r="K32" s="28">
        <v>1</v>
      </c>
      <c r="L32" s="29">
        <f t="shared" si="3"/>
        <v>0.25380710659898476</v>
      </c>
      <c r="M32" s="34">
        <v>0</v>
      </c>
      <c r="N32" s="35">
        <f t="shared" si="4"/>
        <v>0</v>
      </c>
      <c r="O32" s="34">
        <v>8</v>
      </c>
      <c r="P32" s="35">
        <f t="shared" si="5"/>
        <v>2.030456852791878</v>
      </c>
      <c r="Q32" s="34">
        <v>5</v>
      </c>
      <c r="R32" s="35">
        <f t="shared" si="6"/>
        <v>1.2690355329949239</v>
      </c>
      <c r="S32" s="36">
        <f t="shared" si="7"/>
        <v>394</v>
      </c>
      <c r="T32" s="29">
        <f t="shared" si="8"/>
        <v>79.435483870967744</v>
      </c>
    </row>
    <row r="33" spans="1:20" ht="15" x14ac:dyDescent="0.3">
      <c r="A33" s="26">
        <v>23</v>
      </c>
      <c r="B33" s="27" t="str">
        <f>'[1]9'!B31</f>
        <v>KARANGANYAR</v>
      </c>
      <c r="C33" s="27" t="str">
        <f>'[1]9'!C31</f>
        <v>KARANGANYAR II</v>
      </c>
      <c r="D33" s="28">
        <f>'[1]23'!I33</f>
        <v>633</v>
      </c>
      <c r="E33" s="28">
        <v>115</v>
      </c>
      <c r="F33" s="29">
        <f t="shared" si="0"/>
        <v>20.947176684881601</v>
      </c>
      <c r="G33" s="28">
        <v>228</v>
      </c>
      <c r="H33" s="29">
        <f t="shared" si="1"/>
        <v>41.530054644808743</v>
      </c>
      <c r="I33" s="28">
        <v>76</v>
      </c>
      <c r="J33" s="29">
        <f t="shared" si="2"/>
        <v>13.843351548269581</v>
      </c>
      <c r="K33" s="28">
        <v>91</v>
      </c>
      <c r="L33" s="29">
        <f t="shared" si="3"/>
        <v>16.575591985428051</v>
      </c>
      <c r="M33" s="34">
        <v>2</v>
      </c>
      <c r="N33" s="35">
        <f t="shared" si="4"/>
        <v>0.36429872495446264</v>
      </c>
      <c r="O33" s="34">
        <v>20</v>
      </c>
      <c r="P33" s="35">
        <f t="shared" si="5"/>
        <v>3.6429872495446269</v>
      </c>
      <c r="Q33" s="34">
        <v>15</v>
      </c>
      <c r="R33" s="35">
        <f t="shared" si="6"/>
        <v>2.7322404371584699</v>
      </c>
      <c r="S33" s="36">
        <f t="shared" si="7"/>
        <v>549</v>
      </c>
      <c r="T33" s="29">
        <f t="shared" si="8"/>
        <v>86.729857819905206</v>
      </c>
    </row>
    <row r="34" spans="1:20" ht="15" x14ac:dyDescent="0.3">
      <c r="A34" s="26">
        <v>24</v>
      </c>
      <c r="B34" s="27" t="str">
        <f>'[1]9'!B32</f>
        <v>MIJEN</v>
      </c>
      <c r="C34" s="27" t="str">
        <f>'[1]9'!C32</f>
        <v>MIJEN I</v>
      </c>
      <c r="D34" s="28">
        <f>'[1]23'!I34</f>
        <v>492</v>
      </c>
      <c r="E34" s="28">
        <v>0</v>
      </c>
      <c r="F34" s="29">
        <f t="shared" si="0"/>
        <v>0</v>
      </c>
      <c r="G34" s="28">
        <v>458</v>
      </c>
      <c r="H34" s="29">
        <f t="shared" si="1"/>
        <v>93.089430894308947</v>
      </c>
      <c r="I34" s="28">
        <v>6</v>
      </c>
      <c r="J34" s="29">
        <f t="shared" si="2"/>
        <v>1.2195121951219512</v>
      </c>
      <c r="K34" s="28">
        <v>2</v>
      </c>
      <c r="L34" s="29">
        <f t="shared" si="3"/>
        <v>0.40650406504065045</v>
      </c>
      <c r="M34" s="34">
        <v>0</v>
      </c>
      <c r="N34" s="35">
        <f t="shared" si="4"/>
        <v>0</v>
      </c>
      <c r="O34" s="34">
        <v>6</v>
      </c>
      <c r="P34" s="35">
        <f t="shared" si="5"/>
        <v>1.2195121951219512</v>
      </c>
      <c r="Q34" s="34">
        <v>20</v>
      </c>
      <c r="R34" s="35">
        <f t="shared" si="6"/>
        <v>4.0650406504065035</v>
      </c>
      <c r="S34" s="36">
        <f t="shared" si="7"/>
        <v>492</v>
      </c>
      <c r="T34" s="29">
        <f t="shared" si="8"/>
        <v>100</v>
      </c>
    </row>
    <row r="35" spans="1:20" ht="15" x14ac:dyDescent="0.3">
      <c r="A35" s="26">
        <v>25</v>
      </c>
      <c r="B35" s="27" t="str">
        <f>'[1]9'!B33</f>
        <v>MIJEN</v>
      </c>
      <c r="C35" s="27" t="str">
        <f>'[1]9'!C33</f>
        <v>MIJEN II</v>
      </c>
      <c r="D35" s="28">
        <f>'[1]23'!I35</f>
        <v>467</v>
      </c>
      <c r="E35" s="28">
        <v>0</v>
      </c>
      <c r="F35" s="29">
        <f t="shared" si="0"/>
        <v>0</v>
      </c>
      <c r="G35" s="28">
        <v>340</v>
      </c>
      <c r="H35" s="29">
        <f t="shared" si="1"/>
        <v>97.142857142857139</v>
      </c>
      <c r="I35" s="28">
        <v>0</v>
      </c>
      <c r="J35" s="29">
        <f t="shared" si="2"/>
        <v>0</v>
      </c>
      <c r="K35" s="28">
        <v>5</v>
      </c>
      <c r="L35" s="29">
        <f t="shared" si="3"/>
        <v>1.4285714285714286</v>
      </c>
      <c r="M35" s="34">
        <v>0</v>
      </c>
      <c r="N35" s="35">
        <f t="shared" si="4"/>
        <v>0</v>
      </c>
      <c r="O35" s="34">
        <v>2</v>
      </c>
      <c r="P35" s="35">
        <f t="shared" si="5"/>
        <v>0.5714285714285714</v>
      </c>
      <c r="Q35" s="34">
        <v>3</v>
      </c>
      <c r="R35" s="35">
        <f t="shared" si="6"/>
        <v>0.85714285714285721</v>
      </c>
      <c r="S35" s="36">
        <f t="shared" si="7"/>
        <v>350</v>
      </c>
      <c r="T35" s="29">
        <f t="shared" si="8"/>
        <v>74.946466809421835</v>
      </c>
    </row>
    <row r="36" spans="1:20" ht="15" x14ac:dyDescent="0.3">
      <c r="A36" s="26">
        <v>26</v>
      </c>
      <c r="B36" s="27" t="str">
        <f>'[1]9'!B34</f>
        <v>WEDUNG</v>
      </c>
      <c r="C36" s="27" t="str">
        <f>'[1]9'!C34</f>
        <v>WEDUNG I</v>
      </c>
      <c r="D36" s="28">
        <f>'[1]23'!I36</f>
        <v>924</v>
      </c>
      <c r="E36" s="28">
        <v>25</v>
      </c>
      <c r="F36" s="29">
        <f t="shared" si="0"/>
        <v>2.7808676307007785</v>
      </c>
      <c r="G36" s="28">
        <v>769</v>
      </c>
      <c r="H36" s="29">
        <f t="shared" si="1"/>
        <v>85.539488320355943</v>
      </c>
      <c r="I36" s="28">
        <v>63</v>
      </c>
      <c r="J36" s="29">
        <f t="shared" si="2"/>
        <v>7.0077864293659626</v>
      </c>
      <c r="K36" s="28">
        <v>14</v>
      </c>
      <c r="L36" s="29">
        <f t="shared" si="3"/>
        <v>1.5572858731924359</v>
      </c>
      <c r="M36" s="34">
        <v>0</v>
      </c>
      <c r="N36" s="35">
        <f t="shared" si="4"/>
        <v>0</v>
      </c>
      <c r="O36" s="34">
        <v>22</v>
      </c>
      <c r="P36" s="35">
        <f t="shared" si="5"/>
        <v>2.4471635150166855</v>
      </c>
      <c r="Q36" s="34">
        <v>6</v>
      </c>
      <c r="R36" s="35">
        <f t="shared" si="6"/>
        <v>0.66740823136818694</v>
      </c>
      <c r="S36" s="36">
        <f t="shared" si="7"/>
        <v>899</v>
      </c>
      <c r="T36" s="29">
        <f t="shared" si="8"/>
        <v>97.294372294372295</v>
      </c>
    </row>
    <row r="37" spans="1:20" ht="15" x14ac:dyDescent="0.3">
      <c r="A37" s="26">
        <v>27</v>
      </c>
      <c r="B37" s="27" t="str">
        <f>'[1]9'!B35</f>
        <v>WEDUNG</v>
      </c>
      <c r="C37" s="27" t="str">
        <f>'[1]9'!C35</f>
        <v>WEDUNG II</v>
      </c>
      <c r="D37" s="28">
        <f>'[1]23'!I37</f>
        <v>604</v>
      </c>
      <c r="E37" s="28">
        <v>0</v>
      </c>
      <c r="F37" s="29">
        <f t="shared" si="0"/>
        <v>0</v>
      </c>
      <c r="G37" s="28">
        <v>259</v>
      </c>
      <c r="H37" s="29">
        <f t="shared" si="1"/>
        <v>77.777777777777786</v>
      </c>
      <c r="I37" s="28">
        <v>8</v>
      </c>
      <c r="J37" s="29">
        <f t="shared" si="2"/>
        <v>2.4024024024024024</v>
      </c>
      <c r="K37" s="28">
        <v>12</v>
      </c>
      <c r="L37" s="29">
        <f t="shared" si="3"/>
        <v>3.6036036036036037</v>
      </c>
      <c r="M37" s="34">
        <v>0</v>
      </c>
      <c r="N37" s="35">
        <f t="shared" si="4"/>
        <v>0</v>
      </c>
      <c r="O37" s="34">
        <v>39</v>
      </c>
      <c r="P37" s="35">
        <f t="shared" si="5"/>
        <v>11.711711711711711</v>
      </c>
      <c r="Q37" s="34">
        <v>15</v>
      </c>
      <c r="R37" s="35">
        <f t="shared" si="6"/>
        <v>4.5045045045045047</v>
      </c>
      <c r="S37" s="36">
        <f t="shared" si="7"/>
        <v>333</v>
      </c>
      <c r="T37" s="37">
        <f t="shared" si="8"/>
        <v>55.132450331125824</v>
      </c>
    </row>
    <row r="38" spans="1:20" ht="16.2" thickBot="1" x14ac:dyDescent="0.35">
      <c r="A38" s="38" t="s">
        <v>16</v>
      </c>
      <c r="B38" s="39"/>
      <c r="C38" s="39"/>
      <c r="D38" s="40">
        <f>SUM(D11:D37)</f>
        <v>19704</v>
      </c>
      <c r="E38" s="40">
        <f>SUM(E11:E37)</f>
        <v>246</v>
      </c>
      <c r="F38" s="41">
        <f>E38/$S38*100</f>
        <v>1.6414225662240607</v>
      </c>
      <c r="G38" s="40">
        <f>SUM(G11:G37)</f>
        <v>13243</v>
      </c>
      <c r="H38" s="41">
        <f>G38/$S38*100</f>
        <v>88.363248148395286</v>
      </c>
      <c r="I38" s="40">
        <f>SUM(I11:I37)</f>
        <v>509</v>
      </c>
      <c r="J38" s="41">
        <f>I38/$S38*100</f>
        <v>3.3962767732034429</v>
      </c>
      <c r="K38" s="40">
        <f>SUM(K11:K37)</f>
        <v>255</v>
      </c>
      <c r="L38" s="41">
        <f>K38/$S38*100</f>
        <v>1.7014746113298191</v>
      </c>
      <c r="M38" s="40">
        <f>SUM(M11:M37)</f>
        <v>6</v>
      </c>
      <c r="N38" s="41">
        <f>M38/$S38*100</f>
        <v>4.0034696737172214E-2</v>
      </c>
      <c r="O38" s="40">
        <f>SUM(O11:O37)</f>
        <v>371</v>
      </c>
      <c r="P38" s="41">
        <f>O38/$S38*100</f>
        <v>2.4754787482484821</v>
      </c>
      <c r="Q38" s="40">
        <f>SUM(Q11:Q37)</f>
        <v>357</v>
      </c>
      <c r="R38" s="41">
        <f>Q38/$S38*100</f>
        <v>2.3820644558617472</v>
      </c>
      <c r="S38" s="42">
        <f>SUM(E38,G38,I38,K38,M38,O38,Q38)</f>
        <v>14987</v>
      </c>
      <c r="T38" s="43">
        <f>S38/D38*100</f>
        <v>76.060698335363369</v>
      </c>
    </row>
    <row r="39" spans="1:20" ht="15" x14ac:dyDescent="0.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5"/>
      <c r="O39" s="44"/>
      <c r="P39" s="44"/>
      <c r="Q39" s="44"/>
      <c r="R39" s="44"/>
      <c r="S39" s="44"/>
      <c r="T39" s="3"/>
    </row>
    <row r="40" spans="1:20" ht="15" x14ac:dyDescent="0.3">
      <c r="A40" s="46" t="s">
        <v>17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</sheetData>
  <mergeCells count="6">
    <mergeCell ref="A3:S3"/>
    <mergeCell ref="A7:A9"/>
    <mergeCell ref="B7:B9"/>
    <mergeCell ref="C7:C9"/>
    <mergeCell ref="D7:D9"/>
    <mergeCell ref="E7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2022-08-04T06:32:48Z</dcterms:created>
  <dcterms:modified xsi:type="dcterms:W3CDTF">2022-08-04T06:33:17Z</dcterms:modified>
</cp:coreProperties>
</file>