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0.4\sharefile\PPID\Fisik &amp; Keu\"/>
    </mc:Choice>
  </mc:AlternateContent>
  <bookViews>
    <workbookView xWindow="0" yWindow="0" windowWidth="20490" windowHeight="7755"/>
  </bookViews>
  <sheets>
    <sheet name="Jan 20" sheetId="1" r:id="rId1"/>
  </sheets>
  <definedNames>
    <definedName name="_xlnm.Print_Area" localSheetId="0">'Jan 20'!$A$1:$P$42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L29" i="1" s="1"/>
  <c r="N29" i="1" s="1"/>
  <c r="N28" i="1" s="1"/>
  <c r="J29" i="1"/>
  <c r="M28" i="1"/>
  <c r="I28" i="1"/>
  <c r="H28" i="1"/>
  <c r="H17" i="1" s="1"/>
  <c r="H16" i="1" s="1"/>
  <c r="F28" i="1"/>
  <c r="F17" i="1" s="1"/>
  <c r="F16" i="1" s="1"/>
  <c r="F30" i="1" s="1"/>
  <c r="E28" i="1"/>
  <c r="D28" i="1"/>
  <c r="D17" i="1" s="1"/>
  <c r="D16" i="1" s="1"/>
  <c r="C28" i="1"/>
  <c r="J28" i="1" s="1"/>
  <c r="K27" i="1"/>
  <c r="L27" i="1" s="1"/>
  <c r="J27" i="1"/>
  <c r="K25" i="1"/>
  <c r="K23" i="1"/>
  <c r="K21" i="1"/>
  <c r="K20" i="1"/>
  <c r="K19" i="1"/>
  <c r="L19" i="1" s="1"/>
  <c r="K17" i="1"/>
  <c r="L17" i="1" s="1"/>
  <c r="J17" i="1"/>
  <c r="E17" i="1"/>
  <c r="C17" i="1"/>
  <c r="C16" i="1" s="1"/>
  <c r="K16" i="1"/>
  <c r="I16" i="1"/>
  <c r="J16" i="1" s="1"/>
  <c r="G16" i="1"/>
  <c r="G30" i="1" s="1"/>
  <c r="E16" i="1"/>
  <c r="C15" i="1"/>
  <c r="L13" i="1"/>
  <c r="J13" i="1"/>
  <c r="J12" i="1" s="1"/>
  <c r="N12" i="1"/>
  <c r="M12" i="1"/>
  <c r="L12" i="1"/>
  <c r="K12" i="1"/>
  <c r="I12" i="1"/>
  <c r="H12" i="1"/>
  <c r="G12" i="1"/>
  <c r="F12" i="1"/>
  <c r="E12" i="1"/>
  <c r="D12" i="1"/>
  <c r="C12" i="1"/>
  <c r="J11" i="1"/>
  <c r="K11" i="1" s="1"/>
  <c r="M10" i="1"/>
  <c r="I10" i="1"/>
  <c r="I30" i="1" s="1"/>
  <c r="H10" i="1"/>
  <c r="G10" i="1"/>
  <c r="F10" i="1"/>
  <c r="E10" i="1"/>
  <c r="D10" i="1"/>
  <c r="C10" i="1"/>
  <c r="M9" i="1"/>
  <c r="L9" i="1"/>
  <c r="N9" i="1" s="1"/>
  <c r="K9" i="1"/>
  <c r="J9" i="1"/>
  <c r="L11" i="1" l="1"/>
  <c r="K10" i="1"/>
  <c r="K30" i="1"/>
  <c r="K32" i="1" s="1"/>
  <c r="C8" i="1"/>
  <c r="C30" i="1" s="1"/>
  <c r="C32" i="1" s="1"/>
  <c r="K28" i="1"/>
  <c r="L28" i="1" s="1"/>
  <c r="J10" i="1"/>
  <c r="L32" i="1" l="1"/>
  <c r="N11" i="1"/>
  <c r="L10" i="1"/>
  <c r="N10" i="1" s="1"/>
  <c r="J30" i="1"/>
  <c r="L30" i="1" s="1"/>
  <c r="N30" i="1"/>
</calcChain>
</file>

<file path=xl/comments1.xml><?xml version="1.0" encoding="utf-8"?>
<comments xmlns="http://schemas.openxmlformats.org/spreadsheetml/2006/main">
  <authors>
    <author>Rumah Sakit</author>
    <author>gn</author>
  </authors>
  <commentList>
    <comment ref="N16" authorId="0" shapeId="0">
      <text>
        <r>
          <rPr>
            <b/>
            <sz val="9"/>
            <color indexed="81"/>
            <rFont val="Tahoma"/>
            <family val="2"/>
          </rPr>
          <t>Rumah Sakit:</t>
        </r>
        <r>
          <rPr>
            <sz val="9"/>
            <color indexed="81"/>
            <rFont val="Tahoma"/>
            <family val="2"/>
          </rPr>
          <t xml:space="preserve">
bobot 0,15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Rumah Sakit:</t>
        </r>
        <r>
          <rPr>
            <sz val="9"/>
            <color indexed="81"/>
            <rFont val="Tahoma"/>
            <family val="2"/>
          </rPr>
          <t xml:space="preserve">
bobot 0,4</t>
        </r>
      </text>
    </comment>
    <comment ref="C29" authorId="1" shapeId="0">
      <text>
        <r>
          <rPr>
            <b/>
            <sz val="12"/>
            <color indexed="8"/>
            <rFont val="Times New Roman"/>
            <family val="1"/>
          </rPr>
          <t xml:space="preserve">RSUD Demak:
</t>
        </r>
        <r>
          <rPr>
            <sz val="12"/>
            <color indexed="8"/>
            <rFont val="Times New Roman"/>
            <family val="1"/>
          </rPr>
          <t>Lelang terbuka</t>
        </r>
      </text>
    </comment>
  </commentList>
</comments>
</file>

<file path=xl/sharedStrings.xml><?xml version="1.0" encoding="utf-8"?>
<sst xmlns="http://schemas.openxmlformats.org/spreadsheetml/2006/main" count="51" uniqueCount="50">
  <si>
    <t xml:space="preserve">LAPORAN PERKEMBANGAN FISIK DAN KEUANGAN </t>
  </si>
  <si>
    <t>KEGIATAN APBD KABUPATEN DEMAK TAHUN ANGGARAN 2020</t>
  </si>
  <si>
    <t>Posisi : s/d 31 Januari 2020</t>
  </si>
  <si>
    <t>No</t>
  </si>
  <si>
    <t>Nama Program / Kegiatan</t>
  </si>
  <si>
    <t>Pagu Dana (Rp)</t>
  </si>
  <si>
    <t>Nomor Kontrak</t>
  </si>
  <si>
    <t>Tanggal Kontrak</t>
  </si>
  <si>
    <t>Nilai Kontrak (Rp)</t>
  </si>
  <si>
    <t xml:space="preserve">Pelaksana </t>
  </si>
  <si>
    <t>Tanggal Pelaksanaan</t>
  </si>
  <si>
    <t>Keuangan</t>
  </si>
  <si>
    <t>Fisik</t>
  </si>
  <si>
    <t>Keterangan</t>
  </si>
  <si>
    <t>SP2D (Rp)</t>
  </si>
  <si>
    <t>%</t>
  </si>
  <si>
    <t>SPJ (Rp)</t>
  </si>
  <si>
    <t xml:space="preserve">Target </t>
  </si>
  <si>
    <t>Realisasi</t>
  </si>
  <si>
    <t>Jumlaj APBD II</t>
  </si>
  <si>
    <t>Belanja Pegawai ( APBD )</t>
  </si>
  <si>
    <t>I</t>
  </si>
  <si>
    <t>Program Promosi Kesehatan dan Pemberdayaan Masyarakat</t>
  </si>
  <si>
    <t xml:space="preserve">   1. Penyuluhan masyarakat pola hidup sehat ( APBD)</t>
  </si>
  <si>
    <t>II</t>
  </si>
  <si>
    <t>Program Peningkatan Kapasitas Sumber Daya Aparatur (APBD)</t>
  </si>
  <si>
    <t xml:space="preserve">   2. Pendidikan dan pelatihan formal</t>
  </si>
  <si>
    <t>III</t>
  </si>
  <si>
    <t>Program PeningkatanSarana dan Prasarana  Aparatur (APBD)</t>
  </si>
  <si>
    <t xml:space="preserve">   3. Rapat rapat koordinasi dan konsultasi ke luar daerah</t>
  </si>
  <si>
    <t>IV</t>
  </si>
  <si>
    <t>Program Pengadaan, Peningkatan Sarana dan Prasarana Rumah Sakit/Rumah Sakit Jiwa/Rumah Sakit Paru/Rumah Sakit Mata</t>
  </si>
  <si>
    <t>Jumlah Anggaran DAK</t>
  </si>
  <si>
    <t>Pengadaan Alat Kedokteran Mata</t>
  </si>
  <si>
    <t xml:space="preserve">   4. a Alkes/kedokteran Lens Meter (1 Unit DAK)</t>
  </si>
  <si>
    <t xml:space="preserve">       b Alkes/kedokteran Slit Lamp (1 Unit DAK)</t>
  </si>
  <si>
    <t xml:space="preserve">       c Alkes/kedokteran Yag Laser (1 Unit  DAK)</t>
  </si>
  <si>
    <t>Pengadaan Alat Kedokteran Bedah</t>
  </si>
  <si>
    <t xml:space="preserve">      d. Alkes/kedokteranUSG Regional Anestesi (1 Unit DAK)</t>
  </si>
  <si>
    <t>Pengadaan Alat Kedokteran Dalam</t>
  </si>
  <si>
    <t xml:space="preserve">      e. Alkes/kedokteran Mesin Anestesi (1 Unit DAK)</t>
  </si>
  <si>
    <t>Pengadaan Alat Kedokteran Gawat Darurat</t>
  </si>
  <si>
    <t xml:space="preserve">     f. Pengadaan alkes/kedokteran Defibrilator (12 Unit DAK)</t>
  </si>
  <si>
    <t>V</t>
  </si>
  <si>
    <t>Program Peningkatan Pelayanan Kesehatan (Operasional BLUD)</t>
  </si>
  <si>
    <t xml:space="preserve">  5. Peningkatan pelayanan Kesehatan Operasional BLUD  </t>
  </si>
  <si>
    <t>JUMLAH</t>
  </si>
  <si>
    <t>APBD</t>
  </si>
  <si>
    <t>Demak, 03 Januari 2020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</si>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</sst>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\-_);_(@_)"/>
    <numFmt numFmtId="165" formatCode="0.0%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_(* #,##0.00_);_(* \(#,##0.00\);_(* \-_);_(@_)"/>
  </numFmts>
  <fonts count="11" x14ac:knownFonts="1">
    <font>
      <sz val="10"/>
      <name val="Arial"/>
      <family val="2"/>
      <charset val="1"/>
    </font>
    <font>
      <b/>
      <sz val="16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0"/>
      <name val="Arial"/>
    </font>
    <font>
      <sz val="16"/>
      <name val="Arial"/>
      <family val="2"/>
    </font>
    <font>
      <u/>
      <sz val="16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167" fontId="4" fillId="0" borderId="0" applyFill="0" applyBorder="0" applyAlignment="0" applyProtection="0"/>
    <xf numFmtId="166" fontId="4" fillId="0" borderId="0" applyFill="0" applyBorder="0" applyAlignment="0" applyProtection="0"/>
    <xf numFmtId="9" fontId="4" fillId="0" borderId="0" applyFill="0" applyBorder="0" applyAlignment="0" applyProtection="0"/>
  </cellStyleXfs>
  <cellXfs count="6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justify" vertical="top" wrapText="1"/>
    </xf>
    <xf numFmtId="164" fontId="1" fillId="0" borderId="5" xfId="0" applyNumberFormat="1" applyFont="1" applyFill="1" applyBorder="1" applyAlignment="1">
      <alignment vertical="top" wrapText="1"/>
    </xf>
    <xf numFmtId="165" fontId="1" fillId="0" borderId="5" xfId="0" applyNumberFormat="1" applyFont="1" applyFill="1" applyBorder="1" applyAlignment="1">
      <alignment horizontal="center" vertical="top" wrapText="1"/>
    </xf>
    <xf numFmtId="165" fontId="1" fillId="0" borderId="6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 wrapText="1"/>
    </xf>
    <xf numFmtId="166" fontId="4" fillId="0" borderId="0" xfId="2" applyFill="1"/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justify" vertical="top" wrapText="1"/>
    </xf>
    <xf numFmtId="164" fontId="1" fillId="0" borderId="5" xfId="0" applyNumberFormat="1" applyFont="1" applyFill="1" applyBorder="1" applyAlignment="1">
      <alignment vertical="center" wrapText="1"/>
    </xf>
    <xf numFmtId="168" fontId="1" fillId="0" borderId="5" xfId="1" applyNumberFormat="1" applyFont="1" applyFill="1" applyBorder="1" applyAlignment="1">
      <alignment vertical="center" wrapText="1"/>
    </xf>
    <xf numFmtId="164" fontId="3" fillId="0" borderId="5" xfId="0" quotePrefix="1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166" fontId="4" fillId="0" borderId="0" xfId="2" applyFill="1" applyAlignment="1">
      <alignment vertical="top"/>
    </xf>
    <xf numFmtId="168" fontId="1" fillId="0" borderId="5" xfId="1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justify" vertical="center" wrapText="1"/>
    </xf>
    <xf numFmtId="168" fontId="3" fillId="0" borderId="5" xfId="1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justify" vertical="center" wrapText="1"/>
    </xf>
    <xf numFmtId="164" fontId="3" fillId="0" borderId="5" xfId="0" applyNumberFormat="1" applyFont="1" applyFill="1" applyBorder="1" applyAlignment="1">
      <alignment vertical="center" wrapText="1"/>
    </xf>
    <xf numFmtId="165" fontId="3" fillId="3" borderId="5" xfId="0" applyNumberFormat="1" applyFont="1" applyFill="1" applyBorder="1" applyAlignment="1">
      <alignment horizontal="center" vertical="top" wrapText="1"/>
    </xf>
    <xf numFmtId="0" fontId="3" fillId="0" borderId="5" xfId="0" quotePrefix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164" fontId="3" fillId="0" borderId="0" xfId="0" applyNumberFormat="1" applyFont="1" applyFill="1" applyAlignment="1">
      <alignment wrapText="1"/>
    </xf>
    <xf numFmtId="165" fontId="5" fillId="0" borderId="0" xfId="3" quotePrefix="1" applyNumberFormat="1" applyFont="1" applyFill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Fill="1" applyAlignment="1">
      <alignment wrapText="1"/>
    </xf>
    <xf numFmtId="169" fontId="3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/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3" fillId="0" borderId="0" xfId="0" applyFont="1" applyFill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170089</xdr:colOff>
      <xdr:row>32</xdr:row>
      <xdr:rowOff>17008</xdr:rowOff>
    </xdr:from>
    <xdr:to>
      <xdr:col>14</xdr:col>
      <xdr:colOff>1097302</xdr:colOff>
      <xdr:row>41</xdr:row>
      <xdr:rowOff>51027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72289" y="10342108"/>
          <a:ext cx="3260838" cy="2481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814"/>
  <sheetViews>
    <sheetView tabSelected="1" view="pageBreakPreview" topLeftCell="A25" zoomScale="56" zoomScaleNormal="75" zoomScaleSheetLayoutView="56" workbookViewId="0">
      <selection activeCell="I36" sqref="I36"/>
    </sheetView>
  </sheetViews>
  <sheetFormatPr defaultRowHeight="20.25" x14ac:dyDescent="0.3"/>
  <cols>
    <col min="1" max="1" width="6.140625" style="65" customWidth="1"/>
    <col min="2" max="2" width="87.5703125" style="65" customWidth="1"/>
    <col min="3" max="3" width="24.140625" style="65" customWidth="1"/>
    <col min="4" max="4" width="17.28515625" style="65" customWidth="1"/>
    <col min="5" max="5" width="18.5703125" style="65" customWidth="1"/>
    <col min="6" max="6" width="19.7109375" style="65" customWidth="1"/>
    <col min="7" max="7" width="15.28515625" style="65" customWidth="1"/>
    <col min="8" max="8" width="18.5703125" style="65" customWidth="1"/>
    <col min="9" max="9" width="22.7109375" style="65" customWidth="1"/>
    <col min="10" max="10" width="11.5703125" style="65" customWidth="1"/>
    <col min="11" max="11" width="22.42578125" style="65" customWidth="1"/>
    <col min="12" max="12" width="10.140625" style="65" customWidth="1"/>
    <col min="13" max="13" width="11.42578125" style="65" customWidth="1"/>
    <col min="14" max="14" width="13.42578125" style="65" customWidth="1"/>
    <col min="15" max="15" width="17" style="65" customWidth="1"/>
    <col min="16" max="16" width="5.140625" style="2" customWidth="1"/>
    <col min="17" max="17" width="11.5703125" style="2" customWidth="1"/>
    <col min="18" max="18" width="14.42578125" style="2" customWidth="1"/>
    <col min="19" max="19" width="15.140625" style="2" customWidth="1"/>
    <col min="20" max="20" width="11.5703125" style="2" bestFit="1" customWidth="1"/>
    <col min="21" max="16384" width="9.140625" style="2"/>
  </cols>
  <sheetData>
    <row r="1" spans="1:17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21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21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21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 ht="21.75" customHeight="1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  <c r="I5" s="4" t="s">
        <v>11</v>
      </c>
      <c r="J5" s="4"/>
      <c r="K5" s="4"/>
      <c r="L5" s="4"/>
      <c r="M5" s="5" t="s">
        <v>12</v>
      </c>
      <c r="N5" s="5"/>
      <c r="O5" s="3" t="s">
        <v>13</v>
      </c>
    </row>
    <row r="6" spans="1:17" ht="21.75" customHeight="1" x14ac:dyDescent="0.25">
      <c r="A6" s="3"/>
      <c r="B6" s="3"/>
      <c r="C6" s="3"/>
      <c r="D6" s="3"/>
      <c r="E6" s="3"/>
      <c r="F6" s="3"/>
      <c r="G6" s="3"/>
      <c r="H6" s="6"/>
      <c r="I6" s="7" t="s">
        <v>14</v>
      </c>
      <c r="J6" s="7" t="s">
        <v>15</v>
      </c>
      <c r="K6" s="7" t="s">
        <v>16</v>
      </c>
      <c r="L6" s="7" t="s">
        <v>15</v>
      </c>
      <c r="M6" s="7" t="s">
        <v>17</v>
      </c>
      <c r="N6" s="7" t="s">
        <v>18</v>
      </c>
      <c r="O6" s="3"/>
    </row>
    <row r="7" spans="1:17" ht="18.75" customHeight="1" x14ac:dyDescent="0.3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</row>
    <row r="8" spans="1:17" s="13" customFormat="1" ht="28.5" customHeight="1" x14ac:dyDescent="0.2">
      <c r="A8" s="9"/>
      <c r="B8" s="10" t="s">
        <v>19</v>
      </c>
      <c r="C8" s="11">
        <f>C9+C10+C12+C14+C16</f>
        <v>30286644696</v>
      </c>
      <c r="D8" s="11"/>
      <c r="E8" s="11"/>
      <c r="F8" s="12"/>
      <c r="G8" s="12"/>
      <c r="H8" s="12"/>
      <c r="I8" s="12"/>
      <c r="J8" s="12"/>
      <c r="K8" s="12"/>
      <c r="L8" s="12"/>
      <c r="M8" s="9"/>
      <c r="N8" s="12"/>
      <c r="O8" s="12"/>
    </row>
    <row r="9" spans="1:17" ht="21.75" customHeight="1" x14ac:dyDescent="0.25">
      <c r="A9" s="14"/>
      <c r="B9" s="15" t="s">
        <v>20</v>
      </c>
      <c r="C9" s="16">
        <v>25603459696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1367149874</v>
      </c>
      <c r="J9" s="17">
        <f>I9/C9</f>
        <v>5.3397075638710982E-2</v>
      </c>
      <c r="K9" s="16">
        <f>I9</f>
        <v>1367149874</v>
      </c>
      <c r="L9" s="17">
        <f>K9/C9</f>
        <v>5.3397075638710982E-2</v>
      </c>
      <c r="M9" s="18">
        <f>M10</f>
        <v>1</v>
      </c>
      <c r="N9" s="17">
        <f>SUM(L9)</f>
        <v>5.3397075638710982E-2</v>
      </c>
      <c r="O9" s="19"/>
      <c r="Q9" s="20"/>
    </row>
    <row r="10" spans="1:17" ht="21.75" customHeight="1" x14ac:dyDescent="0.25">
      <c r="A10" s="21" t="s">
        <v>21</v>
      </c>
      <c r="B10" s="22" t="s">
        <v>22</v>
      </c>
      <c r="C10" s="16">
        <f t="shared" ref="C10:I10" si="0">SUM(C11)</f>
        <v>100000000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  <c r="H10" s="16">
        <f t="shared" si="0"/>
        <v>0</v>
      </c>
      <c r="I10" s="16">
        <f t="shared" si="0"/>
        <v>0</v>
      </c>
      <c r="J10" s="17">
        <f>J11</f>
        <v>0</v>
      </c>
      <c r="K10" s="23">
        <f>SUM(K11)</f>
        <v>0</v>
      </c>
      <c r="L10" s="17">
        <f>SUM(L11)</f>
        <v>0</v>
      </c>
      <c r="M10" s="18">
        <f>M11</f>
        <v>1</v>
      </c>
      <c r="N10" s="18">
        <f>SUM(L10)</f>
        <v>0</v>
      </c>
      <c r="O10" s="24"/>
      <c r="Q10" s="20"/>
    </row>
    <row r="11" spans="1:17" ht="21.75" customHeight="1" x14ac:dyDescent="0.25">
      <c r="A11" s="21"/>
      <c r="B11" s="15" t="s">
        <v>23</v>
      </c>
      <c r="C11" s="25">
        <v>100000000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6">
        <f>I11/C11</f>
        <v>0</v>
      </c>
      <c r="K11" s="25">
        <f>SUM(I11:J11)</f>
        <v>0</v>
      </c>
      <c r="L11" s="17">
        <f>K11/C11</f>
        <v>0</v>
      </c>
      <c r="M11" s="27">
        <v>1</v>
      </c>
      <c r="N11" s="18">
        <f>SUM(L11)</f>
        <v>0</v>
      </c>
      <c r="O11" s="24"/>
      <c r="Q11" s="20"/>
    </row>
    <row r="12" spans="1:17" ht="21.75" customHeight="1" x14ac:dyDescent="0.25">
      <c r="A12" s="21" t="s">
        <v>24</v>
      </c>
      <c r="B12" s="22" t="s">
        <v>25</v>
      </c>
      <c r="C12" s="16">
        <f t="shared" ref="C12:I12" si="1">SUM(C13)</f>
        <v>100000000</v>
      </c>
      <c r="D12" s="16">
        <f t="shared" si="1"/>
        <v>0</v>
      </c>
      <c r="E12" s="16">
        <f t="shared" si="1"/>
        <v>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7">
        <f>J13</f>
        <v>0</v>
      </c>
      <c r="K12" s="23">
        <f>SUM(K13)</f>
        <v>0</v>
      </c>
      <c r="L12" s="17">
        <f>SUM(L13)</f>
        <v>0</v>
      </c>
      <c r="M12" s="18">
        <f>M13</f>
        <v>1</v>
      </c>
      <c r="N12" s="18">
        <f>SUM(N13)</f>
        <v>0</v>
      </c>
      <c r="O12" s="24"/>
      <c r="Q12" s="20"/>
    </row>
    <row r="13" spans="1:17" ht="21.75" customHeight="1" x14ac:dyDescent="0.25">
      <c r="A13" s="21"/>
      <c r="B13" s="15" t="s">
        <v>26</v>
      </c>
      <c r="C13" s="25">
        <v>100000000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6">
        <f>I13/C13</f>
        <v>0</v>
      </c>
      <c r="K13" s="28">
        <v>0</v>
      </c>
      <c r="L13" s="17">
        <f>K13/C13</f>
        <v>0</v>
      </c>
      <c r="M13" s="27">
        <v>1</v>
      </c>
      <c r="N13" s="18">
        <v>0</v>
      </c>
      <c r="O13" s="24"/>
      <c r="Q13" s="20"/>
    </row>
    <row r="14" spans="1:17" ht="21.75" customHeight="1" x14ac:dyDescent="0.25">
      <c r="A14" s="21" t="s">
        <v>27</v>
      </c>
      <c r="B14" s="29" t="s">
        <v>28</v>
      </c>
      <c r="C14" s="16">
        <v>23125000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6">
        <v>0</v>
      </c>
      <c r="K14" s="28">
        <v>0</v>
      </c>
      <c r="L14" s="17">
        <v>0</v>
      </c>
      <c r="M14" s="27">
        <v>1</v>
      </c>
      <c r="N14" s="18">
        <v>0</v>
      </c>
      <c r="O14" s="24"/>
      <c r="Q14" s="20"/>
    </row>
    <row r="15" spans="1:17" ht="21.75" customHeight="1" x14ac:dyDescent="0.25">
      <c r="A15" s="14"/>
      <c r="B15" s="15" t="s">
        <v>29</v>
      </c>
      <c r="C15" s="25">
        <f>C14</f>
        <v>23125000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6">
        <v>0</v>
      </c>
      <c r="K15" s="28">
        <v>0</v>
      </c>
      <c r="L15" s="17">
        <v>0</v>
      </c>
      <c r="M15" s="27">
        <v>1</v>
      </c>
      <c r="N15" s="18">
        <v>0</v>
      </c>
      <c r="O15" s="24"/>
      <c r="Q15" s="20"/>
    </row>
    <row r="16" spans="1:17" s="34" customFormat="1" ht="48.75" customHeight="1" x14ac:dyDescent="0.2">
      <c r="A16" s="21" t="s">
        <v>30</v>
      </c>
      <c r="B16" s="22" t="s">
        <v>31</v>
      </c>
      <c r="C16" s="30">
        <f>C17</f>
        <v>4460060000</v>
      </c>
      <c r="D16" s="31">
        <f t="shared" ref="D16:I16" si="2">SUM(D17:D27)</f>
        <v>0</v>
      </c>
      <c r="E16" s="31">
        <f t="shared" si="2"/>
        <v>0</v>
      </c>
      <c r="F16" s="31">
        <f t="shared" si="2"/>
        <v>0</v>
      </c>
      <c r="G16" s="32">
        <f t="shared" si="2"/>
        <v>0</v>
      </c>
      <c r="H16" s="31">
        <f t="shared" si="2"/>
        <v>0</v>
      </c>
      <c r="I16" s="30">
        <f t="shared" si="2"/>
        <v>0</v>
      </c>
      <c r="J16" s="33">
        <f>I16/C16</f>
        <v>0</v>
      </c>
      <c r="K16" s="30">
        <f>I16</f>
        <v>0</v>
      </c>
      <c r="L16" s="33">
        <v>0</v>
      </c>
      <c r="M16" s="33">
        <v>1</v>
      </c>
      <c r="N16" s="33">
        <v>0</v>
      </c>
      <c r="O16" s="24"/>
      <c r="Q16" s="35"/>
    </row>
    <row r="17" spans="1:17" s="34" customFormat="1" ht="21.75" customHeight="1" x14ac:dyDescent="0.2">
      <c r="A17" s="14"/>
      <c r="B17" s="22" t="s">
        <v>32</v>
      </c>
      <c r="C17" s="16">
        <f>SUM(C19:C27)</f>
        <v>4460060000</v>
      </c>
      <c r="D17" s="36">
        <f>SUM(D18:D28)</f>
        <v>0</v>
      </c>
      <c r="E17" s="36">
        <f>SUM(E18:E28)</f>
        <v>0</v>
      </c>
      <c r="F17" s="36">
        <f>SUM(F18:F28)</f>
        <v>0</v>
      </c>
      <c r="G17" s="25">
        <v>0</v>
      </c>
      <c r="H17" s="36">
        <f>SUM(H18:H28)</f>
        <v>0</v>
      </c>
      <c r="I17" s="25">
        <v>0</v>
      </c>
      <c r="J17" s="26">
        <f>I17/C17</f>
        <v>0</v>
      </c>
      <c r="K17" s="28">
        <f>I17</f>
        <v>0</v>
      </c>
      <c r="L17" s="26">
        <f>K17/C17</f>
        <v>0</v>
      </c>
      <c r="M17" s="26">
        <v>1</v>
      </c>
      <c r="N17" s="26">
        <v>0</v>
      </c>
      <c r="O17" s="14"/>
      <c r="Q17" s="35"/>
    </row>
    <row r="18" spans="1:17" s="34" customFormat="1" ht="21.75" customHeight="1" x14ac:dyDescent="0.2">
      <c r="A18" s="14"/>
      <c r="B18" s="22" t="s">
        <v>33</v>
      </c>
      <c r="C18" s="16"/>
      <c r="D18" s="25"/>
      <c r="E18" s="25"/>
      <c r="F18" s="25"/>
      <c r="G18" s="25"/>
      <c r="H18" s="25"/>
      <c r="I18" s="25"/>
      <c r="J18" s="26"/>
      <c r="K18" s="28"/>
      <c r="L18" s="26"/>
      <c r="M18" s="26"/>
      <c r="N18" s="26"/>
      <c r="O18" s="14"/>
      <c r="Q18" s="35"/>
    </row>
    <row r="19" spans="1:17" s="34" customFormat="1" ht="30" customHeight="1" x14ac:dyDescent="0.2">
      <c r="A19" s="14"/>
      <c r="B19" s="37" t="s">
        <v>34</v>
      </c>
      <c r="C19" s="25">
        <v>30000000</v>
      </c>
      <c r="D19" s="38">
        <v>0</v>
      </c>
      <c r="E19" s="38">
        <v>0</v>
      </c>
      <c r="F19" s="38">
        <v>0</v>
      </c>
      <c r="G19" s="25">
        <v>0</v>
      </c>
      <c r="H19" s="38">
        <v>0</v>
      </c>
      <c r="I19" s="25">
        <v>0</v>
      </c>
      <c r="J19" s="26">
        <v>0</v>
      </c>
      <c r="K19" s="28">
        <f>I19</f>
        <v>0</v>
      </c>
      <c r="L19" s="26">
        <f>K19/C19</f>
        <v>0</v>
      </c>
      <c r="M19" s="26">
        <v>1</v>
      </c>
      <c r="N19" s="26">
        <v>0</v>
      </c>
      <c r="O19" s="39"/>
      <c r="Q19" s="35"/>
    </row>
    <row r="20" spans="1:17" s="34" customFormat="1" ht="43.5" customHeight="1" x14ac:dyDescent="0.2">
      <c r="A20" s="14"/>
      <c r="B20" s="37" t="s">
        <v>35</v>
      </c>
      <c r="C20" s="25">
        <v>206000000</v>
      </c>
      <c r="D20" s="38">
        <v>0</v>
      </c>
      <c r="E20" s="38">
        <v>0</v>
      </c>
      <c r="F20" s="38">
        <v>0</v>
      </c>
      <c r="G20" s="25"/>
      <c r="H20" s="38">
        <v>0</v>
      </c>
      <c r="I20" s="25">
        <v>0</v>
      </c>
      <c r="J20" s="26">
        <v>0</v>
      </c>
      <c r="K20" s="28">
        <f t="shared" ref="K20:K25" si="3">I20</f>
        <v>0</v>
      </c>
      <c r="L20" s="26">
        <v>0</v>
      </c>
      <c r="M20" s="26">
        <v>1</v>
      </c>
      <c r="N20" s="26">
        <v>0</v>
      </c>
      <c r="O20" s="39"/>
      <c r="Q20" s="35"/>
    </row>
    <row r="21" spans="1:17" s="34" customFormat="1" ht="30" customHeight="1" x14ac:dyDescent="0.2">
      <c r="A21" s="14"/>
      <c r="B21" s="37" t="s">
        <v>36</v>
      </c>
      <c r="C21" s="25">
        <v>584000000</v>
      </c>
      <c r="D21" s="38">
        <v>0</v>
      </c>
      <c r="E21" s="38">
        <v>0</v>
      </c>
      <c r="F21" s="38">
        <v>0</v>
      </c>
      <c r="G21" s="25"/>
      <c r="H21" s="38">
        <v>0</v>
      </c>
      <c r="I21" s="25">
        <v>0</v>
      </c>
      <c r="J21" s="26">
        <v>0</v>
      </c>
      <c r="K21" s="28">
        <f t="shared" si="3"/>
        <v>0</v>
      </c>
      <c r="L21" s="26">
        <v>0</v>
      </c>
      <c r="M21" s="26">
        <v>1</v>
      </c>
      <c r="N21" s="26">
        <v>0</v>
      </c>
      <c r="O21" s="39"/>
      <c r="Q21" s="35"/>
    </row>
    <row r="22" spans="1:17" s="34" customFormat="1" ht="30" customHeight="1" x14ac:dyDescent="0.2">
      <c r="A22" s="14"/>
      <c r="B22" s="40" t="s">
        <v>37</v>
      </c>
      <c r="C22" s="25"/>
      <c r="D22" s="38"/>
      <c r="E22" s="38"/>
      <c r="F22" s="38"/>
      <c r="G22" s="25"/>
      <c r="H22" s="38"/>
      <c r="I22" s="25"/>
      <c r="J22" s="26"/>
      <c r="K22" s="28"/>
      <c r="L22" s="26"/>
      <c r="M22" s="26"/>
      <c r="N22" s="26"/>
      <c r="O22" s="39"/>
      <c r="Q22" s="35"/>
    </row>
    <row r="23" spans="1:17" s="34" customFormat="1" ht="30" customHeight="1" x14ac:dyDescent="0.2">
      <c r="A23" s="14"/>
      <c r="B23" s="37" t="s">
        <v>38</v>
      </c>
      <c r="C23" s="25">
        <v>1065060000</v>
      </c>
      <c r="D23" s="38">
        <v>0</v>
      </c>
      <c r="E23" s="38">
        <v>0</v>
      </c>
      <c r="F23" s="38">
        <v>0</v>
      </c>
      <c r="G23" s="25"/>
      <c r="H23" s="38">
        <v>0</v>
      </c>
      <c r="I23" s="25">
        <v>0</v>
      </c>
      <c r="J23" s="26">
        <v>0</v>
      </c>
      <c r="K23" s="28">
        <f t="shared" si="3"/>
        <v>0</v>
      </c>
      <c r="L23" s="26">
        <v>0</v>
      </c>
      <c r="M23" s="26">
        <v>1</v>
      </c>
      <c r="N23" s="26">
        <v>0</v>
      </c>
      <c r="O23" s="39"/>
      <c r="Q23" s="35"/>
    </row>
    <row r="24" spans="1:17" s="34" customFormat="1" ht="30" customHeight="1" x14ac:dyDescent="0.2">
      <c r="A24" s="14"/>
      <c r="B24" s="40" t="s">
        <v>39</v>
      </c>
      <c r="C24" s="25"/>
      <c r="D24" s="38"/>
      <c r="E24" s="38"/>
      <c r="F24" s="38"/>
      <c r="G24" s="25"/>
      <c r="H24" s="38"/>
      <c r="I24" s="25"/>
      <c r="J24" s="26"/>
      <c r="K24" s="28"/>
      <c r="L24" s="26"/>
      <c r="M24" s="26"/>
      <c r="N24" s="26"/>
      <c r="O24" s="39"/>
      <c r="Q24" s="35"/>
    </row>
    <row r="25" spans="1:17" s="34" customFormat="1" ht="30" customHeight="1" x14ac:dyDescent="0.2">
      <c r="A25" s="14"/>
      <c r="B25" s="37" t="s">
        <v>40</v>
      </c>
      <c r="C25" s="25">
        <v>535000000</v>
      </c>
      <c r="D25" s="38">
        <v>0</v>
      </c>
      <c r="E25" s="38">
        <v>0</v>
      </c>
      <c r="F25" s="38">
        <v>0</v>
      </c>
      <c r="G25" s="25"/>
      <c r="H25" s="38">
        <v>0</v>
      </c>
      <c r="I25" s="25">
        <v>0</v>
      </c>
      <c r="J25" s="26">
        <v>0</v>
      </c>
      <c r="K25" s="28">
        <f t="shared" si="3"/>
        <v>0</v>
      </c>
      <c r="L25" s="26">
        <v>0</v>
      </c>
      <c r="M25" s="26">
        <v>1</v>
      </c>
      <c r="N25" s="26">
        <v>0</v>
      </c>
      <c r="O25" s="39"/>
      <c r="Q25" s="35"/>
    </row>
    <row r="26" spans="1:17" s="34" customFormat="1" ht="30" customHeight="1" x14ac:dyDescent="0.2">
      <c r="A26" s="14"/>
      <c r="B26" s="40" t="s">
        <v>41</v>
      </c>
      <c r="C26" s="25"/>
      <c r="D26" s="38"/>
      <c r="E26" s="38"/>
      <c r="F26" s="38"/>
      <c r="G26" s="25"/>
      <c r="H26" s="38"/>
      <c r="I26" s="25"/>
      <c r="J26" s="26"/>
      <c r="K26" s="28"/>
      <c r="L26" s="26"/>
      <c r="M26" s="26"/>
      <c r="N26" s="26"/>
      <c r="O26" s="39"/>
      <c r="Q26" s="35"/>
    </row>
    <row r="27" spans="1:17" s="34" customFormat="1" ht="28.5" customHeight="1" x14ac:dyDescent="0.2">
      <c r="A27" s="14"/>
      <c r="B27" s="37" t="s">
        <v>42</v>
      </c>
      <c r="C27" s="25">
        <v>2040000000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6">
        <f>I27/C27</f>
        <v>0</v>
      </c>
      <c r="K27" s="28">
        <f>I27</f>
        <v>0</v>
      </c>
      <c r="L27" s="26">
        <f>K27/C27</f>
        <v>0</v>
      </c>
      <c r="M27" s="26">
        <v>1</v>
      </c>
      <c r="N27" s="26">
        <v>0</v>
      </c>
      <c r="O27" s="14"/>
      <c r="Q27" s="35"/>
    </row>
    <row r="28" spans="1:17" s="34" customFormat="1" ht="21.75" customHeight="1" x14ac:dyDescent="0.2">
      <c r="A28" s="21" t="s">
        <v>43</v>
      </c>
      <c r="B28" s="22" t="s">
        <v>44</v>
      </c>
      <c r="C28" s="16">
        <f>SUM(C29)</f>
        <v>110000000000</v>
      </c>
      <c r="D28" s="30">
        <f>SUM(D29)</f>
        <v>0</v>
      </c>
      <c r="E28" s="30">
        <f>SUM(E29)</f>
        <v>0</v>
      </c>
      <c r="F28" s="30">
        <f>SUM(F29)</f>
        <v>0</v>
      </c>
      <c r="G28" s="14"/>
      <c r="H28" s="30">
        <f>SUM(H29)</f>
        <v>0</v>
      </c>
      <c r="I28" s="16">
        <f>SUM(I29)</f>
        <v>4854221059</v>
      </c>
      <c r="J28" s="17">
        <f>I28/C28</f>
        <v>4.4129282354545454E-2</v>
      </c>
      <c r="K28" s="23">
        <f>SUM(K29)</f>
        <v>4854221059</v>
      </c>
      <c r="L28" s="17">
        <f>K28/C28</f>
        <v>4.4129282354545454E-2</v>
      </c>
      <c r="M28" s="17">
        <f>M29</f>
        <v>8.3000000000000004E-2</v>
      </c>
      <c r="N28" s="17">
        <f>SUM(N29)</f>
        <v>4.4129282354545454E-2</v>
      </c>
      <c r="O28" s="39"/>
      <c r="Q28" s="35"/>
    </row>
    <row r="29" spans="1:17" s="34" customFormat="1" ht="27" customHeight="1" x14ac:dyDescent="0.2">
      <c r="A29" s="14"/>
      <c r="B29" s="15" t="s">
        <v>45</v>
      </c>
      <c r="C29" s="25">
        <v>110000000000</v>
      </c>
      <c r="D29" s="41">
        <v>0</v>
      </c>
      <c r="E29" s="41">
        <v>0</v>
      </c>
      <c r="F29" s="41">
        <v>0</v>
      </c>
      <c r="G29" s="28">
        <v>0</v>
      </c>
      <c r="H29" s="41">
        <v>0</v>
      </c>
      <c r="I29" s="28">
        <v>4854221059</v>
      </c>
      <c r="J29" s="26">
        <f>I29/C29</f>
        <v>4.4129282354545454E-2</v>
      </c>
      <c r="K29" s="28">
        <f>I29</f>
        <v>4854221059</v>
      </c>
      <c r="L29" s="26">
        <f>K29/C29</f>
        <v>4.4129282354545454E-2</v>
      </c>
      <c r="M29" s="26">
        <v>8.3000000000000004E-2</v>
      </c>
      <c r="N29" s="42">
        <f>L29</f>
        <v>4.4129282354545454E-2</v>
      </c>
      <c r="O29" s="43"/>
      <c r="Q29" s="35"/>
    </row>
    <row r="30" spans="1:17" s="34" customFormat="1" ht="27" customHeight="1" x14ac:dyDescent="0.2">
      <c r="A30" s="44" t="s">
        <v>46</v>
      </c>
      <c r="B30" s="44"/>
      <c r="C30" s="45">
        <f>C8+C28</f>
        <v>140286644696</v>
      </c>
      <c r="D30" s="45"/>
      <c r="E30" s="45"/>
      <c r="F30" s="45">
        <f>SUM(F16)</f>
        <v>0</v>
      </c>
      <c r="G30" s="45">
        <f>SUM(G16)</f>
        <v>0</v>
      </c>
      <c r="H30" s="45"/>
      <c r="I30" s="45">
        <f>I9+I10+I12+I16+I28</f>
        <v>6221370933</v>
      </c>
      <c r="J30" s="46">
        <f>I30/C30</f>
        <v>4.4347563850298505E-2</v>
      </c>
      <c r="K30" s="45">
        <f>K9+K10+K12+K16+K28</f>
        <v>6221370933</v>
      </c>
      <c r="L30" s="47">
        <f>J30</f>
        <v>4.4347563850298505E-2</v>
      </c>
      <c r="M30" s="47">
        <v>1</v>
      </c>
      <c r="N30" s="47">
        <f>I30/C30</f>
        <v>4.4347563850298505E-2</v>
      </c>
      <c r="O30" s="48"/>
      <c r="Q30" s="35"/>
    </row>
    <row r="31" spans="1:17" ht="11.25" customHeight="1" x14ac:dyDescent="0.3">
      <c r="A31" s="49"/>
      <c r="B31" s="50"/>
      <c r="C31" s="51"/>
      <c r="D31" s="51"/>
      <c r="E31" s="51"/>
      <c r="F31" s="51"/>
      <c r="G31" s="52"/>
      <c r="H31" s="52"/>
      <c r="I31" s="51">
        <v>0</v>
      </c>
      <c r="J31" s="53"/>
      <c r="K31" s="51"/>
      <c r="L31" s="53"/>
      <c r="M31" s="53"/>
      <c r="N31" s="53"/>
      <c r="O31" s="54"/>
    </row>
    <row r="32" spans="1:17" ht="21.75" customHeight="1" x14ac:dyDescent="0.3">
      <c r="A32" s="55"/>
      <c r="B32" s="56" t="s">
        <v>47</v>
      </c>
      <c r="C32" s="57">
        <f>C30-C28</f>
        <v>30286644696</v>
      </c>
      <c r="D32" s="57"/>
      <c r="E32" s="57"/>
      <c r="F32" s="55"/>
      <c r="G32" s="55"/>
      <c r="H32" s="55"/>
      <c r="I32" s="57"/>
      <c r="J32" s="55"/>
      <c r="K32" s="57">
        <f>K30-K28</f>
        <v>1367149874</v>
      </c>
      <c r="L32" s="58">
        <f>K32/C32</f>
        <v>4.5140354361556646E-2</v>
      </c>
      <c r="M32" s="59"/>
      <c r="N32" s="60" t="s">
        <v>48</v>
      </c>
      <c r="O32" s="59"/>
    </row>
    <row r="33" spans="1:15" ht="21.75" customHeight="1" x14ac:dyDescent="0.3">
      <c r="A33" s="55"/>
      <c r="B33" s="55"/>
      <c r="C33" s="57"/>
      <c r="D33" s="57"/>
      <c r="E33" s="57"/>
      <c r="F33" s="55"/>
      <c r="G33" s="55"/>
      <c r="H33" s="55"/>
      <c r="I33" s="55"/>
      <c r="J33" s="55"/>
      <c r="K33" s="55"/>
      <c r="L33" s="55"/>
      <c r="M33" s="59"/>
      <c r="N33" s="61"/>
      <c r="O33" s="59"/>
    </row>
    <row r="34" spans="1:15" ht="21.75" customHeight="1" x14ac:dyDescent="0.3">
      <c r="A34" s="55"/>
      <c r="B34" s="55"/>
      <c r="C34" s="57"/>
      <c r="D34" s="57"/>
      <c r="E34" s="57"/>
      <c r="F34" s="55"/>
      <c r="G34" s="55"/>
      <c r="H34" s="55"/>
      <c r="I34" s="62"/>
      <c r="J34" s="55"/>
      <c r="K34" s="63"/>
      <c r="L34" s="55"/>
      <c r="M34" s="59"/>
      <c r="N34" s="61"/>
      <c r="O34" s="59"/>
    </row>
    <row r="35" spans="1:15" ht="21.75" customHeight="1" x14ac:dyDescent="0.3">
      <c r="A35" s="55"/>
      <c r="B35" s="57"/>
      <c r="C35" s="57"/>
      <c r="D35" s="57"/>
      <c r="E35" s="57"/>
      <c r="F35" s="57"/>
      <c r="G35" s="55"/>
      <c r="H35" s="55"/>
      <c r="I35" s="55"/>
      <c r="J35" s="55"/>
      <c r="K35" s="55"/>
      <c r="L35" s="55"/>
      <c r="M35" s="59"/>
      <c r="N35" s="61"/>
      <c r="O35" s="59"/>
    </row>
    <row r="36" spans="1:15" ht="21.75" customHeight="1" x14ac:dyDescent="0.3">
      <c r="A36" s="55"/>
      <c r="B36" s="55"/>
      <c r="C36" s="57"/>
      <c r="D36" s="57"/>
      <c r="E36" s="57"/>
      <c r="F36" s="55"/>
      <c r="G36" s="55"/>
      <c r="H36" s="55"/>
      <c r="I36" s="55"/>
      <c r="J36" s="55"/>
      <c r="K36" s="55"/>
      <c r="L36" s="55"/>
      <c r="M36" s="59"/>
      <c r="N36" s="61"/>
      <c r="O36" s="64"/>
    </row>
    <row r="37" spans="1:15" ht="21.75" customHeight="1" x14ac:dyDescent="0.3">
      <c r="A37" s="55"/>
      <c r="B37" s="55"/>
      <c r="C37" s="57"/>
      <c r="D37" s="57"/>
      <c r="E37" s="57"/>
      <c r="F37" s="55"/>
      <c r="G37" s="55"/>
      <c r="H37" s="55"/>
      <c r="I37" s="55"/>
      <c r="J37" s="55"/>
      <c r="K37" s="55"/>
      <c r="L37" s="55"/>
      <c r="N37" s="66"/>
      <c r="O37" s="67"/>
    </row>
    <row r="38" spans="1:15" ht="21.75" customHeight="1" x14ac:dyDescent="0.3">
      <c r="A38" s="55"/>
      <c r="B38" s="55"/>
      <c r="C38" s="57"/>
      <c r="D38" s="57"/>
      <c r="E38" s="57"/>
      <c r="F38" s="55"/>
      <c r="G38" s="55"/>
      <c r="H38" s="55"/>
      <c r="I38" s="55"/>
      <c r="J38" s="55"/>
      <c r="K38" s="55"/>
      <c r="L38" s="55"/>
      <c r="N38" s="68"/>
      <c r="O38" s="59"/>
    </row>
    <row r="39" spans="1:15" ht="21.75" customHeight="1" x14ac:dyDescent="0.3">
      <c r="A39" s="55"/>
      <c r="B39" s="55"/>
      <c r="C39" s="57"/>
      <c r="D39" s="57"/>
      <c r="E39" s="57"/>
      <c r="F39" s="55"/>
      <c r="G39" s="55"/>
      <c r="H39" s="55"/>
      <c r="I39" s="55"/>
      <c r="J39" s="55"/>
      <c r="K39" s="55"/>
      <c r="L39" s="55"/>
      <c r="N39" s="68"/>
      <c r="O39" s="59"/>
    </row>
    <row r="1814" spans="11:11" x14ac:dyDescent="0.3">
      <c r="K1814" s="65" t="s">
        <v>49</v>
      </c>
    </row>
  </sheetData>
  <mergeCells count="16">
    <mergeCell ref="G5:G6"/>
    <mergeCell ref="H5:H6"/>
    <mergeCell ref="I5:L5"/>
    <mergeCell ref="M5:N5"/>
    <mergeCell ref="O5:O6"/>
    <mergeCell ref="A30:B30"/>
    <mergeCell ref="A1:O1"/>
    <mergeCell ref="A2:O2"/>
    <mergeCell ref="A3:O3"/>
    <mergeCell ref="A4:O4"/>
    <mergeCell ref="A5:A6"/>
    <mergeCell ref="B5:B6"/>
    <mergeCell ref="C5:C6"/>
    <mergeCell ref="D5:D6"/>
    <mergeCell ref="E5:E6"/>
    <mergeCell ref="F5:F6"/>
  </mergeCells>
  <pageMargins left="0.78740157480314965" right="0.39370078740157483" top="0.39370078740157483" bottom="0.39370078740157483" header="0" footer="0"/>
  <pageSetup paperSize="5" scale="5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20</vt:lpstr>
      <vt:lpstr>'Jan 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2020-06-29T06:41:23Z</dcterms:created>
  <dcterms:modified xsi:type="dcterms:W3CDTF">2020-06-29T06:44:03Z</dcterms:modified>
</cp:coreProperties>
</file>