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9" i="1" l="1"/>
  <c r="Y39" i="1"/>
  <c r="U39" i="1"/>
  <c r="S39" i="1"/>
  <c r="O39" i="1"/>
  <c r="M39" i="1"/>
  <c r="I39" i="1"/>
  <c r="G39" i="1"/>
  <c r="AC38" i="1"/>
  <c r="AB38" i="1"/>
  <c r="W38" i="1"/>
  <c r="V38" i="1"/>
  <c r="Q38" i="1"/>
  <c r="P38" i="1"/>
  <c r="K38" i="1"/>
  <c r="J38" i="1"/>
  <c r="E38" i="1"/>
  <c r="D38" i="1"/>
  <c r="C38" i="1"/>
  <c r="AC37" i="1"/>
  <c r="AB37" i="1"/>
  <c r="W37" i="1"/>
  <c r="V37" i="1"/>
  <c r="Q37" i="1"/>
  <c r="P37" i="1"/>
  <c r="K37" i="1"/>
  <c r="J37" i="1"/>
  <c r="E37" i="1"/>
  <c r="D37" i="1"/>
  <c r="C37" i="1"/>
  <c r="AC36" i="1"/>
  <c r="AB36" i="1"/>
  <c r="W36" i="1"/>
  <c r="V36" i="1"/>
  <c r="Q36" i="1"/>
  <c r="P36" i="1"/>
  <c r="K36" i="1"/>
  <c r="J36" i="1"/>
  <c r="E36" i="1"/>
  <c r="D36" i="1"/>
  <c r="C36" i="1"/>
  <c r="AC35" i="1"/>
  <c r="AB35" i="1"/>
  <c r="W35" i="1"/>
  <c r="V35" i="1"/>
  <c r="Q35" i="1"/>
  <c r="P35" i="1"/>
  <c r="K35" i="1"/>
  <c r="J35" i="1"/>
  <c r="E35" i="1"/>
  <c r="D35" i="1"/>
  <c r="C35" i="1"/>
  <c r="AC34" i="1"/>
  <c r="AB34" i="1"/>
  <c r="W34" i="1"/>
  <c r="V34" i="1"/>
  <c r="Q34" i="1"/>
  <c r="P34" i="1"/>
  <c r="K34" i="1"/>
  <c r="J34" i="1"/>
  <c r="E34" i="1"/>
  <c r="D34" i="1"/>
  <c r="C34" i="1"/>
  <c r="AC33" i="1"/>
  <c r="AB33" i="1"/>
  <c r="W33" i="1"/>
  <c r="V33" i="1"/>
  <c r="Q33" i="1"/>
  <c r="P33" i="1"/>
  <c r="K33" i="1"/>
  <c r="J33" i="1"/>
  <c r="E33" i="1"/>
  <c r="D33" i="1"/>
  <c r="C33" i="1"/>
  <c r="AC32" i="1"/>
  <c r="AB32" i="1"/>
  <c r="W32" i="1"/>
  <c r="V32" i="1"/>
  <c r="Q32" i="1"/>
  <c r="P32" i="1"/>
  <c r="K32" i="1"/>
  <c r="J32" i="1"/>
  <c r="E32" i="1"/>
  <c r="D32" i="1"/>
  <c r="C32" i="1"/>
  <c r="AC31" i="1"/>
  <c r="AB31" i="1"/>
  <c r="W31" i="1"/>
  <c r="V31" i="1"/>
  <c r="Q31" i="1"/>
  <c r="P31" i="1"/>
  <c r="K31" i="1"/>
  <c r="J31" i="1"/>
  <c r="E31" i="1"/>
  <c r="D31" i="1"/>
  <c r="C31" i="1"/>
  <c r="AC30" i="1"/>
  <c r="AB30" i="1"/>
  <c r="W30" i="1"/>
  <c r="V30" i="1"/>
  <c r="Q30" i="1"/>
  <c r="P30" i="1"/>
  <c r="K30" i="1"/>
  <c r="J30" i="1"/>
  <c r="E30" i="1"/>
  <c r="D30" i="1"/>
  <c r="C30" i="1"/>
  <c r="AC29" i="1"/>
  <c r="AB29" i="1"/>
  <c r="W29" i="1"/>
  <c r="V29" i="1"/>
  <c r="Q29" i="1"/>
  <c r="P29" i="1"/>
  <c r="K29" i="1"/>
  <c r="J29" i="1"/>
  <c r="E29" i="1"/>
  <c r="D29" i="1"/>
  <c r="C29" i="1"/>
  <c r="AC28" i="1"/>
  <c r="AB28" i="1"/>
  <c r="W28" i="1"/>
  <c r="V28" i="1"/>
  <c r="Q28" i="1"/>
  <c r="P28" i="1"/>
  <c r="K28" i="1"/>
  <c r="J28" i="1"/>
  <c r="E28" i="1"/>
  <c r="D28" i="1"/>
  <c r="C28" i="1"/>
  <c r="AC27" i="1"/>
  <c r="AB27" i="1"/>
  <c r="W27" i="1"/>
  <c r="V27" i="1"/>
  <c r="Q27" i="1"/>
  <c r="P27" i="1"/>
  <c r="K27" i="1"/>
  <c r="J27" i="1"/>
  <c r="E27" i="1"/>
  <c r="D27" i="1"/>
  <c r="C27" i="1"/>
  <c r="AC26" i="1"/>
  <c r="AB26" i="1"/>
  <c r="W26" i="1"/>
  <c r="V26" i="1"/>
  <c r="Q26" i="1"/>
  <c r="P26" i="1"/>
  <c r="K26" i="1"/>
  <c r="J26" i="1"/>
  <c r="E26" i="1"/>
  <c r="D26" i="1"/>
  <c r="C26" i="1"/>
  <c r="AC25" i="1"/>
  <c r="AB25" i="1"/>
  <c r="W25" i="1"/>
  <c r="V25" i="1"/>
  <c r="Q25" i="1"/>
  <c r="P25" i="1"/>
  <c r="K25" i="1"/>
  <c r="J25" i="1"/>
  <c r="E25" i="1"/>
  <c r="D25" i="1"/>
  <c r="C25" i="1"/>
  <c r="AC24" i="1"/>
  <c r="AB24" i="1"/>
  <c r="W24" i="1"/>
  <c r="V24" i="1"/>
  <c r="Q24" i="1"/>
  <c r="P24" i="1"/>
  <c r="K24" i="1"/>
  <c r="J24" i="1"/>
  <c r="E24" i="1"/>
  <c r="D24" i="1"/>
  <c r="C24" i="1"/>
  <c r="AC23" i="1"/>
  <c r="AB23" i="1"/>
  <c r="W23" i="1"/>
  <c r="V23" i="1"/>
  <c r="Q23" i="1"/>
  <c r="P23" i="1"/>
  <c r="K23" i="1"/>
  <c r="J23" i="1"/>
  <c r="E23" i="1"/>
  <c r="D23" i="1"/>
  <c r="C23" i="1"/>
  <c r="AC22" i="1"/>
  <c r="AB22" i="1"/>
  <c r="W22" i="1"/>
  <c r="V22" i="1"/>
  <c r="Q22" i="1"/>
  <c r="P22" i="1"/>
  <c r="K22" i="1"/>
  <c r="J22" i="1"/>
  <c r="E22" i="1"/>
  <c r="D22" i="1"/>
  <c r="C22" i="1"/>
  <c r="AC21" i="1"/>
  <c r="AB21" i="1"/>
  <c r="W21" i="1"/>
  <c r="Q21" i="1"/>
  <c r="P21" i="1"/>
  <c r="K21" i="1"/>
  <c r="H21" i="1"/>
  <c r="E21" i="1"/>
  <c r="D21" i="1"/>
  <c r="C21" i="1"/>
  <c r="AC20" i="1"/>
  <c r="Z20" i="1"/>
  <c r="W20" i="1"/>
  <c r="T20" i="1"/>
  <c r="Q20" i="1"/>
  <c r="N20" i="1"/>
  <c r="K20" i="1"/>
  <c r="H20" i="1"/>
  <c r="E20" i="1"/>
  <c r="D20" i="1"/>
  <c r="C20" i="1"/>
  <c r="AC19" i="1"/>
  <c r="Z19" i="1"/>
  <c r="W19" i="1"/>
  <c r="T19" i="1"/>
  <c r="Q19" i="1"/>
  <c r="N19" i="1"/>
  <c r="K19" i="1"/>
  <c r="H19" i="1"/>
  <c r="E19" i="1"/>
  <c r="D19" i="1"/>
  <c r="F19" i="1" s="1"/>
  <c r="C19" i="1"/>
  <c r="AC18" i="1"/>
  <c r="Z18" i="1"/>
  <c r="W18" i="1"/>
  <c r="T18" i="1"/>
  <c r="Q18" i="1"/>
  <c r="N18" i="1"/>
  <c r="K18" i="1"/>
  <c r="H18" i="1"/>
  <c r="E18" i="1"/>
  <c r="D18" i="1"/>
  <c r="C18" i="1"/>
  <c r="AC17" i="1"/>
  <c r="Z17" i="1"/>
  <c r="W17" i="1"/>
  <c r="T17" i="1"/>
  <c r="Q17" i="1"/>
  <c r="N17" i="1"/>
  <c r="K17" i="1"/>
  <c r="H17" i="1"/>
  <c r="E17" i="1"/>
  <c r="D17" i="1"/>
  <c r="F17" i="1" s="1"/>
  <c r="C17" i="1"/>
  <c r="AC16" i="1"/>
  <c r="Z16" i="1"/>
  <c r="W16" i="1"/>
  <c r="T16" i="1"/>
  <c r="Q16" i="1"/>
  <c r="N16" i="1"/>
  <c r="K16" i="1"/>
  <c r="H16" i="1"/>
  <c r="E16" i="1"/>
  <c r="D16" i="1"/>
  <c r="C16" i="1"/>
  <c r="AC15" i="1"/>
  <c r="Z15" i="1"/>
  <c r="W15" i="1"/>
  <c r="T15" i="1"/>
  <c r="Q15" i="1"/>
  <c r="N15" i="1"/>
  <c r="K15" i="1"/>
  <c r="H15" i="1"/>
  <c r="E15" i="1"/>
  <c r="D15" i="1"/>
  <c r="F15" i="1" s="1"/>
  <c r="C15" i="1"/>
  <c r="AC14" i="1"/>
  <c r="Z14" i="1"/>
  <c r="W14" i="1"/>
  <c r="T14" i="1"/>
  <c r="Q14" i="1"/>
  <c r="N14" i="1"/>
  <c r="K14" i="1"/>
  <c r="H14" i="1"/>
  <c r="E14" i="1"/>
  <c r="D14" i="1"/>
  <c r="C14" i="1"/>
  <c r="AC13" i="1"/>
  <c r="Z13" i="1"/>
  <c r="W13" i="1"/>
  <c r="T13" i="1"/>
  <c r="Q13" i="1"/>
  <c r="N13" i="1"/>
  <c r="K13" i="1"/>
  <c r="H13" i="1"/>
  <c r="E13" i="1"/>
  <c r="D13" i="1"/>
  <c r="F13" i="1" s="1"/>
  <c r="C13" i="1"/>
  <c r="AC12" i="1"/>
  <c r="Z12" i="1"/>
  <c r="W12" i="1"/>
  <c r="T12" i="1"/>
  <c r="Q12" i="1"/>
  <c r="N12" i="1"/>
  <c r="K12" i="1"/>
  <c r="H12" i="1"/>
  <c r="E12" i="1"/>
  <c r="D12" i="1"/>
  <c r="C12" i="1"/>
  <c r="N5" i="1"/>
  <c r="M5" i="1"/>
  <c r="N4" i="1"/>
  <c r="M4" i="1"/>
  <c r="E39" i="1" l="1"/>
  <c r="AB12" i="1"/>
  <c r="V12" i="1"/>
  <c r="P12" i="1"/>
  <c r="J12" i="1"/>
  <c r="L12" i="1"/>
  <c r="K39" i="1"/>
  <c r="Q39" i="1"/>
  <c r="X12" i="1"/>
  <c r="W39" i="1"/>
  <c r="AC39" i="1"/>
  <c r="AB14" i="1"/>
  <c r="V14" i="1"/>
  <c r="P14" i="1"/>
  <c r="J14" i="1"/>
  <c r="L14" i="1"/>
  <c r="X14" i="1"/>
  <c r="AB16" i="1"/>
  <c r="V16" i="1"/>
  <c r="P16" i="1"/>
  <c r="J16" i="1"/>
  <c r="AB18" i="1"/>
  <c r="V18" i="1"/>
  <c r="P18" i="1"/>
  <c r="J18" i="1"/>
  <c r="L18" i="1"/>
  <c r="X18" i="1"/>
  <c r="AB20" i="1"/>
  <c r="V20" i="1"/>
  <c r="P20" i="1"/>
  <c r="J20" i="1"/>
  <c r="Z22" i="1"/>
  <c r="T22" i="1"/>
  <c r="N22" i="1"/>
  <c r="H22" i="1"/>
  <c r="F22" i="1"/>
  <c r="Z23" i="1"/>
  <c r="T23" i="1"/>
  <c r="N23" i="1"/>
  <c r="H23" i="1"/>
  <c r="F23" i="1"/>
  <c r="Z24" i="1"/>
  <c r="T24" i="1"/>
  <c r="N24" i="1"/>
  <c r="H24" i="1"/>
  <c r="F24" i="1"/>
  <c r="Z25" i="1"/>
  <c r="T25" i="1"/>
  <c r="N25" i="1"/>
  <c r="H25" i="1"/>
  <c r="F25" i="1"/>
  <c r="Z26" i="1"/>
  <c r="T26" i="1"/>
  <c r="N26" i="1"/>
  <c r="H26" i="1"/>
  <c r="F26" i="1"/>
  <c r="Z27" i="1"/>
  <c r="T27" i="1"/>
  <c r="N27" i="1"/>
  <c r="H27" i="1"/>
  <c r="F27" i="1"/>
  <c r="Z28" i="1"/>
  <c r="T28" i="1"/>
  <c r="N28" i="1"/>
  <c r="H28" i="1"/>
  <c r="F28" i="1"/>
  <c r="AB13" i="1"/>
  <c r="V13" i="1"/>
  <c r="P13" i="1"/>
  <c r="J13" i="1"/>
  <c r="L13" i="1"/>
  <c r="R13" i="1"/>
  <c r="X13" i="1"/>
  <c r="AD13" i="1"/>
  <c r="F14" i="1"/>
  <c r="R14" i="1" s="1"/>
  <c r="AB15" i="1"/>
  <c r="V15" i="1"/>
  <c r="P15" i="1"/>
  <c r="J15" i="1"/>
  <c r="L15" i="1"/>
  <c r="R15" i="1"/>
  <c r="X15" i="1"/>
  <c r="AD15" i="1"/>
  <c r="F16" i="1"/>
  <c r="R16" i="1" s="1"/>
  <c r="AB17" i="1"/>
  <c r="V17" i="1"/>
  <c r="P17" i="1"/>
  <c r="J17" i="1"/>
  <c r="L17" i="1"/>
  <c r="R17" i="1"/>
  <c r="X17" i="1"/>
  <c r="AD17" i="1"/>
  <c r="F18" i="1"/>
  <c r="R18" i="1" s="1"/>
  <c r="AB19" i="1"/>
  <c r="V19" i="1"/>
  <c r="P19" i="1"/>
  <c r="J19" i="1"/>
  <c r="L19" i="1"/>
  <c r="R19" i="1"/>
  <c r="X19" i="1"/>
  <c r="AD19" i="1"/>
  <c r="F20" i="1"/>
  <c r="R20" i="1" s="1"/>
  <c r="V21" i="1"/>
  <c r="J21" i="1"/>
  <c r="Z29" i="1"/>
  <c r="T29" i="1"/>
  <c r="N29" i="1"/>
  <c r="H29" i="1"/>
  <c r="F29" i="1"/>
  <c r="Z30" i="1"/>
  <c r="T30" i="1"/>
  <c r="N30" i="1"/>
  <c r="H30" i="1"/>
  <c r="F30" i="1"/>
  <c r="Z31" i="1"/>
  <c r="T31" i="1"/>
  <c r="N31" i="1"/>
  <c r="H31" i="1"/>
  <c r="F31" i="1"/>
  <c r="Z32" i="1"/>
  <c r="T32" i="1"/>
  <c r="N32" i="1"/>
  <c r="H32" i="1"/>
  <c r="F32" i="1"/>
  <c r="Z33" i="1"/>
  <c r="T33" i="1"/>
  <c r="N33" i="1"/>
  <c r="H33" i="1"/>
  <c r="F33" i="1"/>
  <c r="Z34" i="1"/>
  <c r="T34" i="1"/>
  <c r="N34" i="1"/>
  <c r="H34" i="1"/>
  <c r="F34" i="1"/>
  <c r="Z35" i="1"/>
  <c r="T35" i="1"/>
  <c r="N35" i="1"/>
  <c r="H35" i="1"/>
  <c r="F35" i="1"/>
  <c r="Z36" i="1"/>
  <c r="T36" i="1"/>
  <c r="N36" i="1"/>
  <c r="H36" i="1"/>
  <c r="F36" i="1"/>
  <c r="Z37" i="1"/>
  <c r="T37" i="1"/>
  <c r="N37" i="1"/>
  <c r="H37" i="1"/>
  <c r="F37" i="1"/>
  <c r="Z38" i="1"/>
  <c r="T38" i="1"/>
  <c r="N38" i="1"/>
  <c r="H38" i="1"/>
  <c r="F38" i="1"/>
  <c r="P39" i="1"/>
  <c r="AB39" i="1"/>
  <c r="D39" i="1"/>
  <c r="N39" i="1" s="1"/>
  <c r="F12" i="1"/>
  <c r="Z21" i="1"/>
  <c r="T21" i="1"/>
  <c r="N21" i="1"/>
  <c r="F21" i="1"/>
  <c r="J39" i="1"/>
  <c r="V39" i="1"/>
  <c r="T39" i="1" l="1"/>
  <c r="H39" i="1"/>
  <c r="X37" i="1"/>
  <c r="L37" i="1"/>
  <c r="AD37" i="1"/>
  <c r="R37" i="1"/>
  <c r="X35" i="1"/>
  <c r="L35" i="1"/>
  <c r="AD35" i="1"/>
  <c r="R35" i="1"/>
  <c r="X33" i="1"/>
  <c r="L33" i="1"/>
  <c r="AD33" i="1"/>
  <c r="R33" i="1"/>
  <c r="X31" i="1"/>
  <c r="L31" i="1"/>
  <c r="AD31" i="1"/>
  <c r="R31" i="1"/>
  <c r="X29" i="1"/>
  <c r="L29" i="1"/>
  <c r="AD29" i="1"/>
  <c r="R29" i="1"/>
  <c r="X28" i="1"/>
  <c r="L28" i="1"/>
  <c r="AD28" i="1"/>
  <c r="R28" i="1"/>
  <c r="X26" i="1"/>
  <c r="L26" i="1"/>
  <c r="R26" i="1"/>
  <c r="AD26" i="1"/>
  <c r="X24" i="1"/>
  <c r="L24" i="1"/>
  <c r="R24" i="1"/>
  <c r="AD24" i="1"/>
  <c r="X22" i="1"/>
  <c r="L22" i="1"/>
  <c r="R22" i="1"/>
  <c r="AD22" i="1"/>
  <c r="X20" i="1"/>
  <c r="L20" i="1"/>
  <c r="X16" i="1"/>
  <c r="L16" i="1"/>
  <c r="R39" i="1"/>
  <c r="Z39" i="1"/>
  <c r="X21" i="1"/>
  <c r="AD21" i="1"/>
  <c r="R21" i="1"/>
  <c r="F39" i="1"/>
  <c r="AD39" i="1" s="1"/>
  <c r="X38" i="1"/>
  <c r="L38" i="1"/>
  <c r="AD38" i="1"/>
  <c r="R38" i="1"/>
  <c r="X36" i="1"/>
  <c r="L36" i="1"/>
  <c r="AD36" i="1"/>
  <c r="R36" i="1"/>
  <c r="X34" i="1"/>
  <c r="L34" i="1"/>
  <c r="AD34" i="1"/>
  <c r="R34" i="1"/>
  <c r="X32" i="1"/>
  <c r="L32" i="1"/>
  <c r="AD32" i="1"/>
  <c r="R32" i="1"/>
  <c r="X30" i="1"/>
  <c r="L30" i="1"/>
  <c r="AD30" i="1"/>
  <c r="R30" i="1"/>
  <c r="L21" i="1"/>
  <c r="X27" i="1"/>
  <c r="L27" i="1"/>
  <c r="R27" i="1"/>
  <c r="AD27" i="1"/>
  <c r="X25" i="1"/>
  <c r="L25" i="1"/>
  <c r="R25" i="1"/>
  <c r="AD25" i="1"/>
  <c r="X23" i="1"/>
  <c r="L23" i="1"/>
  <c r="R23" i="1"/>
  <c r="AD23" i="1"/>
  <c r="AD20" i="1"/>
  <c r="AD18" i="1"/>
  <c r="AD16" i="1"/>
  <c r="AD14" i="1"/>
  <c r="AD12" i="1"/>
  <c r="X39" i="1"/>
  <c r="R12" i="1"/>
  <c r="L39" i="1"/>
</calcChain>
</file>

<file path=xl/sharedStrings.xml><?xml version="1.0" encoding="utf-8"?>
<sst xmlns="http://schemas.openxmlformats.org/spreadsheetml/2006/main" count="82" uniqueCount="36">
  <si>
    <t>TABEL  39</t>
  </si>
  <si>
    <t>CAKUPAN IMUNISASI DPT-HB-Hib 3, POLIO 4*, CAMPAK/MR, DAN IMUNISASI DASAR LENGKAP PADA BAYI MENURUT JENIS KELAMIN, KECAMATAN, DAN PUSKESMAS</t>
  </si>
  <si>
    <t>NO</t>
  </si>
  <si>
    <t>KECAMATAN</t>
  </si>
  <si>
    <t>PUSKESMAS</t>
  </si>
  <si>
    <r>
      <t xml:space="preserve">JUMLAH BAYI
</t>
    </r>
    <r>
      <rPr>
        <i/>
        <sz val="12"/>
        <rFont val="Arial"/>
        <family val="2"/>
      </rPr>
      <t>(SURVIVING INFANT)</t>
    </r>
  </si>
  <si>
    <t>BAYI DIIMUNISASI</t>
  </si>
  <si>
    <t>DPT-HB-Hib3</t>
  </si>
  <si>
    <t>POLIO 4*</t>
  </si>
  <si>
    <t>CAMPAK/MR</t>
  </si>
  <si>
    <t>IMUNISASI DASAR LENGKAP</t>
  </si>
  <si>
    <t>L</t>
  </si>
  <si>
    <t>P</t>
  </si>
  <si>
    <t>L + P</t>
  </si>
  <si>
    <t>L+P</t>
  </si>
  <si>
    <t>JUMLAH</t>
  </si>
  <si>
    <t>%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</si>
  <si>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</si>
  <si>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</si>
  <si>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</si>
  <si>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</si>
  <si>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</si>
  <si>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</si>
  <si>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</si>
  <si>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</si>
  <si>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</si>
  <si>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</si>
  <si>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</si>
  <si>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</si>
  <si>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</si>
  <si>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</si>
  <si>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</si>
  <si>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Sumber: Seksi Surveilans dan Imunisasi</t>
  </si>
  <si>
    <t>Keterangan:</t>
  </si>
  <si>
    <t>*khusus untuk provinsi DIY, diisi dengan imunisasi IPV dosis ke 3</t>
  </si>
  <si>
    <t>MR = measles rubella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</si>
</sst>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37" fontId="1" fillId="0" borderId="6" xfId="1" applyNumberFormat="1" applyFont="1" applyBorder="1" applyAlignment="1">
      <alignment horizontal="right" vertical="center"/>
    </xf>
    <xf numFmtId="37" fontId="1" fillId="0" borderId="6" xfId="1" applyNumberFormat="1" applyFont="1" applyBorder="1" applyAlignment="1">
      <alignment vertical="center"/>
    </xf>
    <xf numFmtId="164" fontId="1" fillId="0" borderId="6" xfId="2" applyNumberFormat="1" applyFont="1" applyBorder="1" applyAlignment="1">
      <alignment vertical="center"/>
    </xf>
    <xf numFmtId="164" fontId="1" fillId="0" borderId="13" xfId="2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37" fontId="9" fillId="0" borderId="14" xfId="1" applyNumberFormat="1" applyFont="1" applyBorder="1" applyAlignment="1">
      <alignment vertical="center"/>
    </xf>
    <xf numFmtId="164" fontId="9" fillId="0" borderId="14" xfId="2" applyNumberFormat="1" applyFont="1" applyBorder="1" applyAlignment="1">
      <alignment vertical="center"/>
    </xf>
    <xf numFmtId="164" fontId="9" fillId="0" borderId="15" xfId="2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</cellXfs>
  <cellStyles count="3">
    <cellStyle name="Comma [0] 2 2" xfId="1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1">
          <cell r="D11">
            <v>503</v>
          </cell>
          <cell r="E11">
            <v>503</v>
          </cell>
        </row>
        <row r="12">
          <cell r="D12">
            <v>458</v>
          </cell>
          <cell r="E12">
            <v>430</v>
          </cell>
        </row>
        <row r="13">
          <cell r="D13">
            <v>432</v>
          </cell>
          <cell r="E13">
            <v>459</v>
          </cell>
        </row>
        <row r="14">
          <cell r="D14">
            <v>337</v>
          </cell>
          <cell r="E14">
            <v>358</v>
          </cell>
        </row>
        <row r="15">
          <cell r="D15">
            <v>452</v>
          </cell>
          <cell r="E15">
            <v>440</v>
          </cell>
        </row>
        <row r="16">
          <cell r="D16">
            <v>434</v>
          </cell>
          <cell r="E16">
            <v>455</v>
          </cell>
        </row>
        <row r="17">
          <cell r="D17">
            <v>394</v>
          </cell>
          <cell r="E17">
            <v>321</v>
          </cell>
        </row>
        <row r="18">
          <cell r="D18">
            <v>417</v>
          </cell>
          <cell r="E18">
            <v>389</v>
          </cell>
        </row>
        <row r="19">
          <cell r="D19">
            <v>561</v>
          </cell>
          <cell r="E19">
            <v>507</v>
          </cell>
        </row>
        <row r="20">
          <cell r="D20">
            <v>644</v>
          </cell>
          <cell r="E20">
            <v>625</v>
          </cell>
        </row>
        <row r="21">
          <cell r="D21">
            <v>591</v>
          </cell>
          <cell r="E21">
            <v>560</v>
          </cell>
        </row>
        <row r="22">
          <cell r="D22">
            <v>428</v>
          </cell>
          <cell r="E22">
            <v>425</v>
          </cell>
        </row>
        <row r="23">
          <cell r="D23">
            <v>345</v>
          </cell>
          <cell r="E23">
            <v>377</v>
          </cell>
        </row>
        <row r="24">
          <cell r="D24">
            <v>340</v>
          </cell>
          <cell r="E24">
            <v>286</v>
          </cell>
        </row>
        <row r="25">
          <cell r="D25">
            <v>320</v>
          </cell>
          <cell r="E25">
            <v>295</v>
          </cell>
        </row>
        <row r="26">
          <cell r="D26">
            <v>386</v>
          </cell>
          <cell r="E26">
            <v>351</v>
          </cell>
        </row>
        <row r="27">
          <cell r="D27">
            <v>355</v>
          </cell>
          <cell r="E27">
            <v>313</v>
          </cell>
        </row>
        <row r="28">
          <cell r="D28">
            <v>495</v>
          </cell>
          <cell r="E28">
            <v>420</v>
          </cell>
        </row>
        <row r="29">
          <cell r="D29">
            <v>307</v>
          </cell>
          <cell r="E29">
            <v>340</v>
          </cell>
        </row>
        <row r="30">
          <cell r="D30">
            <v>295</v>
          </cell>
          <cell r="E30">
            <v>255</v>
          </cell>
        </row>
        <row r="31">
          <cell r="D31">
            <v>170</v>
          </cell>
          <cell r="E31">
            <v>173</v>
          </cell>
        </row>
        <row r="32">
          <cell r="D32">
            <v>275</v>
          </cell>
          <cell r="E32">
            <v>250</v>
          </cell>
        </row>
        <row r="33">
          <cell r="D33">
            <v>362</v>
          </cell>
          <cell r="E33">
            <v>324</v>
          </cell>
        </row>
        <row r="34">
          <cell r="D34">
            <v>273</v>
          </cell>
          <cell r="E34">
            <v>256</v>
          </cell>
        </row>
        <row r="35">
          <cell r="D35">
            <v>249</v>
          </cell>
          <cell r="E35">
            <v>224</v>
          </cell>
        </row>
        <row r="36">
          <cell r="D36">
            <v>514</v>
          </cell>
          <cell r="E36">
            <v>450</v>
          </cell>
        </row>
        <row r="37">
          <cell r="D37">
            <v>320</v>
          </cell>
          <cell r="E37">
            <v>335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workbookViewId="0">
      <selection sqref="A1:AD45"/>
    </sheetView>
  </sheetViews>
  <sheetFormatPr defaultRowHeight="15" x14ac:dyDescent="0.25"/>
  <cols>
    <col min="1" max="1" width="5.7109375" customWidth="1"/>
    <col min="2" max="2" width="21.7109375" customWidth="1"/>
    <col min="3" max="3" width="30.5703125" bestFit="1" customWidth="1"/>
    <col min="4" max="6" width="8.5703125" customWidth="1"/>
    <col min="7" max="30" width="9.42578125" customWidth="1"/>
  </cols>
  <sheetData>
    <row r="1" spans="1:3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6.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 t="str">
        <f>'[1]1'!E5</f>
        <v>KABUPATEN/KOTA</v>
      </c>
      <c r="N4" s="6" t="str">
        <f>'[1]1'!F5</f>
        <v>DEMAK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6.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 t="str">
        <f>'[1]1'!E6</f>
        <v xml:space="preserve">TAHUN </v>
      </c>
      <c r="N5" s="6">
        <f>'[1]1'!F6</f>
        <v>2019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5">
      <c r="A7" s="7" t="s">
        <v>2</v>
      </c>
      <c r="B7" s="7" t="s">
        <v>3</v>
      </c>
      <c r="C7" s="7" t="s">
        <v>4</v>
      </c>
      <c r="D7" s="8" t="s">
        <v>5</v>
      </c>
      <c r="E7" s="8"/>
      <c r="F7" s="8"/>
      <c r="G7" s="9" t="s">
        <v>6</v>
      </c>
      <c r="H7" s="10"/>
      <c r="I7" s="10"/>
      <c r="J7" s="10"/>
      <c r="K7" s="10"/>
      <c r="L7" s="10"/>
      <c r="M7" s="9"/>
      <c r="N7" s="10"/>
      <c r="O7" s="11"/>
      <c r="P7" s="10"/>
      <c r="Q7" s="10"/>
      <c r="R7" s="10"/>
      <c r="S7" s="9"/>
      <c r="T7" s="10"/>
      <c r="U7" s="11"/>
      <c r="V7" s="10"/>
      <c r="W7" s="10"/>
      <c r="X7" s="10"/>
      <c r="Y7" s="9"/>
      <c r="Z7" s="10"/>
      <c r="AA7" s="11"/>
      <c r="AB7" s="10"/>
      <c r="AC7" s="10"/>
      <c r="AD7" s="11"/>
    </row>
    <row r="8" spans="1:30" x14ac:dyDescent="0.25">
      <c r="A8" s="12"/>
      <c r="B8" s="12"/>
      <c r="C8" s="12"/>
      <c r="D8" s="13"/>
      <c r="E8" s="13"/>
      <c r="F8" s="13"/>
      <c r="G8" s="14" t="s">
        <v>7</v>
      </c>
      <c r="H8" s="15"/>
      <c r="I8" s="15"/>
      <c r="J8" s="15"/>
      <c r="K8" s="15"/>
      <c r="L8" s="16"/>
      <c r="M8" s="14" t="s">
        <v>8</v>
      </c>
      <c r="N8" s="15"/>
      <c r="O8" s="16"/>
      <c r="P8" s="15"/>
      <c r="Q8" s="15"/>
      <c r="R8" s="16"/>
      <c r="S8" s="14" t="s">
        <v>9</v>
      </c>
      <c r="T8" s="15"/>
      <c r="U8" s="16"/>
      <c r="V8" s="15"/>
      <c r="W8" s="15"/>
      <c r="X8" s="16"/>
      <c r="Y8" s="14" t="s">
        <v>10</v>
      </c>
      <c r="Z8" s="15"/>
      <c r="AA8" s="16"/>
      <c r="AB8" s="15"/>
      <c r="AC8" s="15"/>
      <c r="AD8" s="16"/>
    </row>
    <row r="9" spans="1:30" x14ac:dyDescent="0.25">
      <c r="A9" s="12"/>
      <c r="B9" s="12"/>
      <c r="C9" s="12"/>
      <c r="D9" s="13"/>
      <c r="E9" s="13"/>
      <c r="F9" s="13"/>
      <c r="G9" s="17" t="s">
        <v>11</v>
      </c>
      <c r="H9" s="18"/>
      <c r="I9" s="17" t="s">
        <v>12</v>
      </c>
      <c r="J9" s="18"/>
      <c r="K9" s="17" t="s">
        <v>13</v>
      </c>
      <c r="L9" s="18"/>
      <c r="M9" s="17" t="s">
        <v>11</v>
      </c>
      <c r="N9" s="18"/>
      <c r="O9" s="19" t="s">
        <v>12</v>
      </c>
      <c r="P9" s="18"/>
      <c r="Q9" s="17" t="s">
        <v>13</v>
      </c>
      <c r="R9" s="18"/>
      <c r="S9" s="17" t="s">
        <v>11</v>
      </c>
      <c r="T9" s="18"/>
      <c r="U9" s="19" t="s">
        <v>12</v>
      </c>
      <c r="V9" s="18"/>
      <c r="W9" s="17" t="s">
        <v>13</v>
      </c>
      <c r="X9" s="18"/>
      <c r="Y9" s="17" t="s">
        <v>11</v>
      </c>
      <c r="Z9" s="18"/>
      <c r="AA9" s="19" t="s">
        <v>12</v>
      </c>
      <c r="AB9" s="18"/>
      <c r="AC9" s="17" t="s">
        <v>13</v>
      </c>
      <c r="AD9" s="20"/>
    </row>
    <row r="10" spans="1:30" x14ac:dyDescent="0.25">
      <c r="A10" s="21"/>
      <c r="B10" s="21"/>
      <c r="C10" s="21"/>
      <c r="D10" s="22" t="s">
        <v>11</v>
      </c>
      <c r="E10" s="22" t="s">
        <v>12</v>
      </c>
      <c r="F10" s="22" t="s">
        <v>14</v>
      </c>
      <c r="G10" s="23" t="s">
        <v>15</v>
      </c>
      <c r="H10" s="23" t="s">
        <v>16</v>
      </c>
      <c r="I10" s="23" t="s">
        <v>15</v>
      </c>
      <c r="J10" s="23" t="s">
        <v>16</v>
      </c>
      <c r="K10" s="23" t="s">
        <v>15</v>
      </c>
      <c r="L10" s="23" t="s">
        <v>16</v>
      </c>
      <c r="M10" s="23" t="s">
        <v>15</v>
      </c>
      <c r="N10" s="23" t="s">
        <v>16</v>
      </c>
      <c r="O10" s="23" t="s">
        <v>15</v>
      </c>
      <c r="P10" s="24" t="s">
        <v>16</v>
      </c>
      <c r="Q10" s="23" t="s">
        <v>15</v>
      </c>
      <c r="R10" s="23" t="s">
        <v>16</v>
      </c>
      <c r="S10" s="23" t="s">
        <v>15</v>
      </c>
      <c r="T10" s="23" t="s">
        <v>16</v>
      </c>
      <c r="U10" s="23" t="s">
        <v>15</v>
      </c>
      <c r="V10" s="24" t="s">
        <v>16</v>
      </c>
      <c r="W10" s="23" t="s">
        <v>15</v>
      </c>
      <c r="X10" s="23" t="s">
        <v>16</v>
      </c>
      <c r="Y10" s="23" t="s">
        <v>15</v>
      </c>
      <c r="Z10" s="23" t="s">
        <v>16</v>
      </c>
      <c r="AA10" s="23" t="s">
        <v>15</v>
      </c>
      <c r="AB10" s="24" t="s">
        <v>16</v>
      </c>
      <c r="AC10" s="23" t="s">
        <v>15</v>
      </c>
      <c r="AD10" s="23" t="s">
        <v>16</v>
      </c>
    </row>
    <row r="11" spans="1:30" x14ac:dyDescent="0.25">
      <c r="A11" s="25">
        <v>1</v>
      </c>
      <c r="B11" s="25">
        <v>2</v>
      </c>
      <c r="C11" s="25">
        <v>3</v>
      </c>
      <c r="D11" s="25">
        <v>4</v>
      </c>
      <c r="E11" s="25">
        <v>5</v>
      </c>
      <c r="F11" s="25">
        <v>6</v>
      </c>
      <c r="G11" s="25">
        <v>7</v>
      </c>
      <c r="H11" s="25">
        <v>8</v>
      </c>
      <c r="I11" s="25">
        <v>9</v>
      </c>
      <c r="J11" s="25">
        <v>10</v>
      </c>
      <c r="K11" s="25">
        <v>11</v>
      </c>
      <c r="L11" s="25">
        <v>12</v>
      </c>
      <c r="M11" s="25">
        <v>13</v>
      </c>
      <c r="N11" s="25">
        <v>14</v>
      </c>
      <c r="O11" s="25">
        <v>15</v>
      </c>
      <c r="P11" s="26">
        <v>16</v>
      </c>
      <c r="Q11" s="25">
        <v>17</v>
      </c>
      <c r="R11" s="25">
        <v>18</v>
      </c>
      <c r="S11" s="25">
        <v>19</v>
      </c>
      <c r="T11" s="25">
        <v>20</v>
      </c>
      <c r="U11" s="25">
        <v>21</v>
      </c>
      <c r="V11" s="25">
        <v>22</v>
      </c>
      <c r="W11" s="25">
        <v>23</v>
      </c>
      <c r="X11" s="25">
        <v>24</v>
      </c>
      <c r="Y11" s="25">
        <v>25</v>
      </c>
      <c r="Z11" s="25">
        <v>26</v>
      </c>
      <c r="AA11" s="25">
        <v>27</v>
      </c>
      <c r="AB11" s="25">
        <v>28</v>
      </c>
      <c r="AC11" s="25">
        <v>29</v>
      </c>
      <c r="AD11" s="25">
        <v>30</v>
      </c>
    </row>
    <row r="12" spans="1:30" x14ac:dyDescent="0.25">
      <c r="A12" s="27">
        <v>1</v>
      </c>
      <c r="B12" s="28" t="s">
        <v>17</v>
      </c>
      <c r="C12" s="28" t="str">
        <f>'[1]9'!C9</f>
        <v>Puskesmas Mranggen I</v>
      </c>
      <c r="D12" s="29">
        <f>'[1]36'!D11</f>
        <v>503</v>
      </c>
      <c r="E12" s="29">
        <f>'[1]36'!E11</f>
        <v>503</v>
      </c>
      <c r="F12" s="30">
        <f>SUM(D12:E12)</f>
        <v>1006</v>
      </c>
      <c r="G12" s="30">
        <v>501</v>
      </c>
      <c r="H12" s="31">
        <f>G12/D12*100</f>
        <v>99.602385685884684</v>
      </c>
      <c r="I12" s="30">
        <v>535</v>
      </c>
      <c r="J12" s="31">
        <f t="shared" ref="J12:J38" si="0">I12/E12*100</f>
        <v>106.36182902584493</v>
      </c>
      <c r="K12" s="30">
        <f t="shared" ref="K12:K38" si="1">SUM(G12,I12)</f>
        <v>1036</v>
      </c>
      <c r="L12" s="31">
        <f t="shared" ref="L12:L38" si="2">K12/F12*100</f>
        <v>102.98210735586481</v>
      </c>
      <c r="M12" s="30">
        <v>499</v>
      </c>
      <c r="N12" s="31">
        <f t="shared" ref="N12:N38" si="3">M12/D12*100</f>
        <v>99.204771371769382</v>
      </c>
      <c r="O12" s="30">
        <v>532</v>
      </c>
      <c r="P12" s="32">
        <f t="shared" ref="P12:P38" si="4">O12/E12*100</f>
        <v>105.76540755467197</v>
      </c>
      <c r="Q12" s="30">
        <f t="shared" ref="Q12:Q38" si="5">SUM(M12,O12)</f>
        <v>1031</v>
      </c>
      <c r="R12" s="31">
        <f t="shared" ref="R12:R38" si="6">Q12/F12*100</f>
        <v>102.48508946322067</v>
      </c>
      <c r="S12" s="30">
        <v>490</v>
      </c>
      <c r="T12" s="31">
        <f>S12/D12*100</f>
        <v>97.415506958250504</v>
      </c>
      <c r="U12" s="30">
        <v>501</v>
      </c>
      <c r="V12" s="32">
        <f>U12/E12*100</f>
        <v>99.602385685884684</v>
      </c>
      <c r="W12" s="30">
        <f t="shared" ref="W12:W38" si="7">SUM(S12,U12)</f>
        <v>991</v>
      </c>
      <c r="X12" s="31">
        <f>W12/F12*100</f>
        <v>98.508946322067587</v>
      </c>
      <c r="Y12" s="30">
        <v>490</v>
      </c>
      <c r="Z12" s="31">
        <f>Y12/D12*100</f>
        <v>97.415506958250504</v>
      </c>
      <c r="AA12" s="30">
        <v>501</v>
      </c>
      <c r="AB12" s="32">
        <f>AA12/E12*100</f>
        <v>99.602385685884684</v>
      </c>
      <c r="AC12" s="30">
        <f>SUM(Y12,AA12)</f>
        <v>991</v>
      </c>
      <c r="AD12" s="31">
        <f>AC12/F12*100</f>
        <v>98.508946322067587</v>
      </c>
    </row>
    <row r="13" spans="1:30" x14ac:dyDescent="0.25">
      <c r="A13" s="33"/>
      <c r="B13" s="34" t="s">
        <v>17</v>
      </c>
      <c r="C13" s="28" t="str">
        <f>'[1]9'!C10</f>
        <v>Puskesmas Mranggen II</v>
      </c>
      <c r="D13" s="29">
        <f>'[1]36'!D12</f>
        <v>458</v>
      </c>
      <c r="E13" s="29">
        <f>'[1]36'!E12</f>
        <v>430</v>
      </c>
      <c r="F13" s="30">
        <f t="shared" ref="F13:F38" si="8">SUM(D13:E13)</f>
        <v>888</v>
      </c>
      <c r="G13" s="30">
        <v>475</v>
      </c>
      <c r="H13" s="31">
        <f t="shared" ref="H13:H38" si="9">G13/D13*100</f>
        <v>103.7117903930131</v>
      </c>
      <c r="I13" s="30">
        <v>431</v>
      </c>
      <c r="J13" s="31">
        <f>I13/E13*100</f>
        <v>100.23255813953489</v>
      </c>
      <c r="K13" s="30">
        <f t="shared" si="1"/>
        <v>906</v>
      </c>
      <c r="L13" s="31">
        <f t="shared" si="2"/>
        <v>102.02702702702702</v>
      </c>
      <c r="M13" s="30">
        <v>490</v>
      </c>
      <c r="N13" s="31">
        <f t="shared" si="3"/>
        <v>106.98689956331877</v>
      </c>
      <c r="O13" s="30">
        <v>437</v>
      </c>
      <c r="P13" s="32">
        <f t="shared" si="4"/>
        <v>101.62790697674417</v>
      </c>
      <c r="Q13" s="30">
        <f t="shared" si="5"/>
        <v>927</v>
      </c>
      <c r="R13" s="31">
        <f t="shared" si="6"/>
        <v>104.39189189189189</v>
      </c>
      <c r="S13" s="30">
        <v>453</v>
      </c>
      <c r="T13" s="31">
        <f t="shared" ref="T13:T38" si="10">S13/D13*100</f>
        <v>98.908296943231448</v>
      </c>
      <c r="U13" s="30">
        <v>447</v>
      </c>
      <c r="V13" s="32">
        <f t="shared" ref="V13:V38" si="11">U13/E13*100</f>
        <v>103.95348837209302</v>
      </c>
      <c r="W13" s="30">
        <f t="shared" si="7"/>
        <v>900</v>
      </c>
      <c r="X13" s="31">
        <f t="shared" ref="X13:X38" si="12">W13/F13*100</f>
        <v>101.35135135135135</v>
      </c>
      <c r="Y13" s="30">
        <v>447</v>
      </c>
      <c r="Z13" s="31">
        <f>Y13/D13*100</f>
        <v>97.598253275109172</v>
      </c>
      <c r="AA13" s="30">
        <v>444</v>
      </c>
      <c r="AB13" s="32">
        <f t="shared" ref="AB13:AB38" si="13">AA13/E13*100</f>
        <v>103.25581395348837</v>
      </c>
      <c r="AC13" s="30">
        <f t="shared" ref="AC13:AC38" si="14">SUM(Y13,AA13)</f>
        <v>891</v>
      </c>
      <c r="AD13" s="31">
        <f t="shared" ref="AD13:AD30" si="15">AC13/F13*100</f>
        <v>100.33783783783782</v>
      </c>
    </row>
    <row r="14" spans="1:30" x14ac:dyDescent="0.25">
      <c r="A14" s="33"/>
      <c r="B14" s="34" t="s">
        <v>17</v>
      </c>
      <c r="C14" s="28" t="str">
        <f>'[1]9'!C11</f>
        <v>Puskesmas Mranggen III</v>
      </c>
      <c r="D14" s="29">
        <f>'[1]36'!D13</f>
        <v>432</v>
      </c>
      <c r="E14" s="29">
        <f>'[1]36'!E13</f>
        <v>459</v>
      </c>
      <c r="F14" s="30">
        <f t="shared" si="8"/>
        <v>891</v>
      </c>
      <c r="G14" s="30">
        <v>433</v>
      </c>
      <c r="H14" s="31">
        <f t="shared" si="9"/>
        <v>100.2314814814815</v>
      </c>
      <c r="I14" s="30">
        <v>444</v>
      </c>
      <c r="J14" s="31">
        <f>I14/E14*100</f>
        <v>96.732026143790847</v>
      </c>
      <c r="K14" s="30">
        <f t="shared" si="1"/>
        <v>877</v>
      </c>
      <c r="L14" s="31">
        <f>K14/F14*100</f>
        <v>98.428731762065098</v>
      </c>
      <c r="M14" s="30">
        <v>450</v>
      </c>
      <c r="N14" s="31">
        <f>M14/D14*100</f>
        <v>104.16666666666667</v>
      </c>
      <c r="O14" s="30">
        <v>424</v>
      </c>
      <c r="P14" s="32">
        <f t="shared" si="4"/>
        <v>92.37472766884531</v>
      </c>
      <c r="Q14" s="30">
        <f t="shared" si="5"/>
        <v>874</v>
      </c>
      <c r="R14" s="31">
        <f t="shared" si="6"/>
        <v>98.092031425364752</v>
      </c>
      <c r="S14" s="30">
        <v>434</v>
      </c>
      <c r="T14" s="31">
        <f t="shared" si="10"/>
        <v>100.46296296296295</v>
      </c>
      <c r="U14" s="30">
        <v>412</v>
      </c>
      <c r="V14" s="32">
        <f t="shared" si="11"/>
        <v>89.760348583877985</v>
      </c>
      <c r="W14" s="30">
        <f t="shared" si="7"/>
        <v>846</v>
      </c>
      <c r="X14" s="31">
        <f t="shared" si="12"/>
        <v>94.949494949494948</v>
      </c>
      <c r="Y14" s="30">
        <v>436</v>
      </c>
      <c r="Z14" s="31">
        <f>Y14/D14*100</f>
        <v>100.92592592592592</v>
      </c>
      <c r="AA14" s="30">
        <v>452</v>
      </c>
      <c r="AB14" s="32">
        <f t="shared" si="13"/>
        <v>98.474945533769059</v>
      </c>
      <c r="AC14" s="30">
        <f t="shared" si="14"/>
        <v>888</v>
      </c>
      <c r="AD14" s="31">
        <f t="shared" si="15"/>
        <v>99.663299663299668</v>
      </c>
    </row>
    <row r="15" spans="1:30" x14ac:dyDescent="0.25">
      <c r="A15" s="27">
        <v>2</v>
      </c>
      <c r="B15" s="28" t="s">
        <v>18</v>
      </c>
      <c r="C15" s="28" t="str">
        <f>'[1]9'!C12</f>
        <v>Puskesmas Karangawen I</v>
      </c>
      <c r="D15" s="29">
        <f>'[1]36'!D14</f>
        <v>337</v>
      </c>
      <c r="E15" s="29">
        <f>'[1]36'!E14</f>
        <v>358</v>
      </c>
      <c r="F15" s="30">
        <f t="shared" si="8"/>
        <v>695</v>
      </c>
      <c r="G15" s="30">
        <v>322</v>
      </c>
      <c r="H15" s="31">
        <f t="shared" si="9"/>
        <v>95.548961424332347</v>
      </c>
      <c r="I15" s="30">
        <v>353</v>
      </c>
      <c r="J15" s="31">
        <f t="shared" si="0"/>
        <v>98.603351955307261</v>
      </c>
      <c r="K15" s="30">
        <f t="shared" si="1"/>
        <v>675</v>
      </c>
      <c r="L15" s="31">
        <f t="shared" si="2"/>
        <v>97.122302158273371</v>
      </c>
      <c r="M15" s="30">
        <v>322</v>
      </c>
      <c r="N15" s="31">
        <f t="shared" si="3"/>
        <v>95.548961424332347</v>
      </c>
      <c r="O15" s="30">
        <v>348</v>
      </c>
      <c r="P15" s="32">
        <f t="shared" si="4"/>
        <v>97.206703910614522</v>
      </c>
      <c r="Q15" s="30">
        <f t="shared" si="5"/>
        <v>670</v>
      </c>
      <c r="R15" s="31">
        <f t="shared" si="6"/>
        <v>96.402877697841731</v>
      </c>
      <c r="S15" s="30">
        <v>326</v>
      </c>
      <c r="T15" s="31">
        <f t="shared" si="10"/>
        <v>96.735905044510389</v>
      </c>
      <c r="U15" s="30">
        <v>342</v>
      </c>
      <c r="V15" s="32">
        <f>U15/E15*100</f>
        <v>95.530726256983243</v>
      </c>
      <c r="W15" s="30">
        <f t="shared" si="7"/>
        <v>668</v>
      </c>
      <c r="X15" s="31">
        <f t="shared" si="12"/>
        <v>96.115107913669064</v>
      </c>
      <c r="Y15" s="30">
        <v>326</v>
      </c>
      <c r="Z15" s="31">
        <f t="shared" ref="Z15:Z38" si="16">Y15/D15*100</f>
        <v>96.735905044510389</v>
      </c>
      <c r="AA15" s="30">
        <v>342</v>
      </c>
      <c r="AB15" s="32">
        <f t="shared" si="13"/>
        <v>95.530726256983243</v>
      </c>
      <c r="AC15" s="30">
        <f t="shared" si="14"/>
        <v>668</v>
      </c>
      <c r="AD15" s="31">
        <f t="shared" si="15"/>
        <v>96.115107913669064</v>
      </c>
    </row>
    <row r="16" spans="1:30" x14ac:dyDescent="0.25">
      <c r="A16" s="27"/>
      <c r="B16" s="34" t="s">
        <v>18</v>
      </c>
      <c r="C16" s="28" t="str">
        <f>'[1]9'!C13</f>
        <v>Puskesmas Karangawen II</v>
      </c>
      <c r="D16" s="29">
        <f>'[1]36'!D15</f>
        <v>452</v>
      </c>
      <c r="E16" s="29">
        <f>'[1]36'!E15</f>
        <v>440</v>
      </c>
      <c r="F16" s="30">
        <f t="shared" si="8"/>
        <v>892</v>
      </c>
      <c r="G16" s="30">
        <v>505</v>
      </c>
      <c r="H16" s="31">
        <f t="shared" si="9"/>
        <v>111.72566371681415</v>
      </c>
      <c r="I16" s="30">
        <v>459</v>
      </c>
      <c r="J16" s="31">
        <f t="shared" si="0"/>
        <v>104.31818181818183</v>
      </c>
      <c r="K16" s="30">
        <f t="shared" si="1"/>
        <v>964</v>
      </c>
      <c r="L16" s="31">
        <f>K16/F16*100</f>
        <v>108.07174887892377</v>
      </c>
      <c r="M16" s="30">
        <v>468</v>
      </c>
      <c r="N16" s="31">
        <f t="shared" si="3"/>
        <v>103.53982300884957</v>
      </c>
      <c r="O16" s="30">
        <v>493</v>
      </c>
      <c r="P16" s="32">
        <f t="shared" si="4"/>
        <v>112.04545454545453</v>
      </c>
      <c r="Q16" s="30">
        <f t="shared" si="5"/>
        <v>961</v>
      </c>
      <c r="R16" s="31">
        <f t="shared" si="6"/>
        <v>107.73542600896862</v>
      </c>
      <c r="S16" s="30">
        <v>495</v>
      </c>
      <c r="T16" s="31">
        <f t="shared" si="10"/>
        <v>109.51327433628319</v>
      </c>
      <c r="U16" s="30">
        <v>452</v>
      </c>
      <c r="V16" s="32">
        <f t="shared" si="11"/>
        <v>102.72727272727273</v>
      </c>
      <c r="W16" s="30">
        <f t="shared" si="7"/>
        <v>947</v>
      </c>
      <c r="X16" s="31">
        <f t="shared" si="12"/>
        <v>106.1659192825112</v>
      </c>
      <c r="Y16" s="30">
        <v>448</v>
      </c>
      <c r="Z16" s="31">
        <f t="shared" si="16"/>
        <v>99.115044247787608</v>
      </c>
      <c r="AA16" s="30">
        <v>449</v>
      </c>
      <c r="AB16" s="32">
        <f>AA16/E16*100</f>
        <v>102.04545454545455</v>
      </c>
      <c r="AC16" s="30">
        <f t="shared" si="14"/>
        <v>897</v>
      </c>
      <c r="AD16" s="31">
        <f t="shared" si="15"/>
        <v>100.56053811659194</v>
      </c>
    </row>
    <row r="17" spans="1:30" x14ac:dyDescent="0.25">
      <c r="A17" s="27">
        <v>3</v>
      </c>
      <c r="B17" s="28" t="s">
        <v>19</v>
      </c>
      <c r="C17" s="28" t="str">
        <f>'[1]9'!C14</f>
        <v>Puskesmas Guntur I</v>
      </c>
      <c r="D17" s="29">
        <f>'[1]36'!D16</f>
        <v>434</v>
      </c>
      <c r="E17" s="29">
        <f>'[1]36'!E16</f>
        <v>455</v>
      </c>
      <c r="F17" s="30">
        <f t="shared" si="8"/>
        <v>889</v>
      </c>
      <c r="G17" s="30">
        <v>438</v>
      </c>
      <c r="H17" s="31">
        <f t="shared" si="9"/>
        <v>100.92165898617512</v>
      </c>
      <c r="I17" s="30">
        <v>429</v>
      </c>
      <c r="J17" s="31">
        <f t="shared" si="0"/>
        <v>94.285714285714278</v>
      </c>
      <c r="K17" s="30">
        <f t="shared" si="1"/>
        <v>867</v>
      </c>
      <c r="L17" s="31">
        <f t="shared" si="2"/>
        <v>97.525309336332953</v>
      </c>
      <c r="M17" s="30">
        <v>437</v>
      </c>
      <c r="N17" s="31">
        <f t="shared" si="3"/>
        <v>100.69124423963135</v>
      </c>
      <c r="O17" s="30">
        <v>467</v>
      </c>
      <c r="P17" s="32">
        <f>O17/E17*100</f>
        <v>102.63736263736263</v>
      </c>
      <c r="Q17" s="30">
        <f t="shared" si="5"/>
        <v>904</v>
      </c>
      <c r="R17" s="31">
        <f t="shared" si="6"/>
        <v>101.68728908886389</v>
      </c>
      <c r="S17" s="30">
        <v>425</v>
      </c>
      <c r="T17" s="31">
        <f t="shared" si="10"/>
        <v>97.926267281105993</v>
      </c>
      <c r="U17" s="30">
        <v>377</v>
      </c>
      <c r="V17" s="32">
        <f t="shared" si="11"/>
        <v>82.857142857142861</v>
      </c>
      <c r="W17" s="30">
        <f t="shared" si="7"/>
        <v>802</v>
      </c>
      <c r="X17" s="31">
        <f t="shared" si="12"/>
        <v>90.213723284589435</v>
      </c>
      <c r="Y17" s="30">
        <v>424</v>
      </c>
      <c r="Z17" s="31">
        <f t="shared" si="16"/>
        <v>97.695852534562206</v>
      </c>
      <c r="AA17" s="30">
        <v>377</v>
      </c>
      <c r="AB17" s="32">
        <f>AA17/E17*100</f>
        <v>82.857142857142861</v>
      </c>
      <c r="AC17" s="30">
        <f t="shared" si="14"/>
        <v>801</v>
      </c>
      <c r="AD17" s="31">
        <f t="shared" si="15"/>
        <v>90.101237345331825</v>
      </c>
    </row>
    <row r="18" spans="1:30" x14ac:dyDescent="0.25">
      <c r="A18" s="27"/>
      <c r="B18" s="34" t="s">
        <v>19</v>
      </c>
      <c r="C18" s="28" t="str">
        <f>'[1]9'!C15</f>
        <v>Puskesmas Guntur II</v>
      </c>
      <c r="D18" s="29">
        <f>'[1]36'!D17</f>
        <v>394</v>
      </c>
      <c r="E18" s="29">
        <f>'[1]36'!E17</f>
        <v>321</v>
      </c>
      <c r="F18" s="30">
        <f t="shared" si="8"/>
        <v>715</v>
      </c>
      <c r="G18" s="30">
        <v>431</v>
      </c>
      <c r="H18" s="31">
        <f t="shared" si="9"/>
        <v>109.39086294416242</v>
      </c>
      <c r="I18" s="30">
        <v>352</v>
      </c>
      <c r="J18" s="31">
        <f t="shared" si="0"/>
        <v>109.65732087227413</v>
      </c>
      <c r="K18" s="30">
        <f t="shared" si="1"/>
        <v>783</v>
      </c>
      <c r="L18" s="31">
        <f t="shared" si="2"/>
        <v>109.51048951048952</v>
      </c>
      <c r="M18" s="30">
        <v>408</v>
      </c>
      <c r="N18" s="31">
        <f t="shared" si="3"/>
        <v>103.55329949238579</v>
      </c>
      <c r="O18" s="30">
        <v>323</v>
      </c>
      <c r="P18" s="32">
        <f t="shared" si="4"/>
        <v>100.62305295950156</v>
      </c>
      <c r="Q18" s="30">
        <f t="shared" si="5"/>
        <v>731</v>
      </c>
      <c r="R18" s="31">
        <f t="shared" si="6"/>
        <v>102.23776223776224</v>
      </c>
      <c r="S18" s="30">
        <v>381</v>
      </c>
      <c r="T18" s="31">
        <f t="shared" si="10"/>
        <v>96.700507614213194</v>
      </c>
      <c r="U18" s="30">
        <v>344</v>
      </c>
      <c r="V18" s="32">
        <f t="shared" si="11"/>
        <v>107.1651090342679</v>
      </c>
      <c r="W18" s="30">
        <f t="shared" si="7"/>
        <v>725</v>
      </c>
      <c r="X18" s="31">
        <f>W18/F18*100</f>
        <v>101.3986013986014</v>
      </c>
      <c r="Y18" s="30">
        <v>346</v>
      </c>
      <c r="Z18" s="31">
        <f t="shared" si="16"/>
        <v>87.817258883248726</v>
      </c>
      <c r="AA18" s="30">
        <v>317</v>
      </c>
      <c r="AB18" s="32">
        <f t="shared" si="13"/>
        <v>98.753894080996886</v>
      </c>
      <c r="AC18" s="30">
        <f t="shared" si="14"/>
        <v>663</v>
      </c>
      <c r="AD18" s="31">
        <f t="shared" si="15"/>
        <v>92.72727272727272</v>
      </c>
    </row>
    <row r="19" spans="1:30" x14ac:dyDescent="0.25">
      <c r="A19" s="27">
        <v>4</v>
      </c>
      <c r="B19" s="28" t="s">
        <v>20</v>
      </c>
      <c r="C19" s="28" t="str">
        <f>'[1]9'!C16</f>
        <v>Puskesmas Sayung I</v>
      </c>
      <c r="D19" s="29">
        <f>'[1]36'!D18</f>
        <v>417</v>
      </c>
      <c r="E19" s="29">
        <f>'[1]36'!E18</f>
        <v>389</v>
      </c>
      <c r="F19" s="30">
        <f t="shared" si="8"/>
        <v>806</v>
      </c>
      <c r="G19" s="30">
        <v>424</v>
      </c>
      <c r="H19" s="31">
        <f t="shared" si="9"/>
        <v>101.67865707434052</v>
      </c>
      <c r="I19" s="30">
        <v>353</v>
      </c>
      <c r="J19" s="31">
        <f t="shared" si="0"/>
        <v>90.745501285347046</v>
      </c>
      <c r="K19" s="30">
        <f t="shared" si="1"/>
        <v>777</v>
      </c>
      <c r="L19" s="31">
        <f t="shared" si="2"/>
        <v>96.40198511166254</v>
      </c>
      <c r="M19" s="30">
        <v>427</v>
      </c>
      <c r="N19" s="31">
        <f t="shared" si="3"/>
        <v>102.39808153477219</v>
      </c>
      <c r="O19" s="30">
        <v>348</v>
      </c>
      <c r="P19" s="32">
        <f t="shared" si="4"/>
        <v>89.460154241645242</v>
      </c>
      <c r="Q19" s="30">
        <f t="shared" si="5"/>
        <v>775</v>
      </c>
      <c r="R19" s="31">
        <f t="shared" si="6"/>
        <v>96.15384615384616</v>
      </c>
      <c r="S19" s="30">
        <v>409</v>
      </c>
      <c r="T19" s="31">
        <f t="shared" si="10"/>
        <v>98.081534772182252</v>
      </c>
      <c r="U19" s="30">
        <v>360</v>
      </c>
      <c r="V19" s="32">
        <f t="shared" si="11"/>
        <v>92.544987146529564</v>
      </c>
      <c r="W19" s="30">
        <f t="shared" si="7"/>
        <v>769</v>
      </c>
      <c r="X19" s="31">
        <f t="shared" si="12"/>
        <v>95.409429280397021</v>
      </c>
      <c r="Y19" s="30">
        <v>411</v>
      </c>
      <c r="Z19" s="31">
        <f t="shared" si="16"/>
        <v>98.561151079136692</v>
      </c>
      <c r="AA19" s="30">
        <v>353</v>
      </c>
      <c r="AB19" s="32">
        <f>AA19/E19*100</f>
        <v>90.745501285347046</v>
      </c>
      <c r="AC19" s="30">
        <f t="shared" si="14"/>
        <v>764</v>
      </c>
      <c r="AD19" s="31">
        <f t="shared" si="15"/>
        <v>94.789081885856078</v>
      </c>
    </row>
    <row r="20" spans="1:30" x14ac:dyDescent="0.25">
      <c r="A20" s="27"/>
      <c r="B20" s="34" t="s">
        <v>20</v>
      </c>
      <c r="C20" s="28" t="str">
        <f>'[1]9'!C17</f>
        <v>Puskesmas Sayung II</v>
      </c>
      <c r="D20" s="29">
        <f>'[1]36'!D19</f>
        <v>561</v>
      </c>
      <c r="E20" s="29">
        <f>'[1]36'!E19</f>
        <v>507</v>
      </c>
      <c r="F20" s="30">
        <f t="shared" si="8"/>
        <v>1068</v>
      </c>
      <c r="G20" s="30">
        <v>564</v>
      </c>
      <c r="H20" s="31">
        <f t="shared" si="9"/>
        <v>100.53475935828877</v>
      </c>
      <c r="I20" s="30">
        <v>499</v>
      </c>
      <c r="J20" s="31">
        <f t="shared" si="0"/>
        <v>98.422090729783037</v>
      </c>
      <c r="K20" s="30">
        <f t="shared" si="1"/>
        <v>1063</v>
      </c>
      <c r="L20" s="31">
        <f t="shared" si="2"/>
        <v>99.531835205992508</v>
      </c>
      <c r="M20" s="30">
        <v>522</v>
      </c>
      <c r="N20" s="31">
        <f t="shared" si="3"/>
        <v>93.048128342245988</v>
      </c>
      <c r="O20" s="30">
        <v>467</v>
      </c>
      <c r="P20" s="32">
        <f t="shared" si="4"/>
        <v>92.110453648915197</v>
      </c>
      <c r="Q20" s="30">
        <f t="shared" si="5"/>
        <v>989</v>
      </c>
      <c r="R20" s="31">
        <f t="shared" si="6"/>
        <v>92.602996254681642</v>
      </c>
      <c r="S20" s="30">
        <v>486</v>
      </c>
      <c r="T20" s="31">
        <f t="shared" si="10"/>
        <v>86.631016042780757</v>
      </c>
      <c r="U20" s="30">
        <v>505</v>
      </c>
      <c r="V20" s="32">
        <f t="shared" si="11"/>
        <v>99.605522682445752</v>
      </c>
      <c r="W20" s="30">
        <f t="shared" si="7"/>
        <v>991</v>
      </c>
      <c r="X20" s="31">
        <f t="shared" si="12"/>
        <v>92.790262172284642</v>
      </c>
      <c r="Y20" s="30">
        <v>486</v>
      </c>
      <c r="Z20" s="31">
        <f t="shared" si="16"/>
        <v>86.631016042780757</v>
      </c>
      <c r="AA20" s="30">
        <v>505</v>
      </c>
      <c r="AB20" s="32">
        <f t="shared" si="13"/>
        <v>99.605522682445752</v>
      </c>
      <c r="AC20" s="30">
        <f t="shared" si="14"/>
        <v>991</v>
      </c>
      <c r="AD20" s="31">
        <f>AC20/F20*100</f>
        <v>92.790262172284642</v>
      </c>
    </row>
    <row r="21" spans="1:30" x14ac:dyDescent="0.25">
      <c r="A21" s="27">
        <v>5</v>
      </c>
      <c r="B21" s="28" t="s">
        <v>21</v>
      </c>
      <c r="C21" s="28" t="str">
        <f>'[1]9'!C18</f>
        <v>Puskesmas Karang Tengah</v>
      </c>
      <c r="D21" s="29">
        <f>'[1]36'!D20</f>
        <v>644</v>
      </c>
      <c r="E21" s="29">
        <f>'[1]36'!E20</f>
        <v>625</v>
      </c>
      <c r="F21" s="30">
        <f t="shared" si="8"/>
        <v>1269</v>
      </c>
      <c r="G21" s="30">
        <v>666</v>
      </c>
      <c r="H21" s="31">
        <f t="shared" si="9"/>
        <v>103.41614906832297</v>
      </c>
      <c r="I21" s="30">
        <v>619</v>
      </c>
      <c r="J21" s="31">
        <f t="shared" si="0"/>
        <v>99.039999999999992</v>
      </c>
      <c r="K21" s="30">
        <f t="shared" si="1"/>
        <v>1285</v>
      </c>
      <c r="L21" s="31">
        <f t="shared" si="2"/>
        <v>101.26083530338849</v>
      </c>
      <c r="M21" s="30">
        <v>663</v>
      </c>
      <c r="N21" s="31">
        <f t="shared" si="3"/>
        <v>102.95031055900621</v>
      </c>
      <c r="O21" s="30">
        <v>614</v>
      </c>
      <c r="P21" s="32">
        <f t="shared" si="4"/>
        <v>98.240000000000009</v>
      </c>
      <c r="Q21" s="30">
        <f t="shared" si="5"/>
        <v>1277</v>
      </c>
      <c r="R21" s="31">
        <f t="shared" si="6"/>
        <v>100.63041765169424</v>
      </c>
      <c r="S21" s="30">
        <v>657</v>
      </c>
      <c r="T21" s="31">
        <f t="shared" si="10"/>
        <v>102.01863354037266</v>
      </c>
      <c r="U21" s="30">
        <v>581</v>
      </c>
      <c r="V21" s="32">
        <f t="shared" si="11"/>
        <v>92.96</v>
      </c>
      <c r="W21" s="30">
        <f t="shared" si="7"/>
        <v>1238</v>
      </c>
      <c r="X21" s="31">
        <f t="shared" si="12"/>
        <v>97.557131599684794</v>
      </c>
      <c r="Y21" s="30">
        <v>654</v>
      </c>
      <c r="Z21" s="31">
        <f t="shared" si="16"/>
        <v>101.55279503105589</v>
      </c>
      <c r="AA21" s="30">
        <v>585</v>
      </c>
      <c r="AB21" s="32">
        <f t="shared" si="13"/>
        <v>93.600000000000009</v>
      </c>
      <c r="AC21" s="30">
        <f t="shared" si="14"/>
        <v>1239</v>
      </c>
      <c r="AD21" s="31">
        <f t="shared" si="15"/>
        <v>97.635933806146568</v>
      </c>
    </row>
    <row r="22" spans="1:30" x14ac:dyDescent="0.25">
      <c r="A22" s="27">
        <v>6</v>
      </c>
      <c r="B22" s="28" t="s">
        <v>22</v>
      </c>
      <c r="C22" s="28" t="str">
        <f>'[1]9'!C19</f>
        <v>Puskesmas Bonang I</v>
      </c>
      <c r="D22" s="29">
        <f>'[1]36'!D21</f>
        <v>591</v>
      </c>
      <c r="E22" s="29">
        <f>'[1]36'!E21</f>
        <v>560</v>
      </c>
      <c r="F22" s="30">
        <f t="shared" si="8"/>
        <v>1151</v>
      </c>
      <c r="G22" s="30">
        <v>605</v>
      </c>
      <c r="H22" s="31">
        <f t="shared" si="9"/>
        <v>102.36886632825718</v>
      </c>
      <c r="I22" s="30">
        <v>516</v>
      </c>
      <c r="J22" s="31">
        <f t="shared" si="0"/>
        <v>92.142857142857139</v>
      </c>
      <c r="K22" s="30">
        <f t="shared" si="1"/>
        <v>1121</v>
      </c>
      <c r="L22" s="31">
        <f t="shared" si="2"/>
        <v>97.393570807993044</v>
      </c>
      <c r="M22" s="30">
        <v>575</v>
      </c>
      <c r="N22" s="31">
        <f t="shared" si="3"/>
        <v>97.29272419627749</v>
      </c>
      <c r="O22" s="30">
        <v>490</v>
      </c>
      <c r="P22" s="32">
        <f t="shared" si="4"/>
        <v>87.5</v>
      </c>
      <c r="Q22" s="30">
        <f t="shared" si="5"/>
        <v>1065</v>
      </c>
      <c r="R22" s="31">
        <f t="shared" si="6"/>
        <v>92.528236316246733</v>
      </c>
      <c r="S22" s="30">
        <v>607</v>
      </c>
      <c r="T22" s="31">
        <f t="shared" si="10"/>
        <v>102.7072758037225</v>
      </c>
      <c r="U22" s="30">
        <v>528</v>
      </c>
      <c r="V22" s="32">
        <f t="shared" si="11"/>
        <v>94.285714285714278</v>
      </c>
      <c r="W22" s="30">
        <f t="shared" si="7"/>
        <v>1135</v>
      </c>
      <c r="X22" s="31">
        <f t="shared" si="12"/>
        <v>98.609904430929632</v>
      </c>
      <c r="Y22" s="30">
        <v>607</v>
      </c>
      <c r="Z22" s="31">
        <f t="shared" si="16"/>
        <v>102.7072758037225</v>
      </c>
      <c r="AA22" s="30">
        <v>523</v>
      </c>
      <c r="AB22" s="32">
        <f t="shared" si="13"/>
        <v>93.392857142857139</v>
      </c>
      <c r="AC22" s="30">
        <f t="shared" si="14"/>
        <v>1130</v>
      </c>
      <c r="AD22" s="31">
        <f t="shared" si="15"/>
        <v>98.175499565595132</v>
      </c>
    </row>
    <row r="23" spans="1:30" x14ac:dyDescent="0.25">
      <c r="A23" s="27"/>
      <c r="B23" s="34" t="s">
        <v>22</v>
      </c>
      <c r="C23" s="28" t="str">
        <f>'[1]9'!C20</f>
        <v>Puskesmas Bonang II</v>
      </c>
      <c r="D23" s="29">
        <f>'[1]36'!D22</f>
        <v>428</v>
      </c>
      <c r="E23" s="29">
        <f>'[1]36'!E22</f>
        <v>425</v>
      </c>
      <c r="F23" s="30">
        <f t="shared" si="8"/>
        <v>853</v>
      </c>
      <c r="G23" s="30">
        <v>452</v>
      </c>
      <c r="H23" s="31">
        <f t="shared" si="9"/>
        <v>105.60747663551402</v>
      </c>
      <c r="I23" s="30">
        <v>455</v>
      </c>
      <c r="J23" s="31">
        <f t="shared" si="0"/>
        <v>107.05882352941177</v>
      </c>
      <c r="K23" s="30">
        <f t="shared" si="1"/>
        <v>907</v>
      </c>
      <c r="L23" s="31">
        <f t="shared" si="2"/>
        <v>106.3305978898007</v>
      </c>
      <c r="M23" s="30">
        <v>436</v>
      </c>
      <c r="N23" s="31">
        <f t="shared" si="3"/>
        <v>101.86915887850468</v>
      </c>
      <c r="O23" s="30">
        <v>422</v>
      </c>
      <c r="P23" s="32">
        <f t="shared" si="4"/>
        <v>99.294117647058826</v>
      </c>
      <c r="Q23" s="30">
        <f t="shared" si="5"/>
        <v>858</v>
      </c>
      <c r="R23" s="31">
        <f>Q23/F23*100</f>
        <v>100.58616647127785</v>
      </c>
      <c r="S23" s="30">
        <v>453</v>
      </c>
      <c r="T23" s="31">
        <f>S23/D23*100</f>
        <v>105.8411214953271</v>
      </c>
      <c r="U23" s="30">
        <v>415</v>
      </c>
      <c r="V23" s="32">
        <f t="shared" si="11"/>
        <v>97.647058823529406</v>
      </c>
      <c r="W23" s="30">
        <f t="shared" si="7"/>
        <v>868</v>
      </c>
      <c r="X23" s="31">
        <f t="shared" si="12"/>
        <v>101.75849941383352</v>
      </c>
      <c r="Y23" s="30">
        <v>453</v>
      </c>
      <c r="Z23" s="31">
        <f t="shared" si="16"/>
        <v>105.8411214953271</v>
      </c>
      <c r="AA23" s="30">
        <v>410</v>
      </c>
      <c r="AB23" s="32">
        <f t="shared" si="13"/>
        <v>96.470588235294116</v>
      </c>
      <c r="AC23" s="30">
        <f t="shared" si="14"/>
        <v>863</v>
      </c>
      <c r="AD23" s="31">
        <f>AC23/F23*100</f>
        <v>101.17233294255567</v>
      </c>
    </row>
    <row r="24" spans="1:30" x14ac:dyDescent="0.25">
      <c r="A24" s="27">
        <v>7</v>
      </c>
      <c r="B24" s="28" t="s">
        <v>23</v>
      </c>
      <c r="C24" s="28" t="str">
        <f>'[1]9'!C21</f>
        <v>Puskesmas Demak I</v>
      </c>
      <c r="D24" s="29">
        <f>'[1]36'!D23</f>
        <v>345</v>
      </c>
      <c r="E24" s="29">
        <f>'[1]36'!E23</f>
        <v>377</v>
      </c>
      <c r="F24" s="30">
        <f t="shared" si="8"/>
        <v>722</v>
      </c>
      <c r="G24" s="30">
        <v>341</v>
      </c>
      <c r="H24" s="31">
        <f t="shared" si="9"/>
        <v>98.840579710144922</v>
      </c>
      <c r="I24" s="30">
        <v>385</v>
      </c>
      <c r="J24" s="31">
        <f t="shared" si="0"/>
        <v>102.12201591511936</v>
      </c>
      <c r="K24" s="30">
        <f t="shared" si="1"/>
        <v>726</v>
      </c>
      <c r="L24" s="31">
        <f t="shared" si="2"/>
        <v>100.55401662049861</v>
      </c>
      <c r="M24" s="30">
        <v>341</v>
      </c>
      <c r="N24" s="31">
        <f t="shared" si="3"/>
        <v>98.840579710144922</v>
      </c>
      <c r="O24" s="30">
        <v>385</v>
      </c>
      <c r="P24" s="32">
        <f t="shared" si="4"/>
        <v>102.12201591511936</v>
      </c>
      <c r="Q24" s="30">
        <f t="shared" si="5"/>
        <v>726</v>
      </c>
      <c r="R24" s="31">
        <f t="shared" si="6"/>
        <v>100.55401662049861</v>
      </c>
      <c r="S24" s="30">
        <v>345</v>
      </c>
      <c r="T24" s="31">
        <f t="shared" si="10"/>
        <v>100</v>
      </c>
      <c r="U24" s="30">
        <v>362</v>
      </c>
      <c r="V24" s="32">
        <f t="shared" si="11"/>
        <v>96.021220159151184</v>
      </c>
      <c r="W24" s="30">
        <f t="shared" si="7"/>
        <v>707</v>
      </c>
      <c r="X24" s="31">
        <f t="shared" si="12"/>
        <v>97.92243767313019</v>
      </c>
      <c r="Y24" s="30">
        <v>345</v>
      </c>
      <c r="Z24" s="31">
        <f t="shared" si="16"/>
        <v>100</v>
      </c>
      <c r="AA24" s="30">
        <v>367</v>
      </c>
      <c r="AB24" s="32">
        <f t="shared" si="13"/>
        <v>97.347480106100789</v>
      </c>
      <c r="AC24" s="30">
        <f t="shared" si="14"/>
        <v>712</v>
      </c>
      <c r="AD24" s="31">
        <f t="shared" si="15"/>
        <v>98.61495844875347</v>
      </c>
    </row>
    <row r="25" spans="1:30" x14ac:dyDescent="0.25">
      <c r="A25" s="27"/>
      <c r="B25" s="34" t="s">
        <v>23</v>
      </c>
      <c r="C25" s="28" t="str">
        <f>'[1]9'!C22</f>
        <v>Puskesmas Demak II</v>
      </c>
      <c r="D25" s="29">
        <f>'[1]36'!D24</f>
        <v>340</v>
      </c>
      <c r="E25" s="29">
        <f>'[1]36'!E24</f>
        <v>286</v>
      </c>
      <c r="F25" s="30">
        <f t="shared" si="8"/>
        <v>626</v>
      </c>
      <c r="G25" s="30">
        <v>348</v>
      </c>
      <c r="H25" s="31">
        <f t="shared" si="9"/>
        <v>102.35294117647058</v>
      </c>
      <c r="I25" s="30">
        <v>316</v>
      </c>
      <c r="J25" s="31">
        <f t="shared" si="0"/>
        <v>110.48951048951048</v>
      </c>
      <c r="K25" s="30">
        <f t="shared" si="1"/>
        <v>664</v>
      </c>
      <c r="L25" s="31">
        <f t="shared" si="2"/>
        <v>106.0702875399361</v>
      </c>
      <c r="M25" s="30">
        <v>348</v>
      </c>
      <c r="N25" s="31">
        <f t="shared" si="3"/>
        <v>102.35294117647058</v>
      </c>
      <c r="O25" s="30">
        <v>316</v>
      </c>
      <c r="P25" s="32">
        <f t="shared" si="4"/>
        <v>110.48951048951048</v>
      </c>
      <c r="Q25" s="30">
        <f t="shared" si="5"/>
        <v>664</v>
      </c>
      <c r="R25" s="31">
        <f t="shared" si="6"/>
        <v>106.0702875399361</v>
      </c>
      <c r="S25" s="30">
        <v>310</v>
      </c>
      <c r="T25" s="31">
        <f>S25/D25*100</f>
        <v>91.17647058823529</v>
      </c>
      <c r="U25" s="30">
        <v>299</v>
      </c>
      <c r="V25" s="32">
        <f t="shared" si="11"/>
        <v>104.54545454545455</v>
      </c>
      <c r="W25" s="30">
        <f t="shared" si="7"/>
        <v>609</v>
      </c>
      <c r="X25" s="31">
        <f t="shared" si="12"/>
        <v>97.284345047923324</v>
      </c>
      <c r="Y25" s="30">
        <v>310</v>
      </c>
      <c r="Z25" s="31">
        <f t="shared" si="16"/>
        <v>91.17647058823529</v>
      </c>
      <c r="AA25" s="30">
        <v>299</v>
      </c>
      <c r="AB25" s="32">
        <f t="shared" si="13"/>
        <v>104.54545454545455</v>
      </c>
      <c r="AC25" s="30">
        <f t="shared" si="14"/>
        <v>609</v>
      </c>
      <c r="AD25" s="31">
        <f t="shared" si="15"/>
        <v>97.284345047923324</v>
      </c>
    </row>
    <row r="26" spans="1:30" x14ac:dyDescent="0.25">
      <c r="A26" s="27"/>
      <c r="B26" s="34" t="s">
        <v>23</v>
      </c>
      <c r="C26" s="28" t="str">
        <f>'[1]9'!C23</f>
        <v>Puskesmas Demak III</v>
      </c>
      <c r="D26" s="29">
        <f>'[1]36'!D25</f>
        <v>320</v>
      </c>
      <c r="E26" s="29">
        <f>'[1]36'!E25</f>
        <v>295</v>
      </c>
      <c r="F26" s="30">
        <f t="shared" si="8"/>
        <v>615</v>
      </c>
      <c r="G26" s="30">
        <v>300</v>
      </c>
      <c r="H26" s="31">
        <f t="shared" si="9"/>
        <v>93.75</v>
      </c>
      <c r="I26" s="30">
        <v>318</v>
      </c>
      <c r="J26" s="31">
        <f t="shared" si="0"/>
        <v>107.79661016949153</v>
      </c>
      <c r="K26" s="30">
        <f t="shared" si="1"/>
        <v>618</v>
      </c>
      <c r="L26" s="31">
        <f t="shared" si="2"/>
        <v>100.48780487804878</v>
      </c>
      <c r="M26" s="30">
        <v>300</v>
      </c>
      <c r="N26" s="31">
        <f t="shared" si="3"/>
        <v>93.75</v>
      </c>
      <c r="O26" s="30">
        <v>319</v>
      </c>
      <c r="P26" s="32">
        <f t="shared" si="4"/>
        <v>108.13559322033899</v>
      </c>
      <c r="Q26" s="30">
        <f t="shared" si="5"/>
        <v>619</v>
      </c>
      <c r="R26" s="31">
        <f t="shared" si="6"/>
        <v>100.65040650406505</v>
      </c>
      <c r="S26" s="30">
        <v>330</v>
      </c>
      <c r="T26" s="31">
        <f t="shared" si="10"/>
        <v>103.125</v>
      </c>
      <c r="U26" s="30">
        <v>322</v>
      </c>
      <c r="V26" s="32">
        <f t="shared" si="11"/>
        <v>109.15254237288134</v>
      </c>
      <c r="W26" s="30">
        <f t="shared" si="7"/>
        <v>652</v>
      </c>
      <c r="X26" s="31">
        <f t="shared" si="12"/>
        <v>106.01626016260161</v>
      </c>
      <c r="Y26" s="30">
        <v>331</v>
      </c>
      <c r="Z26" s="31">
        <f t="shared" si="16"/>
        <v>103.4375</v>
      </c>
      <c r="AA26" s="30">
        <v>324</v>
      </c>
      <c r="AB26" s="32">
        <f t="shared" si="13"/>
        <v>109.83050847457628</v>
      </c>
      <c r="AC26" s="30">
        <f t="shared" si="14"/>
        <v>655</v>
      </c>
      <c r="AD26" s="31">
        <f t="shared" si="15"/>
        <v>106.5040650406504</v>
      </c>
    </row>
    <row r="27" spans="1:30" x14ac:dyDescent="0.25">
      <c r="A27" s="27">
        <v>8</v>
      </c>
      <c r="B27" s="28" t="s">
        <v>24</v>
      </c>
      <c r="C27" s="28" t="str">
        <f>'[1]9'!C24</f>
        <v>Puskesmas Wonosalam I</v>
      </c>
      <c r="D27" s="29">
        <f>'[1]36'!D26</f>
        <v>386</v>
      </c>
      <c r="E27" s="29">
        <f>'[1]36'!E26</f>
        <v>351</v>
      </c>
      <c r="F27" s="30">
        <f t="shared" si="8"/>
        <v>737</v>
      </c>
      <c r="G27" s="30">
        <v>414</v>
      </c>
      <c r="H27" s="31">
        <f t="shared" si="9"/>
        <v>107.25388601036269</v>
      </c>
      <c r="I27" s="30">
        <v>408</v>
      </c>
      <c r="J27" s="31">
        <f t="shared" si="0"/>
        <v>116.23931623931625</v>
      </c>
      <c r="K27" s="30">
        <f t="shared" si="1"/>
        <v>822</v>
      </c>
      <c r="L27" s="31">
        <f t="shared" si="2"/>
        <v>111.53324287652646</v>
      </c>
      <c r="M27" s="30">
        <v>414</v>
      </c>
      <c r="N27" s="31">
        <f>M27/D27*100</f>
        <v>107.25388601036269</v>
      </c>
      <c r="O27" s="30">
        <v>407</v>
      </c>
      <c r="P27" s="32">
        <f>O27/E27*100</f>
        <v>115.95441595441596</v>
      </c>
      <c r="Q27" s="30">
        <f t="shared" si="5"/>
        <v>821</v>
      </c>
      <c r="R27" s="31">
        <f t="shared" si="6"/>
        <v>111.39755766621437</v>
      </c>
      <c r="S27" s="30">
        <v>381</v>
      </c>
      <c r="T27" s="31">
        <f t="shared" si="10"/>
        <v>98.704663212435236</v>
      </c>
      <c r="U27" s="30">
        <v>384</v>
      </c>
      <c r="V27" s="32">
        <f>U27/E27*100</f>
        <v>109.40170940170941</v>
      </c>
      <c r="W27" s="30">
        <f t="shared" si="7"/>
        <v>765</v>
      </c>
      <c r="X27" s="31">
        <f t="shared" si="12"/>
        <v>103.79918588873814</v>
      </c>
      <c r="Y27" s="30">
        <v>381</v>
      </c>
      <c r="Z27" s="31">
        <f t="shared" si="16"/>
        <v>98.704663212435236</v>
      </c>
      <c r="AA27" s="30">
        <v>381</v>
      </c>
      <c r="AB27" s="32">
        <f t="shared" si="13"/>
        <v>108.54700854700855</v>
      </c>
      <c r="AC27" s="30">
        <f t="shared" si="14"/>
        <v>762</v>
      </c>
      <c r="AD27" s="31">
        <f t="shared" si="15"/>
        <v>103.3921302578019</v>
      </c>
    </row>
    <row r="28" spans="1:30" x14ac:dyDescent="0.25">
      <c r="A28" s="27"/>
      <c r="B28" s="34" t="s">
        <v>24</v>
      </c>
      <c r="C28" s="28" t="str">
        <f>'[1]9'!C25</f>
        <v>Puskesmas Wonosalam II</v>
      </c>
      <c r="D28" s="29">
        <f>'[1]36'!D27</f>
        <v>355</v>
      </c>
      <c r="E28" s="29">
        <f>'[1]36'!E27</f>
        <v>313</v>
      </c>
      <c r="F28" s="30">
        <f t="shared" si="8"/>
        <v>668</v>
      </c>
      <c r="G28" s="30">
        <v>369</v>
      </c>
      <c r="H28" s="31">
        <f t="shared" si="9"/>
        <v>103.94366197183098</v>
      </c>
      <c r="I28" s="30">
        <v>315</v>
      </c>
      <c r="J28" s="31">
        <f t="shared" si="0"/>
        <v>100.63897763578275</v>
      </c>
      <c r="K28" s="30">
        <f t="shared" si="1"/>
        <v>684</v>
      </c>
      <c r="L28" s="31">
        <f t="shared" si="2"/>
        <v>102.39520958083833</v>
      </c>
      <c r="M28" s="30">
        <v>369</v>
      </c>
      <c r="N28" s="31">
        <f t="shared" si="3"/>
        <v>103.94366197183098</v>
      </c>
      <c r="O28" s="30">
        <v>318</v>
      </c>
      <c r="P28" s="32">
        <f t="shared" si="4"/>
        <v>101.59744408945687</v>
      </c>
      <c r="Q28" s="30">
        <f t="shared" si="5"/>
        <v>687</v>
      </c>
      <c r="R28" s="31">
        <f t="shared" si="6"/>
        <v>102.8443113772455</v>
      </c>
      <c r="S28" s="30">
        <v>374</v>
      </c>
      <c r="T28" s="31">
        <f t="shared" si="10"/>
        <v>105.35211267605634</v>
      </c>
      <c r="U28" s="30">
        <v>322</v>
      </c>
      <c r="V28" s="32">
        <f t="shared" si="11"/>
        <v>102.87539936102237</v>
      </c>
      <c r="W28" s="30">
        <f t="shared" si="7"/>
        <v>696</v>
      </c>
      <c r="X28" s="31">
        <f t="shared" si="12"/>
        <v>104.19161676646706</v>
      </c>
      <c r="Y28" s="30">
        <v>374</v>
      </c>
      <c r="Z28" s="31">
        <f t="shared" si="16"/>
        <v>105.35211267605634</v>
      </c>
      <c r="AA28" s="30">
        <v>325</v>
      </c>
      <c r="AB28" s="32">
        <f t="shared" si="13"/>
        <v>103.83386581469649</v>
      </c>
      <c r="AC28" s="30">
        <f t="shared" si="14"/>
        <v>699</v>
      </c>
      <c r="AD28" s="31">
        <f t="shared" si="15"/>
        <v>104.64071856287424</v>
      </c>
    </row>
    <row r="29" spans="1:30" x14ac:dyDescent="0.25">
      <c r="A29" s="27">
        <v>9</v>
      </c>
      <c r="B29" s="28" t="s">
        <v>25</v>
      </c>
      <c r="C29" s="28" t="str">
        <f>'[1]9'!C26</f>
        <v>Puskesmas Dempet</v>
      </c>
      <c r="D29" s="29">
        <f>'[1]36'!D28</f>
        <v>495</v>
      </c>
      <c r="E29" s="29">
        <f>'[1]36'!E28</f>
        <v>420</v>
      </c>
      <c r="F29" s="30">
        <f t="shared" si="8"/>
        <v>915</v>
      </c>
      <c r="G29" s="30">
        <v>503</v>
      </c>
      <c r="H29" s="31">
        <f t="shared" si="9"/>
        <v>101.61616161616163</v>
      </c>
      <c r="I29" s="30">
        <v>440</v>
      </c>
      <c r="J29" s="31">
        <f t="shared" si="0"/>
        <v>104.76190476190477</v>
      </c>
      <c r="K29" s="30">
        <f t="shared" si="1"/>
        <v>943</v>
      </c>
      <c r="L29" s="31">
        <f t="shared" si="2"/>
        <v>103.06010928961749</v>
      </c>
      <c r="M29" s="30">
        <v>500</v>
      </c>
      <c r="N29" s="31">
        <f t="shared" si="3"/>
        <v>101.01010101010101</v>
      </c>
      <c r="O29" s="30">
        <v>435</v>
      </c>
      <c r="P29" s="32">
        <f t="shared" si="4"/>
        <v>103.57142857142858</v>
      </c>
      <c r="Q29" s="30">
        <f t="shared" si="5"/>
        <v>935</v>
      </c>
      <c r="R29" s="31">
        <f t="shared" si="6"/>
        <v>102.18579234972678</v>
      </c>
      <c r="S29" s="30">
        <v>449</v>
      </c>
      <c r="T29" s="31">
        <f t="shared" si="10"/>
        <v>90.707070707070699</v>
      </c>
      <c r="U29" s="30">
        <v>421</v>
      </c>
      <c r="V29" s="32">
        <f t="shared" si="11"/>
        <v>100.23809523809524</v>
      </c>
      <c r="W29" s="30">
        <f t="shared" si="7"/>
        <v>870</v>
      </c>
      <c r="X29" s="31">
        <f>W29/F29*100</f>
        <v>95.081967213114751</v>
      </c>
      <c r="Y29" s="30">
        <v>449</v>
      </c>
      <c r="Z29" s="31">
        <f t="shared" si="16"/>
        <v>90.707070707070699</v>
      </c>
      <c r="AA29" s="30">
        <v>421</v>
      </c>
      <c r="AB29" s="32">
        <f t="shared" si="13"/>
        <v>100.23809523809524</v>
      </c>
      <c r="AC29" s="30">
        <f t="shared" si="14"/>
        <v>870</v>
      </c>
      <c r="AD29" s="31">
        <f t="shared" si="15"/>
        <v>95.081967213114751</v>
      </c>
    </row>
    <row r="30" spans="1:30" x14ac:dyDescent="0.25">
      <c r="A30" s="27">
        <v>10</v>
      </c>
      <c r="B30" s="28" t="s">
        <v>26</v>
      </c>
      <c r="C30" s="28" t="str">
        <f>'[1]9'!C27</f>
        <v xml:space="preserve">Puskesmas Kebonagung </v>
      </c>
      <c r="D30" s="29">
        <f>'[1]36'!D29</f>
        <v>307</v>
      </c>
      <c r="E30" s="29">
        <f>'[1]36'!E29</f>
        <v>340</v>
      </c>
      <c r="F30" s="30">
        <f t="shared" si="8"/>
        <v>647</v>
      </c>
      <c r="G30" s="30">
        <v>299</v>
      </c>
      <c r="H30" s="31">
        <f t="shared" si="9"/>
        <v>97.394136807817588</v>
      </c>
      <c r="I30" s="30">
        <v>327</v>
      </c>
      <c r="J30" s="31">
        <f t="shared" si="0"/>
        <v>96.17647058823529</v>
      </c>
      <c r="K30" s="30">
        <f t="shared" si="1"/>
        <v>626</v>
      </c>
      <c r="L30" s="31">
        <f t="shared" si="2"/>
        <v>96.754250386398766</v>
      </c>
      <c r="M30" s="30">
        <v>300</v>
      </c>
      <c r="N30" s="31">
        <f t="shared" si="3"/>
        <v>97.719869706840385</v>
      </c>
      <c r="O30" s="30">
        <v>325</v>
      </c>
      <c r="P30" s="32">
        <f t="shared" si="4"/>
        <v>95.588235294117652</v>
      </c>
      <c r="Q30" s="30">
        <f t="shared" si="5"/>
        <v>625</v>
      </c>
      <c r="R30" s="31">
        <f t="shared" si="6"/>
        <v>96.599690880989186</v>
      </c>
      <c r="S30" s="30">
        <v>323</v>
      </c>
      <c r="T30" s="31">
        <f t="shared" si="10"/>
        <v>105.21172638436482</v>
      </c>
      <c r="U30" s="30">
        <v>288</v>
      </c>
      <c r="V30" s="32">
        <f t="shared" si="11"/>
        <v>84.705882352941174</v>
      </c>
      <c r="W30" s="30">
        <f t="shared" si="7"/>
        <v>611</v>
      </c>
      <c r="X30" s="31">
        <f t="shared" si="12"/>
        <v>94.435857805255026</v>
      </c>
      <c r="Y30" s="30">
        <v>324</v>
      </c>
      <c r="Z30" s="31">
        <f t="shared" si="16"/>
        <v>105.53745928338762</v>
      </c>
      <c r="AA30" s="30">
        <v>288</v>
      </c>
      <c r="AB30" s="32">
        <f t="shared" si="13"/>
        <v>84.705882352941174</v>
      </c>
      <c r="AC30" s="30">
        <f t="shared" si="14"/>
        <v>612</v>
      </c>
      <c r="AD30" s="31">
        <f t="shared" si="15"/>
        <v>94.590417310664606</v>
      </c>
    </row>
    <row r="31" spans="1:30" x14ac:dyDescent="0.25">
      <c r="A31" s="27">
        <v>11</v>
      </c>
      <c r="B31" s="28" t="s">
        <v>27</v>
      </c>
      <c r="C31" s="28" t="str">
        <f>'[1]9'!C28</f>
        <v>Puskesmas Gajah I</v>
      </c>
      <c r="D31" s="29">
        <f>'[1]36'!D30</f>
        <v>295</v>
      </c>
      <c r="E31" s="29">
        <f>'[1]36'!E30</f>
        <v>255</v>
      </c>
      <c r="F31" s="30">
        <f t="shared" si="8"/>
        <v>550</v>
      </c>
      <c r="G31" s="30">
        <v>264</v>
      </c>
      <c r="H31" s="31">
        <f t="shared" si="9"/>
        <v>89.491525423728817</v>
      </c>
      <c r="I31" s="30">
        <v>264</v>
      </c>
      <c r="J31" s="31">
        <f t="shared" si="0"/>
        <v>103.5294117647059</v>
      </c>
      <c r="K31" s="30">
        <f t="shared" si="1"/>
        <v>528</v>
      </c>
      <c r="L31" s="31">
        <f t="shared" si="2"/>
        <v>96</v>
      </c>
      <c r="M31" s="30">
        <v>237</v>
      </c>
      <c r="N31" s="31">
        <f t="shared" si="3"/>
        <v>80.33898305084746</v>
      </c>
      <c r="O31" s="30">
        <v>242</v>
      </c>
      <c r="P31" s="32">
        <f t="shared" si="4"/>
        <v>94.901960784313715</v>
      </c>
      <c r="Q31" s="30">
        <f t="shared" si="5"/>
        <v>479</v>
      </c>
      <c r="R31" s="31">
        <f t="shared" si="6"/>
        <v>87.090909090909079</v>
      </c>
      <c r="S31" s="30">
        <v>263</v>
      </c>
      <c r="T31" s="31">
        <f t="shared" si="10"/>
        <v>89.152542372881356</v>
      </c>
      <c r="U31" s="30">
        <v>263</v>
      </c>
      <c r="V31" s="32">
        <f t="shared" si="11"/>
        <v>103.1372549019608</v>
      </c>
      <c r="W31" s="30">
        <f t="shared" si="7"/>
        <v>526</v>
      </c>
      <c r="X31" s="31">
        <f t="shared" si="12"/>
        <v>95.63636363636364</v>
      </c>
      <c r="Y31" s="30">
        <v>263</v>
      </c>
      <c r="Z31" s="31">
        <f t="shared" si="16"/>
        <v>89.152542372881356</v>
      </c>
      <c r="AA31" s="30">
        <v>263</v>
      </c>
      <c r="AB31" s="32">
        <f t="shared" si="13"/>
        <v>103.1372549019608</v>
      </c>
      <c r="AC31" s="30">
        <f t="shared" si="14"/>
        <v>526</v>
      </c>
      <c r="AD31" s="31">
        <f>AC31/F31*100</f>
        <v>95.63636363636364</v>
      </c>
    </row>
    <row r="32" spans="1:30" x14ac:dyDescent="0.25">
      <c r="A32" s="27"/>
      <c r="B32" s="34" t="s">
        <v>27</v>
      </c>
      <c r="C32" s="28" t="str">
        <f>'[1]9'!C29</f>
        <v>Puskesmas Gajah II</v>
      </c>
      <c r="D32" s="29">
        <f>'[1]36'!D31</f>
        <v>170</v>
      </c>
      <c r="E32" s="29">
        <f>'[1]36'!E31</f>
        <v>173</v>
      </c>
      <c r="F32" s="30">
        <f t="shared" si="8"/>
        <v>343</v>
      </c>
      <c r="G32" s="30">
        <v>175</v>
      </c>
      <c r="H32" s="31">
        <f t="shared" si="9"/>
        <v>102.94117647058823</v>
      </c>
      <c r="I32" s="30">
        <v>156</v>
      </c>
      <c r="J32" s="31">
        <f t="shared" si="0"/>
        <v>90.173410404624278</v>
      </c>
      <c r="K32" s="30">
        <f t="shared" si="1"/>
        <v>331</v>
      </c>
      <c r="L32" s="31">
        <f t="shared" si="2"/>
        <v>96.501457725947532</v>
      </c>
      <c r="M32" s="30">
        <v>174</v>
      </c>
      <c r="N32" s="31">
        <f t="shared" si="3"/>
        <v>102.35294117647058</v>
      </c>
      <c r="O32" s="30">
        <v>155</v>
      </c>
      <c r="P32" s="32">
        <f t="shared" si="4"/>
        <v>89.595375722543352</v>
      </c>
      <c r="Q32" s="30">
        <f t="shared" si="5"/>
        <v>329</v>
      </c>
      <c r="R32" s="31">
        <f t="shared" si="6"/>
        <v>95.918367346938766</v>
      </c>
      <c r="S32" s="30">
        <v>163</v>
      </c>
      <c r="T32" s="31">
        <f t="shared" si="10"/>
        <v>95.882352941176478</v>
      </c>
      <c r="U32" s="30">
        <v>175</v>
      </c>
      <c r="V32" s="32">
        <f t="shared" si="11"/>
        <v>101.15606936416187</v>
      </c>
      <c r="W32" s="30">
        <f t="shared" si="7"/>
        <v>338</v>
      </c>
      <c r="X32" s="31">
        <f t="shared" si="12"/>
        <v>98.542274052478135</v>
      </c>
      <c r="Y32" s="30">
        <v>164</v>
      </c>
      <c r="Z32" s="31">
        <f t="shared" si="16"/>
        <v>96.470588235294116</v>
      </c>
      <c r="AA32" s="30">
        <v>177</v>
      </c>
      <c r="AB32" s="32">
        <f t="shared" si="13"/>
        <v>102.3121387283237</v>
      </c>
      <c r="AC32" s="30">
        <f t="shared" si="14"/>
        <v>341</v>
      </c>
      <c r="AD32" s="31">
        <f t="shared" ref="AD32:AD38" si="17">AC32/F32*100</f>
        <v>99.416909620991262</v>
      </c>
    </row>
    <row r="33" spans="1:30" x14ac:dyDescent="0.25">
      <c r="A33" s="27">
        <v>12</v>
      </c>
      <c r="B33" s="28" t="s">
        <v>28</v>
      </c>
      <c r="C33" s="28" t="str">
        <f>'[1]9'!C30</f>
        <v>Puskesmas Karanganyar I</v>
      </c>
      <c r="D33" s="29">
        <f>'[1]36'!D32</f>
        <v>275</v>
      </c>
      <c r="E33" s="29">
        <f>'[1]36'!E32</f>
        <v>250</v>
      </c>
      <c r="F33" s="30">
        <f t="shared" si="8"/>
        <v>525</v>
      </c>
      <c r="G33" s="30">
        <v>309</v>
      </c>
      <c r="H33" s="31">
        <f t="shared" si="9"/>
        <v>112.36363636363636</v>
      </c>
      <c r="I33" s="30">
        <v>260</v>
      </c>
      <c r="J33" s="31">
        <f t="shared" si="0"/>
        <v>104</v>
      </c>
      <c r="K33" s="30">
        <f t="shared" si="1"/>
        <v>569</v>
      </c>
      <c r="L33" s="31">
        <f t="shared" si="2"/>
        <v>108.38095238095238</v>
      </c>
      <c r="M33" s="30">
        <v>290</v>
      </c>
      <c r="N33" s="31">
        <f t="shared" si="3"/>
        <v>105.45454545454544</v>
      </c>
      <c r="O33" s="30">
        <v>244</v>
      </c>
      <c r="P33" s="32">
        <f t="shared" si="4"/>
        <v>97.6</v>
      </c>
      <c r="Q33" s="30">
        <f t="shared" si="5"/>
        <v>534</v>
      </c>
      <c r="R33" s="31">
        <f t="shared" si="6"/>
        <v>101.71428571428571</v>
      </c>
      <c r="S33" s="30">
        <v>258</v>
      </c>
      <c r="T33" s="31">
        <f t="shared" si="10"/>
        <v>93.818181818181827</v>
      </c>
      <c r="U33" s="30">
        <v>240</v>
      </c>
      <c r="V33" s="32">
        <f t="shared" si="11"/>
        <v>96</v>
      </c>
      <c r="W33" s="30">
        <f t="shared" si="7"/>
        <v>498</v>
      </c>
      <c r="X33" s="31">
        <f t="shared" si="12"/>
        <v>94.857142857142861</v>
      </c>
      <c r="Y33" s="30">
        <v>258</v>
      </c>
      <c r="Z33" s="31">
        <f t="shared" si="16"/>
        <v>93.818181818181827</v>
      </c>
      <c r="AA33" s="30">
        <v>238</v>
      </c>
      <c r="AB33" s="32">
        <f t="shared" si="13"/>
        <v>95.199999999999989</v>
      </c>
      <c r="AC33" s="30">
        <f t="shared" si="14"/>
        <v>496</v>
      </c>
      <c r="AD33" s="31">
        <f t="shared" si="17"/>
        <v>94.476190476190482</v>
      </c>
    </row>
    <row r="34" spans="1:30" x14ac:dyDescent="0.25">
      <c r="A34" s="27"/>
      <c r="B34" s="34" t="s">
        <v>28</v>
      </c>
      <c r="C34" s="28" t="str">
        <f>'[1]9'!C31</f>
        <v>Puskesmas Karanganyar II</v>
      </c>
      <c r="D34" s="29">
        <f>'[1]36'!D33</f>
        <v>362</v>
      </c>
      <c r="E34" s="29">
        <f>'[1]36'!E33</f>
        <v>324</v>
      </c>
      <c r="F34" s="30">
        <f t="shared" si="8"/>
        <v>686</v>
      </c>
      <c r="G34" s="30">
        <v>388</v>
      </c>
      <c r="H34" s="31">
        <f t="shared" si="9"/>
        <v>107.18232044198895</v>
      </c>
      <c r="I34" s="30">
        <v>355</v>
      </c>
      <c r="J34" s="31">
        <f t="shared" si="0"/>
        <v>109.5679012345679</v>
      </c>
      <c r="K34" s="30">
        <f t="shared" si="1"/>
        <v>743</v>
      </c>
      <c r="L34" s="31">
        <f t="shared" si="2"/>
        <v>108.30903790087463</v>
      </c>
      <c r="M34" s="30">
        <v>388</v>
      </c>
      <c r="N34" s="31">
        <f t="shared" si="3"/>
        <v>107.18232044198895</v>
      </c>
      <c r="O34" s="30">
        <v>355</v>
      </c>
      <c r="P34" s="32">
        <f t="shared" si="4"/>
        <v>109.5679012345679</v>
      </c>
      <c r="Q34" s="30">
        <f t="shared" si="5"/>
        <v>743</v>
      </c>
      <c r="R34" s="31">
        <f t="shared" si="6"/>
        <v>108.30903790087463</v>
      </c>
      <c r="S34" s="30">
        <v>362</v>
      </c>
      <c r="T34" s="31">
        <f t="shared" si="10"/>
        <v>100</v>
      </c>
      <c r="U34" s="30">
        <v>326</v>
      </c>
      <c r="V34" s="32">
        <f t="shared" si="11"/>
        <v>100.61728395061729</v>
      </c>
      <c r="W34" s="30">
        <f t="shared" si="7"/>
        <v>688</v>
      </c>
      <c r="X34" s="31">
        <f t="shared" si="12"/>
        <v>100.29154518950438</v>
      </c>
      <c r="Y34" s="30">
        <v>362</v>
      </c>
      <c r="Z34" s="31">
        <f t="shared" si="16"/>
        <v>100</v>
      </c>
      <c r="AA34" s="30">
        <v>326</v>
      </c>
      <c r="AB34" s="32">
        <f t="shared" si="13"/>
        <v>100.61728395061729</v>
      </c>
      <c r="AC34" s="30">
        <f t="shared" si="14"/>
        <v>688</v>
      </c>
      <c r="AD34" s="31">
        <f t="shared" si="17"/>
        <v>100.29154518950438</v>
      </c>
    </row>
    <row r="35" spans="1:30" x14ac:dyDescent="0.25">
      <c r="A35" s="27">
        <v>13</v>
      </c>
      <c r="B35" s="28" t="s">
        <v>29</v>
      </c>
      <c r="C35" s="28" t="str">
        <f>'[1]9'!C32</f>
        <v>Puskesmas Mijen I</v>
      </c>
      <c r="D35" s="29">
        <f>'[1]36'!D34</f>
        <v>273</v>
      </c>
      <c r="E35" s="29">
        <f>'[1]36'!E34</f>
        <v>256</v>
      </c>
      <c r="F35" s="30">
        <f t="shared" si="8"/>
        <v>529</v>
      </c>
      <c r="G35" s="30">
        <v>310</v>
      </c>
      <c r="H35" s="31">
        <f t="shared" si="9"/>
        <v>113.55311355311355</v>
      </c>
      <c r="I35" s="30">
        <v>265</v>
      </c>
      <c r="J35" s="31">
        <f t="shared" si="0"/>
        <v>103.515625</v>
      </c>
      <c r="K35" s="30">
        <f t="shared" si="1"/>
        <v>575</v>
      </c>
      <c r="L35" s="31">
        <f t="shared" si="2"/>
        <v>108.69565217391303</v>
      </c>
      <c r="M35" s="30">
        <v>310</v>
      </c>
      <c r="N35" s="31">
        <f t="shared" si="3"/>
        <v>113.55311355311355</v>
      </c>
      <c r="O35" s="30">
        <v>265</v>
      </c>
      <c r="P35" s="32">
        <f t="shared" si="4"/>
        <v>103.515625</v>
      </c>
      <c r="Q35" s="30">
        <f t="shared" si="5"/>
        <v>575</v>
      </c>
      <c r="R35" s="31">
        <f t="shared" si="6"/>
        <v>108.69565217391303</v>
      </c>
      <c r="S35" s="30">
        <v>286</v>
      </c>
      <c r="T35" s="31">
        <f t="shared" si="10"/>
        <v>104.76190476190477</v>
      </c>
      <c r="U35" s="30">
        <v>266</v>
      </c>
      <c r="V35" s="32">
        <f t="shared" si="11"/>
        <v>103.90625</v>
      </c>
      <c r="W35" s="30">
        <f t="shared" si="7"/>
        <v>552</v>
      </c>
      <c r="X35" s="31">
        <f t="shared" si="12"/>
        <v>104.34782608695652</v>
      </c>
      <c r="Y35" s="30">
        <v>286</v>
      </c>
      <c r="Z35" s="31">
        <f t="shared" si="16"/>
        <v>104.76190476190477</v>
      </c>
      <c r="AA35" s="30">
        <v>266</v>
      </c>
      <c r="AB35" s="32">
        <f t="shared" si="13"/>
        <v>103.90625</v>
      </c>
      <c r="AC35" s="30">
        <f t="shared" si="14"/>
        <v>552</v>
      </c>
      <c r="AD35" s="31">
        <f t="shared" si="17"/>
        <v>104.34782608695652</v>
      </c>
    </row>
    <row r="36" spans="1:30" x14ac:dyDescent="0.25">
      <c r="A36" s="27"/>
      <c r="B36" s="34" t="s">
        <v>29</v>
      </c>
      <c r="C36" s="28" t="str">
        <f>'[1]9'!C33</f>
        <v>Puskesmas Mijen II</v>
      </c>
      <c r="D36" s="29">
        <f>'[1]36'!D35</f>
        <v>249</v>
      </c>
      <c r="E36" s="29">
        <f>'[1]36'!E35</f>
        <v>224</v>
      </c>
      <c r="F36" s="30">
        <f t="shared" si="8"/>
        <v>473</v>
      </c>
      <c r="G36" s="30">
        <v>265</v>
      </c>
      <c r="H36" s="31">
        <f t="shared" si="9"/>
        <v>106.42570281124497</v>
      </c>
      <c r="I36" s="30">
        <v>249</v>
      </c>
      <c r="J36" s="31">
        <f t="shared" si="0"/>
        <v>111.16071428571428</v>
      </c>
      <c r="K36" s="30">
        <f t="shared" si="1"/>
        <v>514</v>
      </c>
      <c r="L36" s="31">
        <f t="shared" si="2"/>
        <v>108.66807610993658</v>
      </c>
      <c r="M36" s="30">
        <v>255</v>
      </c>
      <c r="N36" s="31">
        <f t="shared" si="3"/>
        <v>102.40963855421687</v>
      </c>
      <c r="O36" s="30">
        <v>238</v>
      </c>
      <c r="P36" s="32">
        <f t="shared" si="4"/>
        <v>106.25</v>
      </c>
      <c r="Q36" s="30">
        <f t="shared" si="5"/>
        <v>493</v>
      </c>
      <c r="R36" s="31">
        <f t="shared" si="6"/>
        <v>104.22832980972517</v>
      </c>
      <c r="S36" s="30">
        <v>224</v>
      </c>
      <c r="T36" s="31">
        <f t="shared" si="10"/>
        <v>89.959839357429715</v>
      </c>
      <c r="U36" s="30">
        <v>249</v>
      </c>
      <c r="V36" s="32">
        <f t="shared" si="11"/>
        <v>111.16071428571428</v>
      </c>
      <c r="W36" s="30">
        <f t="shared" si="7"/>
        <v>473</v>
      </c>
      <c r="X36" s="31">
        <f t="shared" si="12"/>
        <v>100</v>
      </c>
      <c r="Y36" s="30">
        <v>224</v>
      </c>
      <c r="Z36" s="31">
        <f t="shared" si="16"/>
        <v>89.959839357429715</v>
      </c>
      <c r="AA36" s="30">
        <v>250</v>
      </c>
      <c r="AB36" s="32">
        <f t="shared" si="13"/>
        <v>111.60714285714286</v>
      </c>
      <c r="AC36" s="30">
        <f t="shared" si="14"/>
        <v>474</v>
      </c>
      <c r="AD36" s="31">
        <f t="shared" si="17"/>
        <v>100.21141649048626</v>
      </c>
    </row>
    <row r="37" spans="1:30" x14ac:dyDescent="0.25">
      <c r="A37" s="27">
        <v>14</v>
      </c>
      <c r="B37" s="28" t="s">
        <v>30</v>
      </c>
      <c r="C37" s="28" t="str">
        <f>'[1]9'!C34</f>
        <v>Puskesmas Wedung I</v>
      </c>
      <c r="D37" s="29">
        <f>'[1]36'!D36</f>
        <v>514</v>
      </c>
      <c r="E37" s="29">
        <f>'[1]36'!E36</f>
        <v>450</v>
      </c>
      <c r="F37" s="30">
        <f t="shared" si="8"/>
        <v>964</v>
      </c>
      <c r="G37" s="30">
        <v>528</v>
      </c>
      <c r="H37" s="31">
        <f t="shared" si="9"/>
        <v>102.7237354085603</v>
      </c>
      <c r="I37" s="30">
        <v>447</v>
      </c>
      <c r="J37" s="31">
        <f t="shared" si="0"/>
        <v>99.333333333333329</v>
      </c>
      <c r="K37" s="30">
        <f t="shared" si="1"/>
        <v>975</v>
      </c>
      <c r="L37" s="31">
        <f t="shared" si="2"/>
        <v>101.14107883817427</v>
      </c>
      <c r="M37" s="30">
        <v>528</v>
      </c>
      <c r="N37" s="31">
        <f t="shared" si="3"/>
        <v>102.7237354085603</v>
      </c>
      <c r="O37" s="30">
        <v>447</v>
      </c>
      <c r="P37" s="32">
        <f t="shared" si="4"/>
        <v>99.333333333333329</v>
      </c>
      <c r="Q37" s="30">
        <f t="shared" si="5"/>
        <v>975</v>
      </c>
      <c r="R37" s="31">
        <f t="shared" si="6"/>
        <v>101.14107883817427</v>
      </c>
      <c r="S37" s="30">
        <v>497</v>
      </c>
      <c r="T37" s="31">
        <f t="shared" si="10"/>
        <v>96.692607003891055</v>
      </c>
      <c r="U37" s="30">
        <v>445</v>
      </c>
      <c r="V37" s="32">
        <f t="shared" si="11"/>
        <v>98.888888888888886</v>
      </c>
      <c r="W37" s="30">
        <f t="shared" si="7"/>
        <v>942</v>
      </c>
      <c r="X37" s="31">
        <f t="shared" si="12"/>
        <v>97.717842323651453</v>
      </c>
      <c r="Y37" s="30">
        <v>497</v>
      </c>
      <c r="Z37" s="31">
        <f t="shared" si="16"/>
        <v>96.692607003891055</v>
      </c>
      <c r="AA37" s="30">
        <v>445</v>
      </c>
      <c r="AB37" s="32">
        <f t="shared" si="13"/>
        <v>98.888888888888886</v>
      </c>
      <c r="AC37" s="30">
        <f t="shared" si="14"/>
        <v>942</v>
      </c>
      <c r="AD37" s="31">
        <f t="shared" si="17"/>
        <v>97.717842323651453</v>
      </c>
    </row>
    <row r="38" spans="1:30" x14ac:dyDescent="0.25">
      <c r="A38" s="27"/>
      <c r="B38" s="34" t="s">
        <v>30</v>
      </c>
      <c r="C38" s="28" t="str">
        <f>'[1]9'!C35</f>
        <v>Puskesmas Wedung II</v>
      </c>
      <c r="D38" s="29">
        <f>'[1]36'!D37</f>
        <v>320</v>
      </c>
      <c r="E38" s="29">
        <f>'[1]36'!E37</f>
        <v>335</v>
      </c>
      <c r="F38" s="30">
        <f t="shared" si="8"/>
        <v>655</v>
      </c>
      <c r="G38" s="30">
        <v>342</v>
      </c>
      <c r="H38" s="31">
        <f t="shared" si="9"/>
        <v>106.87500000000001</v>
      </c>
      <c r="I38" s="30">
        <v>354</v>
      </c>
      <c r="J38" s="31">
        <f t="shared" si="0"/>
        <v>105.67164179104478</v>
      </c>
      <c r="K38" s="30">
        <f t="shared" si="1"/>
        <v>696</v>
      </c>
      <c r="L38" s="31">
        <f t="shared" si="2"/>
        <v>106.25954198473282</v>
      </c>
      <c r="M38" s="30">
        <v>318</v>
      </c>
      <c r="N38" s="31">
        <f t="shared" si="3"/>
        <v>99.375</v>
      </c>
      <c r="O38" s="30">
        <v>332</v>
      </c>
      <c r="P38" s="32">
        <f t="shared" si="4"/>
        <v>99.104477611940297</v>
      </c>
      <c r="Q38" s="30">
        <f t="shared" si="5"/>
        <v>650</v>
      </c>
      <c r="R38" s="31">
        <f t="shared" si="6"/>
        <v>99.236641221374043</v>
      </c>
      <c r="S38" s="30">
        <v>331</v>
      </c>
      <c r="T38" s="31">
        <f t="shared" si="10"/>
        <v>103.4375</v>
      </c>
      <c r="U38" s="30">
        <v>327</v>
      </c>
      <c r="V38" s="32">
        <f t="shared" si="11"/>
        <v>97.611940298507463</v>
      </c>
      <c r="W38" s="30">
        <f t="shared" si="7"/>
        <v>658</v>
      </c>
      <c r="X38" s="31">
        <f t="shared" si="12"/>
        <v>100.45801526717557</v>
      </c>
      <c r="Y38" s="30">
        <v>325</v>
      </c>
      <c r="Z38" s="31">
        <f t="shared" si="16"/>
        <v>101.5625</v>
      </c>
      <c r="AA38" s="30">
        <v>319</v>
      </c>
      <c r="AB38" s="32">
        <f t="shared" si="13"/>
        <v>95.223880597014926</v>
      </c>
      <c r="AC38" s="30">
        <f t="shared" si="14"/>
        <v>644</v>
      </c>
      <c r="AD38" s="31">
        <f t="shared" si="17"/>
        <v>98.320610687022906</v>
      </c>
    </row>
    <row r="39" spans="1:30" ht="16.5" thickBot="1" x14ac:dyDescent="0.3">
      <c r="A39" s="35" t="s">
        <v>31</v>
      </c>
      <c r="B39" s="35"/>
      <c r="C39" s="35"/>
      <c r="D39" s="36">
        <f>SUM(D12:D38)</f>
        <v>10657</v>
      </c>
      <c r="E39" s="36">
        <f>SUM(E12:E38)</f>
        <v>10121</v>
      </c>
      <c r="F39" s="36">
        <f>SUM(F12:F38)</f>
        <v>20778</v>
      </c>
      <c r="G39" s="36">
        <f>SUM(G12:G38)</f>
        <v>10971</v>
      </c>
      <c r="H39" s="37">
        <f>G39/D39*100</f>
        <v>102.94642019330018</v>
      </c>
      <c r="I39" s="36">
        <f>SUM(I12:I38)</f>
        <v>10304</v>
      </c>
      <c r="J39" s="37">
        <f>I39/E39*100</f>
        <v>101.80812172710208</v>
      </c>
      <c r="K39" s="36">
        <f>SUM(K12:K38)</f>
        <v>21275</v>
      </c>
      <c r="L39" s="37">
        <f>K39/F39*100</f>
        <v>102.39195302724036</v>
      </c>
      <c r="M39" s="36">
        <f>SUM(M12:M38)</f>
        <v>10769</v>
      </c>
      <c r="N39" s="37">
        <f>M39/D39*100</f>
        <v>101.05095242563573</v>
      </c>
      <c r="O39" s="36">
        <f>SUM(O12:O38)</f>
        <v>10148</v>
      </c>
      <c r="P39" s="38">
        <f>O39/E39*100</f>
        <v>100.26677205809702</v>
      </c>
      <c r="Q39" s="36">
        <f>SUM(Q12:Q38)</f>
        <v>20917</v>
      </c>
      <c r="R39" s="37">
        <f>Q39/F39*100</f>
        <v>100.66897680238714</v>
      </c>
      <c r="S39" s="36">
        <f>SUM(S12:S38)</f>
        <v>10512</v>
      </c>
      <c r="T39" s="37">
        <f>S39/D39*100</f>
        <v>98.63939194895373</v>
      </c>
      <c r="U39" s="36">
        <f>SUM(U12:U38)</f>
        <v>9953</v>
      </c>
      <c r="V39" s="38">
        <f>U39/E39*100</f>
        <v>98.340084971840724</v>
      </c>
      <c r="W39" s="36">
        <f>SUM(W12:W38)</f>
        <v>20465</v>
      </c>
      <c r="X39" s="37">
        <f>W39/F39*100</f>
        <v>98.493598998941195</v>
      </c>
      <c r="Y39" s="36">
        <f>SUM(Y12:Y38)</f>
        <v>10421</v>
      </c>
      <c r="Z39" s="37">
        <f>Y39/D39*100</f>
        <v>97.785493103124708</v>
      </c>
      <c r="AA39" s="36">
        <f>SUM(AA12:AA38)</f>
        <v>9947</v>
      </c>
      <c r="AB39" s="37">
        <f>AA39/E39*100</f>
        <v>98.280802292263616</v>
      </c>
      <c r="AC39" s="36">
        <f>SUM(AC12:AC38)</f>
        <v>20368</v>
      </c>
      <c r="AD39" s="37">
        <f>AC39/F39*100</f>
        <v>98.026759072095487</v>
      </c>
    </row>
    <row r="40" spans="1:30" x14ac:dyDescent="0.25">
      <c r="A40" s="39"/>
      <c r="B40" s="39"/>
      <c r="C40" s="39"/>
      <c r="D40" s="39"/>
      <c r="E40" s="3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25">
      <c r="A41" s="40" t="s">
        <v>32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25">
      <c r="A42" s="40" t="s">
        <v>33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x14ac:dyDescent="0.25">
      <c r="A43" s="40"/>
      <c r="B43" s="41" t="s">
        <v>34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x14ac:dyDescent="0.25">
      <c r="A44" s="2"/>
      <c r="B44" s="40" t="s">
        <v>35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</sheetData>
  <mergeCells count="16">
    <mergeCell ref="W9:X9"/>
    <mergeCell ref="Y9:Z9"/>
    <mergeCell ref="AA9:AB9"/>
    <mergeCell ref="AC9:AD9"/>
    <mergeCell ref="K9:L9"/>
    <mergeCell ref="M9:N9"/>
    <mergeCell ref="O9:P9"/>
    <mergeCell ref="Q9:R9"/>
    <mergeCell ref="S9:T9"/>
    <mergeCell ref="U9:V9"/>
    <mergeCell ref="A7:A10"/>
    <mergeCell ref="B7:B10"/>
    <mergeCell ref="C7:C10"/>
    <mergeCell ref="D7:F9"/>
    <mergeCell ref="G9:H9"/>
    <mergeCell ref="I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2020-08-10T01:37:52Z</dcterms:created>
  <dcterms:modified xsi:type="dcterms:W3CDTF">2020-08-10T01:38:40Z</dcterms:modified>
</cp:coreProperties>
</file>