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V\"/>
    </mc:Choice>
  </mc:AlternateContent>
  <xr:revisionPtr revIDLastSave="0" documentId="13_ncr:1_{5FD6DCC5-2BFE-40C6-8EB2-61E273D384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7" i="1" l="1"/>
  <c r="M29" i="1"/>
  <c r="H29" i="1"/>
  <c r="F47" i="1"/>
  <c r="M30" i="1"/>
  <c r="H30" i="1"/>
  <c r="M31" i="1"/>
  <c r="H31" i="1"/>
  <c r="M37" i="1"/>
  <c r="H37" i="1"/>
  <c r="L47" i="1"/>
  <c r="G47" i="1"/>
  <c r="M35" i="1"/>
  <c r="H35" i="1"/>
  <c r="M34" i="1"/>
  <c r="H34" i="1"/>
  <c r="M33" i="1"/>
  <c r="H33" i="1"/>
  <c r="H23" i="1"/>
  <c r="H7" i="1"/>
  <c r="K47" i="1" l="1"/>
  <c r="M9" i="1" l="1"/>
  <c r="M13" i="1"/>
  <c r="M14" i="1"/>
  <c r="M15" i="1"/>
  <c r="M17" i="1"/>
  <c r="M18" i="1"/>
  <c r="M19" i="1"/>
  <c r="M20" i="1"/>
  <c r="M21" i="1"/>
  <c r="M22" i="1"/>
  <c r="M23" i="1"/>
  <c r="M24" i="1"/>
  <c r="M25" i="1"/>
  <c r="M26" i="1"/>
  <c r="M27" i="1"/>
  <c r="M28" i="1"/>
  <c r="M32" i="1"/>
  <c r="M36" i="1"/>
  <c r="M38" i="1"/>
  <c r="M39" i="1"/>
  <c r="M40" i="1"/>
  <c r="M41" i="1"/>
  <c r="M42" i="1"/>
  <c r="M43" i="1"/>
  <c r="M44" i="1"/>
  <c r="M45" i="1"/>
  <c r="M46" i="1"/>
  <c r="M7" i="1"/>
  <c r="I47" i="1"/>
  <c r="H9" i="1"/>
  <c r="H13" i="1"/>
  <c r="H17" i="1"/>
  <c r="H18" i="1"/>
  <c r="H19" i="1"/>
  <c r="H24" i="1"/>
  <c r="H25" i="1"/>
  <c r="H26" i="1"/>
  <c r="H27" i="1"/>
  <c r="H28" i="1"/>
  <c r="H32" i="1"/>
  <c r="H36" i="1"/>
  <c r="H41" i="1"/>
  <c r="H42" i="1"/>
  <c r="H43" i="1"/>
  <c r="H46" i="1"/>
  <c r="J47" i="1"/>
  <c r="E45" i="1"/>
  <c r="H45" i="1" s="1"/>
  <c r="E44" i="1"/>
  <c r="H44" i="1" s="1"/>
  <c r="E40" i="1"/>
  <c r="H40" i="1" s="1"/>
  <c r="E39" i="1"/>
  <c r="H39" i="1" s="1"/>
  <c r="E38" i="1"/>
  <c r="H38" i="1" s="1"/>
  <c r="E22" i="1"/>
  <c r="H22" i="1" s="1"/>
  <c r="E21" i="1"/>
  <c r="H21" i="1" s="1"/>
  <c r="E20" i="1"/>
  <c r="H20" i="1" s="1"/>
  <c r="E15" i="1"/>
  <c r="H15" i="1" s="1"/>
  <c r="E14" i="1"/>
  <c r="H14" i="1" s="1"/>
  <c r="H47" i="1" l="1"/>
  <c r="E47" i="1"/>
  <c r="D47" i="1"/>
</calcChain>
</file>

<file path=xl/sharedStrings.xml><?xml version="1.0" encoding="utf-8"?>
<sst xmlns="http://schemas.openxmlformats.org/spreadsheetml/2006/main" count="148" uniqueCount="75">
  <si>
    <t>Lama Proses Perizinan</t>
  </si>
  <si>
    <t>No.</t>
  </si>
  <si>
    <t>Jenis Izin</t>
  </si>
  <si>
    <t>Jumlah Pemohon</t>
  </si>
  <si>
    <t>Jumlah Izin selesai</t>
  </si>
  <si>
    <t>(1)</t>
  </si>
  <si>
    <t>(2)</t>
  </si>
  <si>
    <t>(3)</t>
  </si>
  <si>
    <t>(4)</t>
  </si>
  <si>
    <t>(5)</t>
  </si>
  <si>
    <t>Izin Penelitian</t>
  </si>
  <si>
    <t>Izin Praktik Dokter</t>
  </si>
  <si>
    <t>Izin Praktik Ahli Teknologi Laboratorium Medis</t>
  </si>
  <si>
    <t>Izin Praktik Fisioterapis</t>
  </si>
  <si>
    <t>Izin Praktik Tenaga Teknis Kefarmasian</t>
  </si>
  <si>
    <t>Izin Praktik Perawat</t>
  </si>
  <si>
    <t>Izin Praktik Bidan</t>
  </si>
  <si>
    <t>Izin Praktik Tenaga Gizi</t>
  </si>
  <si>
    <t>Izin Praktik Terapis Mulut Dan Gigi</t>
  </si>
  <si>
    <t>Izin Praktik Sanitarian</t>
  </si>
  <si>
    <t>Izin Praktik Rekamedik</t>
  </si>
  <si>
    <t>Izin Praktik Elektromedik</t>
  </si>
  <si>
    <t>Izin Praktik Terapi Wicara</t>
  </si>
  <si>
    <t>Izin Pendirian Klinik</t>
  </si>
  <si>
    <t>Izin Sertifikat Laik Fungsi (SLF)</t>
  </si>
  <si>
    <t>Izin Persetujuan Bangunan Gedung (PBG)</t>
  </si>
  <si>
    <t>Izin Persetujuan Pedagang Pasar</t>
  </si>
  <si>
    <t>Izin Usaha Toko Swalayan/Retail/Modern</t>
  </si>
  <si>
    <t>Izin Penutupan Jalan</t>
  </si>
  <si>
    <t>Izin Reklame</t>
  </si>
  <si>
    <t>1 hari kerja</t>
  </si>
  <si>
    <t>2 hari kerja</t>
  </si>
  <si>
    <t>3 hari kerja</t>
  </si>
  <si>
    <t>Jumlah/Total</t>
  </si>
  <si>
    <t>Rata-rata 
Lama Proses</t>
  </si>
  <si>
    <t>Standar Operasional Prosedur (SOP) Perizinan</t>
  </si>
  <si>
    <t>(6)</t>
  </si>
  <si>
    <t>Sumber Data : Dinas Penanaman Modal Dan Pelayanan Terpadu Satu Pintu Kabupaten Demak</t>
  </si>
  <si>
    <t>Persetujuan Kesesuaian Kegiatan Pemanfaatan Ruang (PKKPR) Non Berusaha</t>
  </si>
  <si>
    <t>Izin Pendirian Taman Kanak-Kanak</t>
  </si>
  <si>
    <t>Izin Pendirian Pendidikan Non Formal</t>
  </si>
  <si>
    <t>Izin Pendirian Kelompok Bermain/Tempat Penitipan Anak/Satuan Pendidikan Sejenis</t>
  </si>
  <si>
    <t>Izin Operasional Sekolah Dasar</t>
  </si>
  <si>
    <t>Izin Operasional Sekolah Menengah Pertama</t>
  </si>
  <si>
    <t>Izin Lembaga Pendidikan Ketrampilan</t>
  </si>
  <si>
    <t xml:space="preserve">Izin Praktik Apoteker </t>
  </si>
  <si>
    <t>Izin Praktik Radiografer</t>
  </si>
  <si>
    <t>Izin Praktik Perawat Anesttessi</t>
  </si>
  <si>
    <t>Izin Kartu Pengawasan Atas Penertiban Trayek Angkutan</t>
  </si>
  <si>
    <t>Izin Galian</t>
  </si>
  <si>
    <t>5 hari kerja</t>
  </si>
  <si>
    <t>10 hari kerja</t>
  </si>
  <si>
    <t>20 hari kerja</t>
  </si>
  <si>
    <t>TW III</t>
  </si>
  <si>
    <t>TW II</t>
  </si>
  <si>
    <t>TW I</t>
  </si>
  <si>
    <t>TW IV</t>
  </si>
  <si>
    <t>Jumlah</t>
  </si>
  <si>
    <t>(7)</t>
  </si>
  <si>
    <t>(8)</t>
  </si>
  <si>
    <t>(9)</t>
  </si>
  <si>
    <t>(10)</t>
  </si>
  <si>
    <t>(11)</t>
  </si>
  <si>
    <t>(12)</t>
  </si>
  <si>
    <t>(13)</t>
  </si>
  <si>
    <t>(14)</t>
  </si>
  <si>
    <t>Tahun 2025</t>
  </si>
  <si>
    <t>Izin Praktik Tukang Gigi</t>
  </si>
  <si>
    <t>Izin Praktik Reflaksionis Optisen</t>
  </si>
  <si>
    <t>Izin Praktik Okupasi Terapi</t>
  </si>
  <si>
    <t>Sertifikat Laik Higiene Sanitasi (SLHS)</t>
  </si>
  <si>
    <t>izin Praktik Dokter Hewan</t>
  </si>
  <si>
    <t>Izin Praktik Akupuntur</t>
  </si>
  <si>
    <t>Izin Praktik Teknisi Pelayanan Darah</t>
  </si>
  <si>
    <t>Izin Operasional Optik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</si>
</sst>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quotePrefix="1" applyFont="1" applyBorder="1" applyAlignment="1">
      <alignment wrapText="1"/>
    </xf>
    <xf numFmtId="0" fontId="2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1" fontId="3" fillId="0" borderId="1" xfId="1" quotePrefix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 wrapText="1"/>
    </xf>
    <xf numFmtId="3" fontId="3" fillId="0" borderId="1" xfId="1" applyNumberFormat="1" applyFont="1" applyBorder="1" applyAlignment="1">
      <alignment horizontal="center" vertical="top"/>
    </xf>
    <xf numFmtId="1" fontId="3" fillId="0" borderId="1" xfId="1" applyNumberFormat="1" applyFont="1" applyBorder="1" applyAlignment="1">
      <alignment horizontal="center" vertical="top"/>
    </xf>
    <xf numFmtId="1" fontId="3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view="pageBreakPreview" topLeftCell="A13" zoomScale="80" zoomScaleNormal="100" zoomScaleSheetLayoutView="80" workbookViewId="0">
      <selection activeCell="L34" sqref="L34"/>
    </sheetView>
  </sheetViews>
  <sheetFormatPr defaultRowHeight="15" x14ac:dyDescent="0.25"/>
  <cols>
    <col min="1" max="1" width="4.140625" style="1" bestFit="1" customWidth="1"/>
    <col min="2" max="2" width="42.5703125" style="3" customWidth="1"/>
    <col min="3" max="3" width="19.7109375" style="3" customWidth="1"/>
    <col min="4" max="8" width="9.85546875" style="1" customWidth="1"/>
    <col min="9" max="12" width="9.28515625" style="1" customWidth="1"/>
    <col min="13" max="13" width="9.85546875" style="1" customWidth="1"/>
    <col min="14" max="14" width="13.140625" style="1" customWidth="1"/>
    <col min="15" max="16384" width="9.140625" style="1"/>
  </cols>
  <sheetData>
    <row r="1" spans="1:14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4" spans="1:14" ht="57" customHeight="1" x14ac:dyDescent="0.25">
      <c r="A4" s="21" t="s">
        <v>1</v>
      </c>
      <c r="B4" s="23" t="s">
        <v>2</v>
      </c>
      <c r="C4" s="23" t="s">
        <v>35</v>
      </c>
      <c r="D4" s="25" t="s">
        <v>3</v>
      </c>
      <c r="E4" s="26"/>
      <c r="F4" s="26"/>
      <c r="G4" s="26"/>
      <c r="H4" s="27"/>
      <c r="I4" s="25" t="s">
        <v>4</v>
      </c>
      <c r="J4" s="26"/>
      <c r="K4" s="26"/>
      <c r="L4" s="26"/>
      <c r="M4" s="27"/>
      <c r="N4" s="23" t="s">
        <v>34</v>
      </c>
    </row>
    <row r="5" spans="1:14" x14ac:dyDescent="0.25">
      <c r="A5" s="22"/>
      <c r="B5" s="24"/>
      <c r="C5" s="24"/>
      <c r="D5" s="19" t="s">
        <v>55</v>
      </c>
      <c r="E5" s="19" t="s">
        <v>54</v>
      </c>
      <c r="F5" s="19" t="s">
        <v>53</v>
      </c>
      <c r="G5" s="19" t="s">
        <v>56</v>
      </c>
      <c r="H5" s="19" t="s">
        <v>57</v>
      </c>
      <c r="I5" s="19" t="s">
        <v>55</v>
      </c>
      <c r="J5" s="19" t="s">
        <v>54</v>
      </c>
      <c r="K5" s="19" t="s">
        <v>53</v>
      </c>
      <c r="L5" s="19" t="s">
        <v>56</v>
      </c>
      <c r="M5" s="19" t="s">
        <v>57</v>
      </c>
      <c r="N5" s="24"/>
    </row>
    <row r="6" spans="1:14" x14ac:dyDescent="0.25">
      <c r="A6" s="4" t="s">
        <v>5</v>
      </c>
      <c r="B6" s="5" t="s">
        <v>6</v>
      </c>
      <c r="C6" s="4" t="s">
        <v>7</v>
      </c>
      <c r="D6" s="4" t="s">
        <v>8</v>
      </c>
      <c r="E6" s="4" t="s">
        <v>9</v>
      </c>
      <c r="F6" s="4" t="s">
        <v>36</v>
      </c>
      <c r="G6" s="4" t="s">
        <v>58</v>
      </c>
      <c r="H6" s="4" t="s">
        <v>59</v>
      </c>
      <c r="I6" s="4" t="s">
        <v>60</v>
      </c>
      <c r="J6" s="4" t="s">
        <v>61</v>
      </c>
      <c r="K6" s="4" t="s">
        <v>62</v>
      </c>
      <c r="L6" s="4" t="s">
        <v>63</v>
      </c>
      <c r="M6" s="4" t="s">
        <v>64</v>
      </c>
      <c r="N6" s="4" t="s">
        <v>65</v>
      </c>
    </row>
    <row r="7" spans="1:14" s="2" customFormat="1" x14ac:dyDescent="0.25">
      <c r="A7" s="18">
        <v>1</v>
      </c>
      <c r="B7" s="6" t="s">
        <v>39</v>
      </c>
      <c r="C7" s="17" t="s">
        <v>50</v>
      </c>
      <c r="D7" s="7"/>
      <c r="E7" s="7">
        <v>1</v>
      </c>
      <c r="F7" s="7">
        <v>1</v>
      </c>
      <c r="G7" s="7">
        <v>3</v>
      </c>
      <c r="H7" s="7">
        <f>D7+E7+F7+G7</f>
        <v>5</v>
      </c>
      <c r="I7" s="7"/>
      <c r="J7" s="7">
        <v>1</v>
      </c>
      <c r="K7" s="7">
        <v>1</v>
      </c>
      <c r="L7" s="7">
        <v>3</v>
      </c>
      <c r="M7" s="7">
        <f>SUM(I7:L7)</f>
        <v>5</v>
      </c>
      <c r="N7" s="8" t="s">
        <v>32</v>
      </c>
    </row>
    <row r="8" spans="1:14" s="2" customFormat="1" x14ac:dyDescent="0.25">
      <c r="A8" s="18">
        <v>2</v>
      </c>
      <c r="B8" s="6" t="s">
        <v>40</v>
      </c>
      <c r="C8" s="17" t="s">
        <v>50</v>
      </c>
      <c r="D8" s="7"/>
      <c r="E8" s="7"/>
      <c r="F8" s="7"/>
      <c r="G8" s="7"/>
      <c r="H8" s="7"/>
      <c r="I8" s="7"/>
      <c r="J8" s="7"/>
      <c r="K8" s="7"/>
      <c r="L8" s="7"/>
      <c r="M8" s="7"/>
      <c r="N8" s="8"/>
    </row>
    <row r="9" spans="1:14" s="2" customFormat="1" ht="30" x14ac:dyDescent="0.25">
      <c r="A9" s="18">
        <v>3</v>
      </c>
      <c r="B9" s="6" t="s">
        <v>41</v>
      </c>
      <c r="C9" s="17" t="s">
        <v>50</v>
      </c>
      <c r="D9" s="7">
        <v>1</v>
      </c>
      <c r="E9" s="7"/>
      <c r="F9" s="7">
        <v>1</v>
      </c>
      <c r="G9" s="7"/>
      <c r="H9" s="7">
        <f t="shared" ref="H9:H46" si="0">D9+E9+F9+G9</f>
        <v>2</v>
      </c>
      <c r="I9" s="7">
        <v>1</v>
      </c>
      <c r="J9" s="7"/>
      <c r="K9" s="7">
        <v>1</v>
      </c>
      <c r="L9" s="7"/>
      <c r="M9" s="7">
        <f t="shared" ref="M9:M46" si="1">SUM(I9:L9)</f>
        <v>2</v>
      </c>
      <c r="N9" s="8" t="s">
        <v>32</v>
      </c>
    </row>
    <row r="10" spans="1:14" s="2" customFormat="1" x14ac:dyDescent="0.25">
      <c r="A10" s="18">
        <v>4</v>
      </c>
      <c r="B10" s="6" t="s">
        <v>42</v>
      </c>
      <c r="C10" s="17" t="s">
        <v>50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</row>
    <row r="11" spans="1:14" s="2" customFormat="1" x14ac:dyDescent="0.25">
      <c r="A11" s="18">
        <v>5</v>
      </c>
      <c r="B11" s="6" t="s">
        <v>43</v>
      </c>
      <c r="C11" s="17" t="s">
        <v>50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</row>
    <row r="12" spans="1:14" s="2" customFormat="1" x14ac:dyDescent="0.25">
      <c r="A12" s="18">
        <v>6</v>
      </c>
      <c r="B12" s="6" t="s">
        <v>44</v>
      </c>
      <c r="C12" s="17" t="s">
        <v>50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 spans="1:14" s="2" customFormat="1" x14ac:dyDescent="0.25">
      <c r="A13" s="18">
        <v>7</v>
      </c>
      <c r="B13" s="6" t="s">
        <v>10</v>
      </c>
      <c r="C13" s="17" t="s">
        <v>32</v>
      </c>
      <c r="D13" s="7">
        <v>1</v>
      </c>
      <c r="E13" s="7">
        <v>1</v>
      </c>
      <c r="F13" s="7">
        <v>2</v>
      </c>
      <c r="G13" s="7">
        <v>2</v>
      </c>
      <c r="H13" s="7">
        <f t="shared" si="0"/>
        <v>6</v>
      </c>
      <c r="I13" s="7">
        <v>1</v>
      </c>
      <c r="J13" s="7">
        <v>1</v>
      </c>
      <c r="K13" s="7">
        <v>2</v>
      </c>
      <c r="L13" s="7">
        <v>2</v>
      </c>
      <c r="M13" s="7">
        <f t="shared" si="1"/>
        <v>6</v>
      </c>
      <c r="N13" s="8" t="s">
        <v>31</v>
      </c>
    </row>
    <row r="14" spans="1:14" x14ac:dyDescent="0.25">
      <c r="A14" s="18">
        <v>8</v>
      </c>
      <c r="B14" s="9" t="s">
        <v>45</v>
      </c>
      <c r="C14" s="17" t="s">
        <v>32</v>
      </c>
      <c r="D14" s="7">
        <v>39</v>
      </c>
      <c r="E14" s="7">
        <f>8+19+24</f>
        <v>51</v>
      </c>
      <c r="F14" s="7">
        <v>58</v>
      </c>
      <c r="G14" s="7">
        <v>44</v>
      </c>
      <c r="H14" s="7">
        <f t="shared" si="0"/>
        <v>192</v>
      </c>
      <c r="I14" s="7">
        <v>39</v>
      </c>
      <c r="J14" s="7">
        <v>51</v>
      </c>
      <c r="K14" s="7">
        <v>52</v>
      </c>
      <c r="L14" s="7">
        <v>41</v>
      </c>
      <c r="M14" s="7">
        <f t="shared" si="1"/>
        <v>183</v>
      </c>
      <c r="N14" s="8" t="s">
        <v>30</v>
      </c>
    </row>
    <row r="15" spans="1:14" s="2" customFormat="1" x14ac:dyDescent="0.25">
      <c r="A15" s="18">
        <v>9</v>
      </c>
      <c r="B15" s="10" t="s">
        <v>14</v>
      </c>
      <c r="C15" s="17" t="s">
        <v>32</v>
      </c>
      <c r="D15" s="7">
        <v>22</v>
      </c>
      <c r="E15" s="7">
        <f>12+5+4</f>
        <v>21</v>
      </c>
      <c r="F15" s="7">
        <v>25</v>
      </c>
      <c r="G15" s="7">
        <v>26</v>
      </c>
      <c r="H15" s="7">
        <f t="shared" si="0"/>
        <v>94</v>
      </c>
      <c r="I15" s="7">
        <v>22</v>
      </c>
      <c r="J15" s="7">
        <v>21</v>
      </c>
      <c r="K15" s="7">
        <v>20</v>
      </c>
      <c r="L15" s="7">
        <v>25</v>
      </c>
      <c r="M15" s="7">
        <f t="shared" si="1"/>
        <v>88</v>
      </c>
      <c r="N15" s="8" t="s">
        <v>30</v>
      </c>
    </row>
    <row r="16" spans="1:14" s="2" customFormat="1" x14ac:dyDescent="0.25">
      <c r="A16" s="18">
        <v>10</v>
      </c>
      <c r="B16" s="10" t="s">
        <v>67</v>
      </c>
      <c r="C16" s="17" t="s">
        <v>32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8"/>
    </row>
    <row r="17" spans="1:14" s="2" customFormat="1" x14ac:dyDescent="0.25">
      <c r="A17" s="18">
        <v>11</v>
      </c>
      <c r="B17" s="10" t="s">
        <v>13</v>
      </c>
      <c r="C17" s="17" t="s">
        <v>32</v>
      </c>
      <c r="D17" s="7">
        <v>2</v>
      </c>
      <c r="E17" s="7">
        <v>2</v>
      </c>
      <c r="F17" s="7">
        <v>5</v>
      </c>
      <c r="G17" s="7">
        <v>3</v>
      </c>
      <c r="H17" s="7">
        <f t="shared" si="0"/>
        <v>12</v>
      </c>
      <c r="I17" s="7">
        <v>2</v>
      </c>
      <c r="J17" s="7">
        <v>2</v>
      </c>
      <c r="K17" s="7">
        <v>5</v>
      </c>
      <c r="L17" s="7">
        <v>3</v>
      </c>
      <c r="M17" s="7">
        <f t="shared" si="1"/>
        <v>12</v>
      </c>
      <c r="N17" s="8" t="s">
        <v>30</v>
      </c>
    </row>
    <row r="18" spans="1:14" s="2" customFormat="1" x14ac:dyDescent="0.25">
      <c r="A18" s="18">
        <v>12</v>
      </c>
      <c r="B18" s="10" t="s">
        <v>46</v>
      </c>
      <c r="C18" s="17" t="s">
        <v>32</v>
      </c>
      <c r="D18" s="7">
        <v>0</v>
      </c>
      <c r="E18" s="7">
        <v>0</v>
      </c>
      <c r="F18" s="7">
        <v>5</v>
      </c>
      <c r="G18" s="7">
        <v>2</v>
      </c>
      <c r="H18" s="7">
        <f t="shared" si="0"/>
        <v>7</v>
      </c>
      <c r="I18" s="7">
        <v>0</v>
      </c>
      <c r="J18" s="7">
        <v>0</v>
      </c>
      <c r="K18" s="7">
        <v>4</v>
      </c>
      <c r="L18" s="7">
        <v>2</v>
      </c>
      <c r="M18" s="7">
        <f t="shared" si="1"/>
        <v>6</v>
      </c>
      <c r="N18" s="8" t="s">
        <v>30</v>
      </c>
    </row>
    <row r="19" spans="1:14" s="2" customFormat="1" x14ac:dyDescent="0.25">
      <c r="A19" s="18">
        <v>13</v>
      </c>
      <c r="B19" s="10" t="s">
        <v>12</v>
      </c>
      <c r="C19" s="17" t="s">
        <v>32</v>
      </c>
      <c r="D19" s="7">
        <v>15</v>
      </c>
      <c r="E19" s="7">
        <v>10</v>
      </c>
      <c r="F19" s="7">
        <v>23</v>
      </c>
      <c r="G19" s="7">
        <v>9</v>
      </c>
      <c r="H19" s="7">
        <f t="shared" si="0"/>
        <v>57</v>
      </c>
      <c r="I19" s="7">
        <v>15</v>
      </c>
      <c r="J19" s="7">
        <v>10</v>
      </c>
      <c r="K19" s="7">
        <v>19</v>
      </c>
      <c r="L19" s="7">
        <v>9</v>
      </c>
      <c r="M19" s="7">
        <f t="shared" si="1"/>
        <v>53</v>
      </c>
      <c r="N19" s="8" t="s">
        <v>30</v>
      </c>
    </row>
    <row r="20" spans="1:14" x14ac:dyDescent="0.25">
      <c r="A20" s="18">
        <v>14</v>
      </c>
      <c r="B20" s="11" t="s">
        <v>11</v>
      </c>
      <c r="C20" s="17" t="s">
        <v>32</v>
      </c>
      <c r="D20" s="7">
        <v>96</v>
      </c>
      <c r="E20" s="7">
        <f>19+27+24</f>
        <v>70</v>
      </c>
      <c r="F20" s="7">
        <v>87</v>
      </c>
      <c r="G20" s="7">
        <v>81</v>
      </c>
      <c r="H20" s="7">
        <f t="shared" si="0"/>
        <v>334</v>
      </c>
      <c r="I20" s="7">
        <v>96</v>
      </c>
      <c r="J20" s="7">
        <v>70</v>
      </c>
      <c r="K20" s="7">
        <v>79</v>
      </c>
      <c r="L20" s="7">
        <v>62</v>
      </c>
      <c r="M20" s="7">
        <f t="shared" si="1"/>
        <v>307</v>
      </c>
      <c r="N20" s="8" t="s">
        <v>30</v>
      </c>
    </row>
    <row r="21" spans="1:14" x14ac:dyDescent="0.25">
      <c r="A21" s="18">
        <v>15</v>
      </c>
      <c r="B21" s="11" t="s">
        <v>15</v>
      </c>
      <c r="C21" s="17" t="s">
        <v>32</v>
      </c>
      <c r="D21" s="7">
        <v>96</v>
      </c>
      <c r="E21" s="7">
        <f>23+25+32</f>
        <v>80</v>
      </c>
      <c r="F21" s="7">
        <v>157</v>
      </c>
      <c r="G21" s="7">
        <v>164</v>
      </c>
      <c r="H21" s="7">
        <f t="shared" si="0"/>
        <v>497</v>
      </c>
      <c r="I21" s="7">
        <v>96</v>
      </c>
      <c r="J21" s="7">
        <v>80</v>
      </c>
      <c r="K21" s="7">
        <v>144</v>
      </c>
      <c r="L21" s="7">
        <v>151</v>
      </c>
      <c r="M21" s="7">
        <f t="shared" si="1"/>
        <v>471</v>
      </c>
      <c r="N21" s="8" t="s">
        <v>30</v>
      </c>
    </row>
    <row r="22" spans="1:14" x14ac:dyDescent="0.25">
      <c r="A22" s="18">
        <v>16</v>
      </c>
      <c r="B22" s="11" t="s">
        <v>16</v>
      </c>
      <c r="C22" s="17" t="s">
        <v>32</v>
      </c>
      <c r="D22" s="7">
        <v>43</v>
      </c>
      <c r="E22" s="7">
        <f>13+30+23</f>
        <v>66</v>
      </c>
      <c r="F22" s="7">
        <v>90</v>
      </c>
      <c r="G22" s="7">
        <v>104</v>
      </c>
      <c r="H22" s="7">
        <f t="shared" si="0"/>
        <v>303</v>
      </c>
      <c r="I22" s="7">
        <v>43</v>
      </c>
      <c r="J22" s="7">
        <v>66</v>
      </c>
      <c r="K22" s="7">
        <v>87</v>
      </c>
      <c r="L22" s="7">
        <v>101</v>
      </c>
      <c r="M22" s="7">
        <f t="shared" si="1"/>
        <v>297</v>
      </c>
      <c r="N22" s="8" t="s">
        <v>30</v>
      </c>
    </row>
    <row r="23" spans="1:14" x14ac:dyDescent="0.25">
      <c r="A23" s="18">
        <v>17</v>
      </c>
      <c r="B23" s="11" t="s">
        <v>17</v>
      </c>
      <c r="C23" s="17" t="s">
        <v>32</v>
      </c>
      <c r="D23" s="7">
        <v>6</v>
      </c>
      <c r="E23" s="7">
        <v>4</v>
      </c>
      <c r="F23" s="7">
        <v>8</v>
      </c>
      <c r="G23" s="7">
        <v>7</v>
      </c>
      <c r="H23" s="7">
        <f>D23+E23+F23+G23</f>
        <v>25</v>
      </c>
      <c r="I23" s="7">
        <v>6</v>
      </c>
      <c r="J23" s="7">
        <v>4</v>
      </c>
      <c r="K23" s="7">
        <v>8</v>
      </c>
      <c r="L23" s="7">
        <v>7</v>
      </c>
      <c r="M23" s="7">
        <f t="shared" si="1"/>
        <v>25</v>
      </c>
      <c r="N23" s="8" t="s">
        <v>30</v>
      </c>
    </row>
    <row r="24" spans="1:14" x14ac:dyDescent="0.25">
      <c r="A24" s="18">
        <v>18</v>
      </c>
      <c r="B24" s="11" t="s">
        <v>18</v>
      </c>
      <c r="C24" s="17" t="s">
        <v>32</v>
      </c>
      <c r="D24" s="7">
        <v>3</v>
      </c>
      <c r="E24" s="7">
        <v>3</v>
      </c>
      <c r="F24" s="7">
        <v>10</v>
      </c>
      <c r="G24" s="7">
        <v>5</v>
      </c>
      <c r="H24" s="7">
        <f t="shared" si="0"/>
        <v>21</v>
      </c>
      <c r="I24" s="7">
        <v>3</v>
      </c>
      <c r="J24" s="7">
        <v>3</v>
      </c>
      <c r="K24" s="7">
        <v>8</v>
      </c>
      <c r="L24" s="7">
        <v>4</v>
      </c>
      <c r="M24" s="7">
        <f t="shared" si="1"/>
        <v>18</v>
      </c>
      <c r="N24" s="8" t="s">
        <v>30</v>
      </c>
    </row>
    <row r="25" spans="1:14" x14ac:dyDescent="0.25">
      <c r="A25" s="18">
        <v>19</v>
      </c>
      <c r="B25" s="11" t="s">
        <v>19</v>
      </c>
      <c r="C25" s="17" t="s">
        <v>32</v>
      </c>
      <c r="D25" s="7">
        <v>2</v>
      </c>
      <c r="E25" s="7">
        <v>1</v>
      </c>
      <c r="F25" s="7">
        <v>2</v>
      </c>
      <c r="G25" s="7">
        <v>3</v>
      </c>
      <c r="H25" s="7">
        <f t="shared" si="0"/>
        <v>8</v>
      </c>
      <c r="I25" s="7">
        <v>2</v>
      </c>
      <c r="J25" s="7">
        <v>1</v>
      </c>
      <c r="K25" s="7">
        <v>2</v>
      </c>
      <c r="L25" s="7">
        <v>2</v>
      </c>
      <c r="M25" s="7">
        <f t="shared" si="1"/>
        <v>7</v>
      </c>
      <c r="N25" s="8" t="s">
        <v>30</v>
      </c>
    </row>
    <row r="26" spans="1:14" x14ac:dyDescent="0.25">
      <c r="A26" s="18">
        <v>20</v>
      </c>
      <c r="B26" s="11" t="s">
        <v>47</v>
      </c>
      <c r="C26" s="17" t="s">
        <v>32</v>
      </c>
      <c r="D26" s="7"/>
      <c r="E26" s="7">
        <v>2</v>
      </c>
      <c r="F26" s="7">
        <v>2</v>
      </c>
      <c r="G26" s="7"/>
      <c r="H26" s="7">
        <f t="shared" si="0"/>
        <v>4</v>
      </c>
      <c r="I26" s="7"/>
      <c r="J26" s="7">
        <v>2</v>
      </c>
      <c r="K26" s="7">
        <v>2</v>
      </c>
      <c r="L26" s="7"/>
      <c r="M26" s="7">
        <f t="shared" si="1"/>
        <v>4</v>
      </c>
      <c r="N26" s="8" t="s">
        <v>30</v>
      </c>
    </row>
    <row r="27" spans="1:14" x14ac:dyDescent="0.25">
      <c r="A27" s="18">
        <v>21</v>
      </c>
      <c r="B27" s="11" t="s">
        <v>20</v>
      </c>
      <c r="C27" s="17" t="s">
        <v>32</v>
      </c>
      <c r="D27" s="7">
        <v>6</v>
      </c>
      <c r="E27" s="7">
        <v>3</v>
      </c>
      <c r="F27" s="7">
        <v>11</v>
      </c>
      <c r="G27" s="7">
        <v>11</v>
      </c>
      <c r="H27" s="7">
        <f t="shared" si="0"/>
        <v>31</v>
      </c>
      <c r="I27" s="7">
        <v>6</v>
      </c>
      <c r="J27" s="7">
        <v>3</v>
      </c>
      <c r="K27" s="7">
        <v>11</v>
      </c>
      <c r="L27" s="7">
        <v>10</v>
      </c>
      <c r="M27" s="7">
        <f t="shared" si="1"/>
        <v>30</v>
      </c>
      <c r="N27" s="8" t="s">
        <v>30</v>
      </c>
    </row>
    <row r="28" spans="1:14" x14ac:dyDescent="0.25">
      <c r="A28" s="18">
        <v>22</v>
      </c>
      <c r="B28" s="11" t="s">
        <v>21</v>
      </c>
      <c r="C28" s="17" t="s">
        <v>32</v>
      </c>
      <c r="D28" s="7">
        <v>1</v>
      </c>
      <c r="E28" s="7">
        <v>1</v>
      </c>
      <c r="F28" s="7">
        <v>1</v>
      </c>
      <c r="G28" s="7">
        <v>2</v>
      </c>
      <c r="H28" s="7">
        <f t="shared" si="0"/>
        <v>5</v>
      </c>
      <c r="I28" s="7">
        <v>1</v>
      </c>
      <c r="J28" s="7">
        <v>1</v>
      </c>
      <c r="K28" s="7">
        <v>1</v>
      </c>
      <c r="L28" s="7">
        <v>2</v>
      </c>
      <c r="M28" s="7">
        <f t="shared" si="1"/>
        <v>5</v>
      </c>
      <c r="N28" s="8" t="s">
        <v>30</v>
      </c>
    </row>
    <row r="29" spans="1:14" x14ac:dyDescent="0.25">
      <c r="A29" s="18">
        <v>23</v>
      </c>
      <c r="B29" s="11" t="s">
        <v>74</v>
      </c>
      <c r="C29" s="17" t="s">
        <v>32</v>
      </c>
      <c r="D29" s="7"/>
      <c r="E29" s="7"/>
      <c r="F29" s="7">
        <v>1</v>
      </c>
      <c r="G29" s="7"/>
      <c r="H29" s="7">
        <f t="shared" ref="H29" si="2">D29+E29+F29+G29</f>
        <v>1</v>
      </c>
      <c r="I29" s="7"/>
      <c r="J29" s="7"/>
      <c r="K29" s="7">
        <v>1</v>
      </c>
      <c r="L29" s="7"/>
      <c r="M29" s="7">
        <f t="shared" ref="M29" si="3">SUM(I29:L29)</f>
        <v>1</v>
      </c>
      <c r="N29" s="8" t="s">
        <v>30</v>
      </c>
    </row>
    <row r="30" spans="1:14" x14ac:dyDescent="0.25">
      <c r="A30" s="18">
        <v>23</v>
      </c>
      <c r="B30" s="11" t="s">
        <v>73</v>
      </c>
      <c r="C30" s="17" t="s">
        <v>32</v>
      </c>
      <c r="D30" s="7"/>
      <c r="E30" s="7"/>
      <c r="F30" s="7">
        <v>1</v>
      </c>
      <c r="G30" s="7"/>
      <c r="H30" s="7">
        <f t="shared" si="0"/>
        <v>1</v>
      </c>
      <c r="I30" s="7"/>
      <c r="J30" s="7"/>
      <c r="K30" s="7">
        <v>1</v>
      </c>
      <c r="L30" s="7"/>
      <c r="M30" s="7">
        <f t="shared" si="1"/>
        <v>1</v>
      </c>
      <c r="N30" s="8" t="s">
        <v>30</v>
      </c>
    </row>
    <row r="31" spans="1:14" x14ac:dyDescent="0.25">
      <c r="A31" s="18">
        <v>23</v>
      </c>
      <c r="B31" s="11" t="s">
        <v>72</v>
      </c>
      <c r="C31" s="17" t="s">
        <v>32</v>
      </c>
      <c r="D31" s="7"/>
      <c r="E31" s="7"/>
      <c r="F31" s="7">
        <v>1</v>
      </c>
      <c r="G31" s="7"/>
      <c r="H31" s="7">
        <f t="shared" ref="H31" si="4">D31+E31+F31+G31</f>
        <v>1</v>
      </c>
      <c r="I31" s="7"/>
      <c r="J31" s="7"/>
      <c r="K31" s="7">
        <v>1</v>
      </c>
      <c r="L31" s="7"/>
      <c r="M31" s="7">
        <f t="shared" ref="M31" si="5">SUM(I31:L31)</f>
        <v>1</v>
      </c>
      <c r="N31" s="8" t="s">
        <v>30</v>
      </c>
    </row>
    <row r="32" spans="1:14" x14ac:dyDescent="0.25">
      <c r="A32" s="18">
        <v>23</v>
      </c>
      <c r="B32" s="11" t="s">
        <v>22</v>
      </c>
      <c r="C32" s="17" t="s">
        <v>32</v>
      </c>
      <c r="D32" s="7">
        <v>1</v>
      </c>
      <c r="E32" s="7">
        <v>0</v>
      </c>
      <c r="F32" s="7">
        <v>1</v>
      </c>
      <c r="G32" s="7">
        <v>2</v>
      </c>
      <c r="H32" s="7">
        <f t="shared" si="0"/>
        <v>4</v>
      </c>
      <c r="I32" s="7">
        <v>1</v>
      </c>
      <c r="J32" s="7">
        <v>0</v>
      </c>
      <c r="K32" s="7">
        <v>1</v>
      </c>
      <c r="L32" s="7">
        <v>1</v>
      </c>
      <c r="M32" s="7">
        <f t="shared" si="1"/>
        <v>3</v>
      </c>
      <c r="N32" s="8" t="s">
        <v>30</v>
      </c>
    </row>
    <row r="33" spans="1:14" x14ac:dyDescent="0.25">
      <c r="A33" s="18">
        <v>24</v>
      </c>
      <c r="B33" s="11" t="s">
        <v>68</v>
      </c>
      <c r="C33" s="17" t="s">
        <v>32</v>
      </c>
      <c r="D33" s="7"/>
      <c r="E33" s="7"/>
      <c r="F33" s="7"/>
      <c r="G33" s="7">
        <v>1</v>
      </c>
      <c r="H33" s="7">
        <f t="shared" si="0"/>
        <v>1</v>
      </c>
      <c r="I33" s="7"/>
      <c r="J33" s="7"/>
      <c r="K33" s="7"/>
      <c r="L33" s="7">
        <v>1</v>
      </c>
      <c r="M33" s="7">
        <f t="shared" si="1"/>
        <v>1</v>
      </c>
      <c r="N33" s="8" t="s">
        <v>30</v>
      </c>
    </row>
    <row r="34" spans="1:14" x14ac:dyDescent="0.25">
      <c r="A34" s="18">
        <v>25</v>
      </c>
      <c r="B34" s="11" t="s">
        <v>69</v>
      </c>
      <c r="C34" s="17" t="s">
        <v>32</v>
      </c>
      <c r="D34" s="7"/>
      <c r="E34" s="7"/>
      <c r="F34" s="7">
        <v>1</v>
      </c>
      <c r="G34" s="7">
        <v>1</v>
      </c>
      <c r="H34" s="7">
        <f t="shared" si="0"/>
        <v>2</v>
      </c>
      <c r="I34" s="7"/>
      <c r="J34" s="7"/>
      <c r="K34" s="7"/>
      <c r="L34" s="7">
        <v>1</v>
      </c>
      <c r="M34" s="7">
        <f t="shared" si="1"/>
        <v>1</v>
      </c>
      <c r="N34" s="8" t="s">
        <v>30</v>
      </c>
    </row>
    <row r="35" spans="1:14" x14ac:dyDescent="0.25">
      <c r="A35" s="18">
        <v>26</v>
      </c>
      <c r="B35" s="11" t="s">
        <v>70</v>
      </c>
      <c r="C35" s="17" t="s">
        <v>50</v>
      </c>
      <c r="D35" s="7"/>
      <c r="E35" s="7"/>
      <c r="F35" s="7"/>
      <c r="G35" s="7">
        <v>102</v>
      </c>
      <c r="H35" s="7">
        <f t="shared" si="0"/>
        <v>102</v>
      </c>
      <c r="I35" s="7"/>
      <c r="J35" s="7"/>
      <c r="K35" s="7"/>
      <c r="L35" s="7">
        <v>102</v>
      </c>
      <c r="M35" s="7">
        <f t="shared" si="1"/>
        <v>102</v>
      </c>
      <c r="N35" s="8" t="s">
        <v>32</v>
      </c>
    </row>
    <row r="36" spans="1:14" x14ac:dyDescent="0.25">
      <c r="A36" s="18">
        <v>27</v>
      </c>
      <c r="B36" s="11" t="s">
        <v>23</v>
      </c>
      <c r="C36" s="17" t="s">
        <v>32</v>
      </c>
      <c r="D36" s="7">
        <v>2</v>
      </c>
      <c r="E36" s="7">
        <v>1</v>
      </c>
      <c r="F36" s="7">
        <v>1</v>
      </c>
      <c r="G36" s="7">
        <v>3</v>
      </c>
      <c r="H36" s="7">
        <f t="shared" si="0"/>
        <v>7</v>
      </c>
      <c r="I36" s="7">
        <v>2</v>
      </c>
      <c r="J36" s="7">
        <v>1</v>
      </c>
      <c r="K36" s="7">
        <v>1</v>
      </c>
      <c r="L36" s="7">
        <v>3</v>
      </c>
      <c r="M36" s="7">
        <f t="shared" si="1"/>
        <v>7</v>
      </c>
      <c r="N36" s="8" t="s">
        <v>30</v>
      </c>
    </row>
    <row r="37" spans="1:14" x14ac:dyDescent="0.25">
      <c r="A37" s="18">
        <v>28</v>
      </c>
      <c r="B37" s="11" t="s">
        <v>71</v>
      </c>
      <c r="C37" s="17" t="s">
        <v>32</v>
      </c>
      <c r="D37" s="7"/>
      <c r="E37" s="7"/>
      <c r="F37" s="7">
        <v>1</v>
      </c>
      <c r="G37" s="7"/>
      <c r="H37" s="7">
        <f t="shared" si="0"/>
        <v>1</v>
      </c>
      <c r="I37" s="7"/>
      <c r="J37" s="7"/>
      <c r="K37" s="7">
        <v>1</v>
      </c>
      <c r="L37" s="7"/>
      <c r="M37" s="7">
        <f t="shared" si="1"/>
        <v>1</v>
      </c>
      <c r="N37" s="8" t="s">
        <v>32</v>
      </c>
    </row>
    <row r="38" spans="1:14" x14ac:dyDescent="0.25">
      <c r="A38" s="18">
        <v>29</v>
      </c>
      <c r="B38" s="11" t="s">
        <v>25</v>
      </c>
      <c r="C38" s="17" t="s">
        <v>51</v>
      </c>
      <c r="D38" s="7">
        <v>63</v>
      </c>
      <c r="E38" s="7">
        <f>21+24+27</f>
        <v>72</v>
      </c>
      <c r="F38" s="7">
        <v>67</v>
      </c>
      <c r="G38" s="7">
        <v>61</v>
      </c>
      <c r="H38" s="7">
        <f t="shared" si="0"/>
        <v>263</v>
      </c>
      <c r="I38" s="7">
        <v>63</v>
      </c>
      <c r="J38" s="7">
        <v>72</v>
      </c>
      <c r="K38" s="7">
        <v>67</v>
      </c>
      <c r="L38" s="7">
        <v>61</v>
      </c>
      <c r="M38" s="7">
        <f t="shared" si="1"/>
        <v>263</v>
      </c>
      <c r="N38" s="8" t="s">
        <v>32</v>
      </c>
    </row>
    <row r="39" spans="1:14" x14ac:dyDescent="0.25">
      <c r="A39" s="18">
        <v>30</v>
      </c>
      <c r="B39" s="11" t="s">
        <v>24</v>
      </c>
      <c r="C39" s="17" t="s">
        <v>51</v>
      </c>
      <c r="D39" s="7">
        <v>35</v>
      </c>
      <c r="E39" s="7">
        <f>11+9+12</f>
        <v>32</v>
      </c>
      <c r="F39" s="7">
        <v>38</v>
      </c>
      <c r="G39" s="7">
        <v>25</v>
      </c>
      <c r="H39" s="7">
        <f t="shared" si="0"/>
        <v>130</v>
      </c>
      <c r="I39" s="7">
        <v>35</v>
      </c>
      <c r="J39" s="7">
        <v>32</v>
      </c>
      <c r="K39" s="7">
        <v>38</v>
      </c>
      <c r="L39" s="7">
        <v>25</v>
      </c>
      <c r="M39" s="7">
        <f t="shared" si="1"/>
        <v>130</v>
      </c>
      <c r="N39" s="8" t="s">
        <v>32</v>
      </c>
    </row>
    <row r="40" spans="1:14" x14ac:dyDescent="0.25">
      <c r="A40" s="18">
        <v>31</v>
      </c>
      <c r="B40" s="11" t="s">
        <v>26</v>
      </c>
      <c r="C40" s="17" t="s">
        <v>32</v>
      </c>
      <c r="D40" s="7">
        <v>625</v>
      </c>
      <c r="E40" s="7">
        <f>135+273+198</f>
        <v>606</v>
      </c>
      <c r="F40" s="7">
        <v>624</v>
      </c>
      <c r="G40" s="7">
        <v>305</v>
      </c>
      <c r="H40" s="7">
        <f t="shared" si="0"/>
        <v>2160</v>
      </c>
      <c r="I40" s="7">
        <v>625</v>
      </c>
      <c r="J40" s="7">
        <v>606</v>
      </c>
      <c r="K40" s="7">
        <v>593</v>
      </c>
      <c r="L40" s="7">
        <v>287</v>
      </c>
      <c r="M40" s="7">
        <f t="shared" si="1"/>
        <v>2111</v>
      </c>
      <c r="N40" s="8" t="s">
        <v>30</v>
      </c>
    </row>
    <row r="41" spans="1:14" x14ac:dyDescent="0.25">
      <c r="A41" s="18">
        <v>32</v>
      </c>
      <c r="B41" s="11" t="s">
        <v>27</v>
      </c>
      <c r="C41" s="17" t="s">
        <v>50</v>
      </c>
      <c r="D41" s="7">
        <v>2</v>
      </c>
      <c r="E41" s="7">
        <v>1</v>
      </c>
      <c r="F41" s="7">
        <v>2</v>
      </c>
      <c r="G41" s="7">
        <v>4</v>
      </c>
      <c r="H41" s="7">
        <f t="shared" si="0"/>
        <v>9</v>
      </c>
      <c r="I41" s="7">
        <v>2</v>
      </c>
      <c r="J41" s="7">
        <v>1</v>
      </c>
      <c r="K41" s="7">
        <v>2</v>
      </c>
      <c r="L41" s="7">
        <v>4</v>
      </c>
      <c r="M41" s="7">
        <f t="shared" si="1"/>
        <v>9</v>
      </c>
      <c r="N41" s="8" t="s">
        <v>30</v>
      </c>
    </row>
    <row r="42" spans="1:14" x14ac:dyDescent="0.25">
      <c r="A42" s="18">
        <v>33</v>
      </c>
      <c r="B42" s="11" t="s">
        <v>28</v>
      </c>
      <c r="C42" s="17" t="s">
        <v>32</v>
      </c>
      <c r="D42" s="7">
        <v>1</v>
      </c>
      <c r="E42" s="7">
        <v>0</v>
      </c>
      <c r="F42" s="7">
        <v>1</v>
      </c>
      <c r="G42" s="7">
        <v>0</v>
      </c>
      <c r="H42" s="7">
        <f t="shared" si="0"/>
        <v>2</v>
      </c>
      <c r="I42" s="7">
        <v>1</v>
      </c>
      <c r="J42" s="7">
        <v>0</v>
      </c>
      <c r="K42" s="7">
        <v>1</v>
      </c>
      <c r="L42" s="7">
        <v>0</v>
      </c>
      <c r="M42" s="7">
        <f t="shared" si="1"/>
        <v>2</v>
      </c>
      <c r="N42" s="8"/>
    </row>
    <row r="43" spans="1:14" ht="30" x14ac:dyDescent="0.25">
      <c r="A43" s="18">
        <v>34</v>
      </c>
      <c r="B43" s="11" t="s">
        <v>48</v>
      </c>
      <c r="C43" s="17" t="s">
        <v>32</v>
      </c>
      <c r="D43" s="7">
        <v>0</v>
      </c>
      <c r="E43" s="7">
        <v>2</v>
      </c>
      <c r="F43" s="7">
        <v>2</v>
      </c>
      <c r="G43" s="7">
        <v>2</v>
      </c>
      <c r="H43" s="7">
        <f t="shared" si="0"/>
        <v>6</v>
      </c>
      <c r="I43" s="7">
        <v>0</v>
      </c>
      <c r="J43" s="7">
        <v>2</v>
      </c>
      <c r="K43" s="7">
        <v>2</v>
      </c>
      <c r="L43" s="7">
        <v>2</v>
      </c>
      <c r="M43" s="7">
        <f t="shared" si="1"/>
        <v>6</v>
      </c>
      <c r="N43" s="8" t="s">
        <v>31</v>
      </c>
    </row>
    <row r="44" spans="1:14" s="2" customFormat="1" ht="30" x14ac:dyDescent="0.25">
      <c r="A44" s="18">
        <v>35</v>
      </c>
      <c r="B44" s="6" t="s">
        <v>38</v>
      </c>
      <c r="C44" s="17" t="s">
        <v>52</v>
      </c>
      <c r="D44" s="7">
        <v>28</v>
      </c>
      <c r="E44" s="7">
        <f>8+7+14</f>
        <v>29</v>
      </c>
      <c r="F44" s="7">
        <v>33</v>
      </c>
      <c r="G44" s="7">
        <v>45</v>
      </c>
      <c r="H44" s="7">
        <f t="shared" si="0"/>
        <v>135</v>
      </c>
      <c r="I44" s="7">
        <v>22</v>
      </c>
      <c r="J44" s="7">
        <v>28</v>
      </c>
      <c r="K44" s="7">
        <v>33</v>
      </c>
      <c r="L44" s="7">
        <v>45</v>
      </c>
      <c r="M44" s="7">
        <f t="shared" si="1"/>
        <v>128</v>
      </c>
      <c r="N44" s="8" t="s">
        <v>32</v>
      </c>
    </row>
    <row r="45" spans="1:14" s="2" customFormat="1" x14ac:dyDescent="0.25">
      <c r="A45" s="18">
        <v>36</v>
      </c>
      <c r="B45" s="11" t="s">
        <v>29</v>
      </c>
      <c r="C45" s="17" t="s">
        <v>32</v>
      </c>
      <c r="D45" s="7">
        <v>36</v>
      </c>
      <c r="E45" s="7">
        <f>8+27+16</f>
        <v>51</v>
      </c>
      <c r="F45" s="7">
        <v>95</v>
      </c>
      <c r="G45" s="7">
        <v>36</v>
      </c>
      <c r="H45" s="7">
        <f t="shared" si="0"/>
        <v>218</v>
      </c>
      <c r="I45" s="7">
        <v>36</v>
      </c>
      <c r="J45" s="7">
        <v>51</v>
      </c>
      <c r="K45" s="7">
        <v>93</v>
      </c>
      <c r="L45" s="7">
        <v>36</v>
      </c>
      <c r="M45" s="7">
        <f t="shared" si="1"/>
        <v>216</v>
      </c>
      <c r="N45" s="8" t="s">
        <v>30</v>
      </c>
    </row>
    <row r="46" spans="1:14" s="2" customFormat="1" x14ac:dyDescent="0.25">
      <c r="A46" s="18">
        <v>37</v>
      </c>
      <c r="B46" s="11" t="s">
        <v>49</v>
      </c>
      <c r="C46" s="17" t="s">
        <v>50</v>
      </c>
      <c r="D46" s="7">
        <v>0</v>
      </c>
      <c r="E46" s="7">
        <v>2</v>
      </c>
      <c r="F46" s="7">
        <v>0</v>
      </c>
      <c r="G46" s="7">
        <v>1</v>
      </c>
      <c r="H46" s="7">
        <f t="shared" si="0"/>
        <v>3</v>
      </c>
      <c r="I46" s="7">
        <v>0</v>
      </c>
      <c r="J46" s="7">
        <v>2</v>
      </c>
      <c r="K46" s="7">
        <v>0</v>
      </c>
      <c r="L46" s="7">
        <v>1</v>
      </c>
      <c r="M46" s="7">
        <f t="shared" si="1"/>
        <v>3</v>
      </c>
      <c r="N46" s="8" t="s">
        <v>32</v>
      </c>
    </row>
    <row r="47" spans="1:14" s="16" customFormat="1" ht="14.25" x14ac:dyDescent="0.2">
      <c r="A47" s="12"/>
      <c r="B47" s="13" t="s">
        <v>33</v>
      </c>
      <c r="C47" s="13"/>
      <c r="D47" s="14">
        <f t="shared" ref="D47:L47" si="6">SUM(D7:D46)</f>
        <v>1126</v>
      </c>
      <c r="E47" s="14">
        <f t="shared" si="6"/>
        <v>1112</v>
      </c>
      <c r="F47" s="14">
        <f t="shared" si="6"/>
        <v>1357</v>
      </c>
      <c r="G47" s="14">
        <f t="shared" si="6"/>
        <v>1054</v>
      </c>
      <c r="H47" s="14">
        <f t="shared" si="6"/>
        <v>4649</v>
      </c>
      <c r="I47" s="14">
        <f t="shared" si="6"/>
        <v>1120</v>
      </c>
      <c r="J47" s="14">
        <f t="shared" si="6"/>
        <v>1111</v>
      </c>
      <c r="K47" s="14">
        <f t="shared" si="6"/>
        <v>1281</v>
      </c>
      <c r="L47" s="14">
        <f t="shared" si="6"/>
        <v>993</v>
      </c>
      <c r="M47" s="14">
        <f>SUM(I47:L47)</f>
        <v>4505</v>
      </c>
      <c r="N47" s="15"/>
    </row>
    <row r="50" spans="1:1" x14ac:dyDescent="0.25">
      <c r="A50" s="1" t="s">
        <v>37</v>
      </c>
    </row>
  </sheetData>
  <mergeCells count="8">
    <mergeCell ref="A1:N1"/>
    <mergeCell ref="A2:N2"/>
    <mergeCell ref="A4:A5"/>
    <mergeCell ref="B4:B5"/>
    <mergeCell ref="C4:C5"/>
    <mergeCell ref="N4:N5"/>
    <mergeCell ref="D4:H4"/>
    <mergeCell ref="I4:M4"/>
  </mergeCells>
  <phoneticPr fontId="4" type="noConversion"/>
  <pageMargins left="1.1023622047244095" right="0.31496062992125984" top="0.55118110236220474" bottom="0.55118110236220474" header="0.31496062992125984" footer="0.31496062992125984"/>
  <pageSetup paperSize="20000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PTSP</dc:creator>
  <cp:lastModifiedBy>MyPC One Pro K7-24</cp:lastModifiedBy>
  <cp:lastPrinted>2026-01-14T07:07:03Z</cp:lastPrinted>
  <dcterms:created xsi:type="dcterms:W3CDTF">2025-04-14T03:01:43Z</dcterms:created>
  <dcterms:modified xsi:type="dcterms:W3CDTF">2026-01-14T07:07:35Z</dcterms:modified>
</cp:coreProperties>
</file>