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9630"/>
  </bookViews>
  <sheets>
    <sheet name="PIP PKM MGN 1" sheetId="2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U36" i="2" l="1"/>
  <c r="U35" i="2"/>
  <c r="U34" i="2"/>
  <c r="U33" i="2"/>
  <c r="U32" i="2"/>
  <c r="U31" i="2"/>
  <c r="U30" i="2"/>
  <c r="U29" i="2"/>
  <c r="U28" i="2"/>
  <c r="U27" i="2"/>
  <c r="U26" i="2"/>
  <c r="U25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T36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4" i="2"/>
  <c r="Q35" i="2" l="1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</calcChain>
</file>

<file path=xl/sharedStrings.xml><?xml version="1.0" encoding="utf-8"?>
<sst xmlns="http://schemas.openxmlformats.org/spreadsheetml/2006/main" count="442" uniqueCount="132">
  <si>
    <t>Nama</t>
  </si>
  <si>
    <t>NIP</t>
  </si>
  <si>
    <t>20jp</t>
  </si>
  <si>
    <t>Disiplin</t>
  </si>
  <si>
    <t>Hukdis</t>
  </si>
  <si>
    <t>Skor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</si>
  <si>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</si>
  <si>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</si>
  <si>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</si>
  <si>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</si>
  <si>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</si>
  <si>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</si>
  <si>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</si>
  <si>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</si>
  <si>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</si>
  <si>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</si>
  <si>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</si>
  <si>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</si>
  <si>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</si>
  <si>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</si>
  <si>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Pangkat</t>
  </si>
  <si>
    <t>V</t>
  </si>
  <si>
    <t>L</t>
  </si>
  <si>
    <t>P</t>
  </si>
  <si>
    <t>dr. KARTIKA INDRAWATI</t>
  </si>
  <si>
    <t>RUMANI, SH.I</t>
  </si>
  <si>
    <t>LEO ANTON, S.ST</t>
  </si>
  <si>
    <t>dr. DYAH RAHMANI SOFIAWATI</t>
  </si>
  <si>
    <t xml:space="preserve">SYARIFAH, S.Si.T </t>
  </si>
  <si>
    <t>YUGO WALUYO</t>
  </si>
  <si>
    <t>SITI WACHIDAH SUPRAPTI</t>
  </si>
  <si>
    <t>MUSLIKAH</t>
  </si>
  <si>
    <t>MURSINAH, AMK</t>
  </si>
  <si>
    <t>FAKHIS SATUZ ZULI, S.Kep, Ners</t>
  </si>
  <si>
    <t>LAELY ENDAH PRAPTIWI, S.Kep</t>
  </si>
  <si>
    <t>SUPRIYANTO,S.ST</t>
  </si>
  <si>
    <t>SAFARIYATI, S.Kep, Ners</t>
  </si>
  <si>
    <t>IVIP WIDIARSIH,AMD.Keb</t>
  </si>
  <si>
    <t>PUJI MULYANI , S.Kom</t>
  </si>
  <si>
    <t>TUMININGSIH,AMD.Farm</t>
  </si>
  <si>
    <t>TITI SUMARNI,S.Tr.AK</t>
  </si>
  <si>
    <t>NOOR SA'ADAH,Amd</t>
  </si>
  <si>
    <t>drg. ARSANTI FAUZIA HAPSARI</t>
  </si>
  <si>
    <t>ANA MUTIARA HANDAYANI,Amd.Keb</t>
  </si>
  <si>
    <t>EKA NINING SETYAWATI,STr.Keb</t>
  </si>
  <si>
    <t>RETNO DEWI WULANDARI, S.Kep Ns</t>
  </si>
  <si>
    <t>SARKOWI</t>
  </si>
  <si>
    <t>ANY KURNIAWATI,Amd.Keb</t>
  </si>
  <si>
    <t>CHOLIFATUS SAIDAH,Amd.Keb</t>
  </si>
  <si>
    <t>ANI PUJI ASTUTI,Amd.Keb</t>
  </si>
  <si>
    <t>DIANA SAFITRI,Amd.Keb</t>
  </si>
  <si>
    <t>SRI SUSILOWATI,Amd.Keb</t>
  </si>
  <si>
    <t>LAYLI FAJAR  SOFIYAH,Amd.Keb</t>
  </si>
  <si>
    <t>DIAN HANDAYANI,Amd.Keb</t>
  </si>
  <si>
    <t>DYAH UTOMONINGSIH,Amd.Keb</t>
  </si>
  <si>
    <t>ENDAH TITI HAPSARI,Amd.Kep</t>
  </si>
  <si>
    <t>19700911 200312 2 004</t>
  </si>
  <si>
    <t xml:space="preserve"> 19640213 198803 1 005</t>
  </si>
  <si>
    <t>19640411 198503 1 008</t>
  </si>
  <si>
    <t>19680607 199803 2 006</t>
  </si>
  <si>
    <t>19720702 199203 2 005</t>
  </si>
  <si>
    <t>19640218 198503 1 006</t>
  </si>
  <si>
    <t>19660102 198409 2 001</t>
  </si>
  <si>
    <t>19710406 199103 2 007</t>
  </si>
  <si>
    <t>19680315 199001 2 001</t>
  </si>
  <si>
    <t>19821218 200312 2 003</t>
  </si>
  <si>
    <t>19790524 200212 2 008</t>
  </si>
  <si>
    <t>19820918 200604 1 010</t>
  </si>
  <si>
    <t>19790104 200701 2 007</t>
  </si>
  <si>
    <t>19650220 198912 2 001</t>
  </si>
  <si>
    <t>19690527 200701 2 003</t>
  </si>
  <si>
    <t>19800607 201001 2 011</t>
  </si>
  <si>
    <t>19830514 201001 2 017</t>
  </si>
  <si>
    <t>19851111200904 2 005</t>
  </si>
  <si>
    <t>19911129 201903 2 001</t>
  </si>
  <si>
    <t>19870721 201001 2 007</t>
  </si>
  <si>
    <t>19770309 200701 2 010</t>
  </si>
  <si>
    <t>19840314 201903 2 002</t>
  </si>
  <si>
    <t>19690309 200701 1 018</t>
  </si>
  <si>
    <t>19820905 201704 2 001</t>
  </si>
  <si>
    <t>19850204 201704 2 003</t>
  </si>
  <si>
    <t>19820412 201704 2 002</t>
  </si>
  <si>
    <t>19830601 201704 2 002</t>
  </si>
  <si>
    <t>19840317 201704 2 002</t>
  </si>
  <si>
    <t>19870425 201704 2 003</t>
  </si>
  <si>
    <t>19830806 201704 2 003</t>
  </si>
  <si>
    <t>19831015 201704 2 004</t>
  </si>
  <si>
    <t>19861019 201704 2 003</t>
  </si>
  <si>
    <t>Pembina</t>
  </si>
  <si>
    <t>pengatur</t>
  </si>
  <si>
    <t>penta tingkat 1</t>
  </si>
  <si>
    <t>penata</t>
  </si>
  <si>
    <t>penata muda tingkat 1</t>
  </si>
  <si>
    <t>penata muda</t>
  </si>
  <si>
    <t>pengatur  tingkat 1</t>
  </si>
  <si>
    <t>Kepala Puskesmas</t>
  </si>
  <si>
    <t>Kasubbag TU</t>
  </si>
  <si>
    <t>Nutrisionis Madya</t>
  </si>
  <si>
    <t>Dokter Pembina</t>
  </si>
  <si>
    <t>Bidan Ahli Madya</t>
  </si>
  <si>
    <t>Sanitarian Penyelia</t>
  </si>
  <si>
    <t>Perawat Gigi Penyelia</t>
  </si>
  <si>
    <t>Perawat Penyelia</t>
  </si>
  <si>
    <t>Perawat Ahli Muda</t>
  </si>
  <si>
    <t>Perawat Muda</t>
  </si>
  <si>
    <t>Bidan Penyelia</t>
  </si>
  <si>
    <t>PELAKSANA</t>
  </si>
  <si>
    <t>AA Pelaksana Lanjutan</t>
  </si>
  <si>
    <t>PLK Pelaksana Lanjutan</t>
  </si>
  <si>
    <t>Bidan Pelaksana</t>
  </si>
  <si>
    <t>CPNS</t>
  </si>
  <si>
    <t>Bidan Mahir</t>
  </si>
  <si>
    <t>Bidan Pelaksana Lanjutan</t>
  </si>
  <si>
    <t>PeLAKSANA</t>
  </si>
  <si>
    <t xml:space="preserve"> Bidan Pelaksana</t>
  </si>
  <si>
    <t>Puskesmas Mranggen 1</t>
  </si>
  <si>
    <t>S1</t>
  </si>
  <si>
    <t>D IV</t>
  </si>
  <si>
    <t>S 1</t>
  </si>
  <si>
    <t>DIV</t>
  </si>
  <si>
    <t>D III</t>
  </si>
  <si>
    <t>DIII</t>
  </si>
  <si>
    <t>SLTA</t>
  </si>
  <si>
    <t>Struktural</t>
  </si>
  <si>
    <t>Fungsional</t>
  </si>
  <si>
    <t>76-90</t>
  </si>
  <si>
    <t>TIDAK PERNAH</t>
  </si>
  <si>
    <t>Nilai PIP</t>
  </si>
  <si>
    <t>Kategori</t>
  </si>
  <si>
    <t>Tinggi</t>
  </si>
  <si>
    <t>Rata-Rata</t>
  </si>
  <si>
    <t>Pelaksana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</si>
</sst>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9">
    <xf numFmtId="0" fontId="0" fillId="0" borderId="0" xfId="0"/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1" applyFont="1" applyFill="1" applyBorder="1"/>
    <xf numFmtId="0" fontId="4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8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9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</xf>
    <xf numFmtId="0" fontId="4" fillId="9" borderId="1" xfId="0" applyFont="1" applyFill="1" applyBorder="1"/>
    <xf numFmtId="0" fontId="4" fillId="8" borderId="1" xfId="0" applyFont="1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/>
    </xf>
  </cellXfs>
  <cellStyles count="3">
    <cellStyle name="Normal" xfId="0" builtinId="0"/>
    <cellStyle name="Normal 2" xfId="2"/>
    <cellStyle name="Normal 2 2" xfId="1"/>
  </cellStyles>
  <dxfs count="6"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="86" zoomScaleNormal="86" workbookViewId="0">
      <selection activeCell="G33" sqref="G33"/>
    </sheetView>
  </sheetViews>
  <sheetFormatPr defaultRowHeight="15" x14ac:dyDescent="0.25"/>
  <cols>
    <col min="1" max="1" width="7.140625" customWidth="1"/>
    <col min="2" max="2" width="32.5703125" customWidth="1"/>
    <col min="3" max="3" width="23.140625" customWidth="1"/>
    <col min="4" max="4" width="21.28515625" customWidth="1"/>
    <col min="6" max="6" width="15.140625" customWidth="1"/>
    <col min="7" max="7" width="22.85546875" customWidth="1"/>
    <col min="8" max="8" width="22.7109375" customWidth="1"/>
    <col min="9" max="9" width="17.42578125" customWidth="1"/>
    <col min="18" max="18" width="19.5703125" customWidth="1"/>
    <col min="19" max="19" width="8.7109375" customWidth="1"/>
  </cols>
  <sheetData>
    <row r="1" spans="1:22" x14ac:dyDescent="0.25">
      <c r="A1" s="42" t="s">
        <v>19</v>
      </c>
      <c r="B1" s="43" t="s">
        <v>6</v>
      </c>
      <c r="C1" s="43"/>
      <c r="D1" s="43"/>
      <c r="E1" s="43"/>
      <c r="F1" s="43"/>
      <c r="G1" s="43"/>
      <c r="H1" s="43"/>
      <c r="I1" s="8" t="s">
        <v>12</v>
      </c>
      <c r="J1" s="44" t="s">
        <v>5</v>
      </c>
      <c r="K1" s="45" t="s">
        <v>15</v>
      </c>
      <c r="L1" s="45"/>
      <c r="M1" s="45"/>
      <c r="N1" s="45"/>
      <c r="O1" s="46" t="s">
        <v>5</v>
      </c>
      <c r="P1" s="14" t="s">
        <v>17</v>
      </c>
      <c r="Q1" s="41" t="s">
        <v>5</v>
      </c>
      <c r="R1" s="3" t="s">
        <v>3</v>
      </c>
      <c r="S1" s="39" t="s">
        <v>5</v>
      </c>
      <c r="T1" s="39" t="s">
        <v>127</v>
      </c>
      <c r="U1" s="39" t="s">
        <v>128</v>
      </c>
    </row>
    <row r="2" spans="1:22" ht="45" x14ac:dyDescent="0.25">
      <c r="A2" s="42"/>
      <c r="B2" s="13" t="s">
        <v>0</v>
      </c>
      <c r="C2" s="13" t="s">
        <v>1</v>
      </c>
      <c r="D2" s="4" t="s">
        <v>20</v>
      </c>
      <c r="E2" s="16" t="s">
        <v>7</v>
      </c>
      <c r="F2" s="16" t="s">
        <v>8</v>
      </c>
      <c r="G2" s="4" t="s">
        <v>9</v>
      </c>
      <c r="H2" s="11" t="s">
        <v>10</v>
      </c>
      <c r="I2" s="9" t="s">
        <v>11</v>
      </c>
      <c r="J2" s="44"/>
      <c r="K2" s="15" t="s">
        <v>13</v>
      </c>
      <c r="L2" s="17" t="s">
        <v>14</v>
      </c>
      <c r="M2" s="15" t="s">
        <v>2</v>
      </c>
      <c r="N2" s="15" t="s">
        <v>16</v>
      </c>
      <c r="O2" s="46"/>
      <c r="P2" s="17" t="s">
        <v>18</v>
      </c>
      <c r="Q2" s="41"/>
      <c r="R2" s="5" t="s">
        <v>4</v>
      </c>
      <c r="S2" s="40"/>
      <c r="T2" s="40"/>
      <c r="U2" s="40"/>
    </row>
    <row r="3" spans="1:22" x14ac:dyDescent="0.25">
      <c r="A3" s="7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12">
        <v>8</v>
      </c>
      <c r="I3" s="10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27">
        <v>19</v>
      </c>
      <c r="T3" s="27">
        <v>20</v>
      </c>
      <c r="U3" s="27">
        <v>21</v>
      </c>
    </row>
    <row r="4" spans="1:22" x14ac:dyDescent="0.25">
      <c r="A4" s="2">
        <v>1</v>
      </c>
      <c r="B4" s="18" t="s">
        <v>24</v>
      </c>
      <c r="C4" s="21" t="s">
        <v>56</v>
      </c>
      <c r="D4" s="21" t="s">
        <v>88</v>
      </c>
      <c r="E4" s="1" t="s">
        <v>23</v>
      </c>
      <c r="F4" s="24" t="s">
        <v>124</v>
      </c>
      <c r="G4" s="26" t="s">
        <v>95</v>
      </c>
      <c r="H4" s="24" t="s">
        <v>115</v>
      </c>
      <c r="I4" s="25" t="s">
        <v>116</v>
      </c>
      <c r="J4" s="28">
        <v>15</v>
      </c>
      <c r="K4" s="29" t="s">
        <v>21</v>
      </c>
      <c r="L4" s="30"/>
      <c r="M4" s="31" t="s">
        <v>21</v>
      </c>
      <c r="N4" s="31" t="s">
        <v>21</v>
      </c>
      <c r="O4" s="32">
        <v>40</v>
      </c>
      <c r="P4" s="33" t="s">
        <v>125</v>
      </c>
      <c r="Q4" s="34">
        <v>25</v>
      </c>
      <c r="R4" s="35" t="s">
        <v>126</v>
      </c>
      <c r="S4" s="24">
        <v>5</v>
      </c>
      <c r="T4" s="24">
        <f t="shared" ref="T4:T35" si="0">SUM(J4,O4,Q4,S4)</f>
        <v>85</v>
      </c>
      <c r="U4" s="24" t="str">
        <f>IF(T4=0,"-",IF(T4&gt;90,"Sangat Tinggi",IF(T4&gt;80,"Tinggi",IF(T4&gt;70,"Sedang",IF(T4&gt;60,"Rendah","Sangat Rendah")))))</f>
        <v>Tinggi</v>
      </c>
      <c r="V4" s="47"/>
    </row>
    <row r="5" spans="1:22" x14ac:dyDescent="0.25">
      <c r="A5" s="2">
        <v>2</v>
      </c>
      <c r="B5" s="18" t="s">
        <v>25</v>
      </c>
      <c r="C5" s="21" t="s">
        <v>57</v>
      </c>
      <c r="D5" s="21" t="s">
        <v>90</v>
      </c>
      <c r="E5" s="1" t="s">
        <v>22</v>
      </c>
      <c r="F5" s="24" t="s">
        <v>123</v>
      </c>
      <c r="G5" s="26" t="s">
        <v>96</v>
      </c>
      <c r="H5" s="24" t="s">
        <v>115</v>
      </c>
      <c r="I5" s="25" t="s">
        <v>116</v>
      </c>
      <c r="J5" s="28">
        <v>15</v>
      </c>
      <c r="K5" s="29" t="s">
        <v>21</v>
      </c>
      <c r="L5" s="30"/>
      <c r="M5" s="31" t="s">
        <v>21</v>
      </c>
      <c r="N5" s="31" t="s">
        <v>21</v>
      </c>
      <c r="O5" s="32">
        <v>40</v>
      </c>
      <c r="P5" s="33" t="s">
        <v>125</v>
      </c>
      <c r="Q5" s="34">
        <v>25</v>
      </c>
      <c r="R5" s="35" t="s">
        <v>126</v>
      </c>
      <c r="S5" s="24">
        <v>5</v>
      </c>
      <c r="T5" s="24">
        <f t="shared" si="0"/>
        <v>85</v>
      </c>
      <c r="U5" s="24" t="str">
        <f>IF(T5=0,"-",IF(T5&gt;90,"Sangat Tinggi",IF(T5&gt;80,"Tinggi",IF(T5&gt;70,"Sedang",IF(T5&gt;60,"Rendah","Sangat Rendah")))))</f>
        <v>Tinggi</v>
      </c>
      <c r="V5" s="47"/>
    </row>
    <row r="6" spans="1:22" x14ac:dyDescent="0.25">
      <c r="A6" s="2">
        <v>3</v>
      </c>
      <c r="B6" s="18" t="s">
        <v>26</v>
      </c>
      <c r="C6" s="21" t="s">
        <v>58</v>
      </c>
      <c r="D6" s="21" t="s">
        <v>88</v>
      </c>
      <c r="E6" s="1" t="s">
        <v>22</v>
      </c>
      <c r="F6" s="24" t="s">
        <v>124</v>
      </c>
      <c r="G6" s="26" t="s">
        <v>97</v>
      </c>
      <c r="H6" s="24" t="s">
        <v>115</v>
      </c>
      <c r="I6" s="25" t="s">
        <v>117</v>
      </c>
      <c r="J6" s="28">
        <v>15</v>
      </c>
      <c r="K6" s="30"/>
      <c r="L6" s="29" t="s">
        <v>21</v>
      </c>
      <c r="M6" s="31" t="s">
        <v>21</v>
      </c>
      <c r="N6" s="31" t="s">
        <v>21</v>
      </c>
      <c r="O6" s="32">
        <v>40</v>
      </c>
      <c r="P6" s="33" t="s">
        <v>125</v>
      </c>
      <c r="Q6" s="34">
        <v>25</v>
      </c>
      <c r="R6" s="35" t="s">
        <v>126</v>
      </c>
      <c r="S6" s="24">
        <v>5</v>
      </c>
      <c r="T6" s="24">
        <f t="shared" si="0"/>
        <v>85</v>
      </c>
      <c r="U6" s="24" t="str">
        <f>IF(T6=0,"-",IF(T6&gt;90,"Sangat Tinggi",IF(T6&gt;80,"Tinggi",IF(T6&gt;70,"Sedang",IF(T6&gt;60,"Rendah","Sangat Rendah")))))</f>
        <v>Tinggi</v>
      </c>
      <c r="V6" s="47"/>
    </row>
    <row r="7" spans="1:22" x14ac:dyDescent="0.25">
      <c r="A7" s="2">
        <v>4</v>
      </c>
      <c r="B7" s="18" t="s">
        <v>27</v>
      </c>
      <c r="C7" s="21" t="s">
        <v>59</v>
      </c>
      <c r="D7" s="21" t="s">
        <v>88</v>
      </c>
      <c r="E7" s="1" t="s">
        <v>23</v>
      </c>
      <c r="F7" s="24" t="s">
        <v>124</v>
      </c>
      <c r="G7" s="26" t="s">
        <v>98</v>
      </c>
      <c r="H7" s="24" t="s">
        <v>115</v>
      </c>
      <c r="I7" s="25" t="s">
        <v>118</v>
      </c>
      <c r="J7" s="28">
        <v>15</v>
      </c>
      <c r="K7" s="30"/>
      <c r="L7" s="29" t="s">
        <v>21</v>
      </c>
      <c r="M7" s="31" t="s">
        <v>21</v>
      </c>
      <c r="N7" s="31" t="s">
        <v>21</v>
      </c>
      <c r="O7" s="32">
        <v>40</v>
      </c>
      <c r="P7" s="33" t="s">
        <v>125</v>
      </c>
      <c r="Q7" s="34">
        <v>25</v>
      </c>
      <c r="R7" s="35" t="s">
        <v>126</v>
      </c>
      <c r="S7" s="24">
        <v>5</v>
      </c>
      <c r="T7" s="24">
        <f t="shared" si="0"/>
        <v>85</v>
      </c>
      <c r="U7" s="24" t="str">
        <f>IF(T7=0,"-",IF(T7&gt;90,"Sangat Tinggi",IF(T7&gt;80,"Tinggi",IF(T7&gt;70,"Sedang",IF(T7&gt;60,"Rendah","Sangat Rendah")))))</f>
        <v>Tinggi</v>
      </c>
      <c r="V7" s="47"/>
    </row>
    <row r="8" spans="1:22" x14ac:dyDescent="0.25">
      <c r="A8" s="2">
        <v>5</v>
      </c>
      <c r="B8" s="18" t="s">
        <v>28</v>
      </c>
      <c r="C8" s="21" t="s">
        <v>60</v>
      </c>
      <c r="D8" s="21" t="s">
        <v>88</v>
      </c>
      <c r="E8" s="1" t="s">
        <v>23</v>
      </c>
      <c r="F8" s="24" t="s">
        <v>124</v>
      </c>
      <c r="G8" s="26" t="s">
        <v>99</v>
      </c>
      <c r="H8" s="24" t="s">
        <v>115</v>
      </c>
      <c r="I8" s="21" t="s">
        <v>119</v>
      </c>
      <c r="J8" s="28">
        <v>15</v>
      </c>
      <c r="K8" s="30"/>
      <c r="L8" s="29" t="s">
        <v>21</v>
      </c>
      <c r="M8" s="31" t="s">
        <v>21</v>
      </c>
      <c r="N8" s="31" t="s">
        <v>21</v>
      </c>
      <c r="O8" s="32">
        <v>40</v>
      </c>
      <c r="P8" s="33" t="s">
        <v>125</v>
      </c>
      <c r="Q8" s="34">
        <v>25</v>
      </c>
      <c r="R8" s="35" t="s">
        <v>126</v>
      </c>
      <c r="S8" s="24">
        <v>5</v>
      </c>
      <c r="T8" s="24">
        <f t="shared" si="0"/>
        <v>85</v>
      </c>
      <c r="U8" s="24" t="str">
        <f>IF(T8=0,"-",IF(T8&gt;90,"Sangat Tinggi",IF(T8&gt;80,"Tinggi",IF(T8&gt;70,"Sedang",IF(T8&gt;60,"Rendah","Sangat Rendah")))))</f>
        <v>Tinggi</v>
      </c>
      <c r="V8" s="47"/>
    </row>
    <row r="9" spans="1:22" x14ac:dyDescent="0.25">
      <c r="A9" s="2">
        <v>6</v>
      </c>
      <c r="B9" s="18" t="s">
        <v>29</v>
      </c>
      <c r="C9" s="21" t="s">
        <v>61</v>
      </c>
      <c r="D9" s="21" t="s">
        <v>90</v>
      </c>
      <c r="E9" s="1" t="s">
        <v>23</v>
      </c>
      <c r="F9" s="24" t="s">
        <v>124</v>
      </c>
      <c r="G9" s="26" t="s">
        <v>100</v>
      </c>
      <c r="H9" s="24" t="s">
        <v>115</v>
      </c>
      <c r="I9" s="25" t="s">
        <v>120</v>
      </c>
      <c r="J9" s="28">
        <v>10</v>
      </c>
      <c r="K9" s="30"/>
      <c r="L9" s="29" t="s">
        <v>21</v>
      </c>
      <c r="M9" s="31" t="s">
        <v>21</v>
      </c>
      <c r="N9" s="31" t="s">
        <v>21</v>
      </c>
      <c r="O9" s="32">
        <v>40</v>
      </c>
      <c r="P9" s="33" t="s">
        <v>125</v>
      </c>
      <c r="Q9" s="34">
        <v>25</v>
      </c>
      <c r="R9" s="35" t="s">
        <v>126</v>
      </c>
      <c r="S9" s="24">
        <v>5</v>
      </c>
      <c r="T9" s="24">
        <f t="shared" si="0"/>
        <v>80</v>
      </c>
      <c r="U9" s="24" t="str">
        <f>IF(T9=0,"-",IF(T9&gt;90,"Sangat Tinggi",IF(T9&gt;80,"Tinggi",IF(T9&gt;70,"Sedang",IF(T9&gt;60,"Rendah","Sangat Rendah")))))</f>
        <v>Sedang</v>
      </c>
      <c r="V9" s="47"/>
    </row>
    <row r="10" spans="1:22" x14ac:dyDescent="0.25">
      <c r="A10" s="2">
        <v>7</v>
      </c>
      <c r="B10" s="18" t="s">
        <v>30</v>
      </c>
      <c r="C10" s="21" t="s">
        <v>62</v>
      </c>
      <c r="D10" s="21" t="s">
        <v>90</v>
      </c>
      <c r="E10" s="1" t="s">
        <v>23</v>
      </c>
      <c r="F10" s="24" t="s">
        <v>124</v>
      </c>
      <c r="G10" s="26" t="s">
        <v>101</v>
      </c>
      <c r="H10" s="24" t="s">
        <v>115</v>
      </c>
      <c r="I10" s="25" t="s">
        <v>120</v>
      </c>
      <c r="J10" s="28">
        <v>10</v>
      </c>
      <c r="K10" s="30"/>
      <c r="L10" s="29" t="s">
        <v>21</v>
      </c>
      <c r="M10" s="31" t="s">
        <v>21</v>
      </c>
      <c r="N10" s="31" t="s">
        <v>21</v>
      </c>
      <c r="O10" s="32">
        <v>40</v>
      </c>
      <c r="P10" s="33" t="s">
        <v>125</v>
      </c>
      <c r="Q10" s="34">
        <v>25</v>
      </c>
      <c r="R10" s="35" t="s">
        <v>126</v>
      </c>
      <c r="S10" s="24">
        <v>5</v>
      </c>
      <c r="T10" s="24">
        <f t="shared" si="0"/>
        <v>80</v>
      </c>
      <c r="U10" s="24" t="str">
        <f>IF(T10=0,"-",IF(T10&gt;90,"Sangat Tinggi",IF(T10&gt;80,"Tinggi",IF(T10&gt;70,"Sedang",IF(T10&gt;60,"Rendah","Sangat Rendah")))))</f>
        <v>Sedang</v>
      </c>
      <c r="V10" s="47"/>
    </row>
    <row r="11" spans="1:22" x14ac:dyDescent="0.25">
      <c r="A11" s="2">
        <v>8</v>
      </c>
      <c r="B11" s="18" t="s">
        <v>31</v>
      </c>
      <c r="C11" s="21" t="s">
        <v>63</v>
      </c>
      <c r="D11" s="21" t="s">
        <v>90</v>
      </c>
      <c r="E11" s="1" t="s">
        <v>23</v>
      </c>
      <c r="F11" s="24" t="s">
        <v>124</v>
      </c>
      <c r="G11" s="26" t="s">
        <v>102</v>
      </c>
      <c r="H11" s="24" t="s">
        <v>115</v>
      </c>
      <c r="I11" s="25" t="s">
        <v>121</v>
      </c>
      <c r="J11" s="28">
        <v>10</v>
      </c>
      <c r="K11" s="30"/>
      <c r="L11" s="29" t="s">
        <v>21</v>
      </c>
      <c r="M11" s="31" t="s">
        <v>21</v>
      </c>
      <c r="N11" s="31" t="s">
        <v>21</v>
      </c>
      <c r="O11" s="32">
        <v>40</v>
      </c>
      <c r="P11" s="33" t="s">
        <v>125</v>
      </c>
      <c r="Q11" s="34">
        <v>25</v>
      </c>
      <c r="R11" s="35" t="s">
        <v>126</v>
      </c>
      <c r="S11" s="24">
        <v>5</v>
      </c>
      <c r="T11" s="24">
        <f t="shared" si="0"/>
        <v>80</v>
      </c>
      <c r="U11" s="24" t="str">
        <f>IF(T11=0,"-",IF(T11&gt;90,"Sangat Tinggi",IF(T11&gt;80,"Tinggi",IF(T11&gt;70,"Sedang",IF(T11&gt;60,"Rendah","Sangat Rendah")))))</f>
        <v>Sedang</v>
      </c>
      <c r="V11" s="47"/>
    </row>
    <row r="12" spans="1:22" x14ac:dyDescent="0.25">
      <c r="A12" s="2">
        <v>9</v>
      </c>
      <c r="B12" s="18" t="s">
        <v>32</v>
      </c>
      <c r="C12" s="21" t="s">
        <v>64</v>
      </c>
      <c r="D12" s="21" t="s">
        <v>90</v>
      </c>
      <c r="E12" s="1" t="s">
        <v>23</v>
      </c>
      <c r="F12" s="24" t="s">
        <v>124</v>
      </c>
      <c r="G12" s="26" t="s">
        <v>102</v>
      </c>
      <c r="H12" s="24" t="s">
        <v>115</v>
      </c>
      <c r="I12" s="25" t="s">
        <v>120</v>
      </c>
      <c r="J12" s="28">
        <v>10</v>
      </c>
      <c r="K12" s="30"/>
      <c r="L12" s="29" t="s">
        <v>21</v>
      </c>
      <c r="M12" s="31" t="s">
        <v>21</v>
      </c>
      <c r="N12" s="31" t="s">
        <v>21</v>
      </c>
      <c r="O12" s="32">
        <v>40</v>
      </c>
      <c r="P12" s="33" t="s">
        <v>125</v>
      </c>
      <c r="Q12" s="34">
        <v>25</v>
      </c>
      <c r="R12" s="35" t="s">
        <v>126</v>
      </c>
      <c r="S12" s="24">
        <v>5</v>
      </c>
      <c r="T12" s="24">
        <f t="shared" si="0"/>
        <v>80</v>
      </c>
      <c r="U12" s="24" t="str">
        <f>IF(T12=0,"-",IF(T12&gt;90,"Sangat Tinggi",IF(T12&gt;80,"Tinggi",IF(T12&gt;70,"Sedang",IF(T12&gt;60,"Rendah","Sangat Rendah")))))</f>
        <v>Sedang</v>
      </c>
      <c r="V12" s="47"/>
    </row>
    <row r="13" spans="1:22" x14ac:dyDescent="0.25">
      <c r="A13" s="2">
        <v>10</v>
      </c>
      <c r="B13" s="18" t="s">
        <v>33</v>
      </c>
      <c r="C13" s="21" t="s">
        <v>65</v>
      </c>
      <c r="D13" s="21" t="s">
        <v>90</v>
      </c>
      <c r="E13" s="1" t="s">
        <v>23</v>
      </c>
      <c r="F13" s="24" t="s">
        <v>124</v>
      </c>
      <c r="G13" s="26" t="s">
        <v>103</v>
      </c>
      <c r="H13" s="24" t="s">
        <v>115</v>
      </c>
      <c r="I13" s="25" t="s">
        <v>118</v>
      </c>
      <c r="J13" s="28">
        <v>15</v>
      </c>
      <c r="K13" s="30"/>
      <c r="L13" s="29" t="s">
        <v>21</v>
      </c>
      <c r="M13" s="31" t="s">
        <v>21</v>
      </c>
      <c r="N13" s="31" t="s">
        <v>21</v>
      </c>
      <c r="O13" s="32">
        <v>40</v>
      </c>
      <c r="P13" s="33" t="s">
        <v>125</v>
      </c>
      <c r="Q13" s="34">
        <v>25</v>
      </c>
      <c r="R13" s="35" t="s">
        <v>126</v>
      </c>
      <c r="S13" s="24">
        <v>5</v>
      </c>
      <c r="T13" s="24">
        <f t="shared" si="0"/>
        <v>85</v>
      </c>
      <c r="U13" s="24" t="str">
        <f>IF(T13=0,"-",IF(T13&gt;90,"Sangat Tinggi",IF(T13&gt;80,"Tinggi",IF(T13&gt;70,"Sedang",IF(T13&gt;60,"Rendah","Sangat Rendah")))))</f>
        <v>Tinggi</v>
      </c>
      <c r="V13" s="47"/>
    </row>
    <row r="14" spans="1:22" x14ac:dyDescent="0.25">
      <c r="A14" s="2">
        <v>11</v>
      </c>
      <c r="B14" s="18" t="s">
        <v>34</v>
      </c>
      <c r="C14" s="21" t="s">
        <v>66</v>
      </c>
      <c r="D14" s="24" t="s">
        <v>91</v>
      </c>
      <c r="E14" s="1" t="s">
        <v>23</v>
      </c>
      <c r="F14" s="24" t="s">
        <v>124</v>
      </c>
      <c r="G14" s="26" t="s">
        <v>104</v>
      </c>
      <c r="H14" s="24" t="s">
        <v>115</v>
      </c>
      <c r="I14" s="25" t="s">
        <v>118</v>
      </c>
      <c r="J14" s="28">
        <v>15</v>
      </c>
      <c r="K14" s="30"/>
      <c r="L14" s="29" t="s">
        <v>21</v>
      </c>
      <c r="M14" s="31" t="s">
        <v>21</v>
      </c>
      <c r="N14" s="31" t="s">
        <v>21</v>
      </c>
      <c r="O14" s="32">
        <v>40</v>
      </c>
      <c r="P14" s="33" t="s">
        <v>125</v>
      </c>
      <c r="Q14" s="34">
        <f t="shared" ref="Q14:Q35" si="1">IF(P14="91-100",30,IF(P14="76-90",25,IF(P14="61-75",15,IF(P14="51-60",5,IF(P14="&lt;50",1,0)))))</f>
        <v>25</v>
      </c>
      <c r="R14" s="35" t="s">
        <v>126</v>
      </c>
      <c r="S14" s="24">
        <v>5</v>
      </c>
      <c r="T14" s="24">
        <f t="shared" si="0"/>
        <v>85</v>
      </c>
      <c r="U14" s="24" t="str">
        <f>IF(T14=0,"-",IF(T14&gt;90,"Sangat Tinggi",IF(T14&gt;80,"Tinggi",IF(T14&gt;70,"Sedang",IF(T14&gt;60,"Rendah","Sangat Rendah")))))</f>
        <v>Tinggi</v>
      </c>
      <c r="V14" s="47"/>
    </row>
    <row r="15" spans="1:22" x14ac:dyDescent="0.25">
      <c r="A15" s="2">
        <v>12</v>
      </c>
      <c r="B15" s="19" t="s">
        <v>35</v>
      </c>
      <c r="C15" s="22" t="s">
        <v>67</v>
      </c>
      <c r="D15" s="24" t="s">
        <v>91</v>
      </c>
      <c r="E15" s="1" t="s">
        <v>22</v>
      </c>
      <c r="F15" s="24" t="s">
        <v>124</v>
      </c>
      <c r="G15" s="26" t="s">
        <v>104</v>
      </c>
      <c r="H15" s="24" t="s">
        <v>115</v>
      </c>
      <c r="I15" s="25" t="s">
        <v>119</v>
      </c>
      <c r="J15" s="28">
        <v>15</v>
      </c>
      <c r="K15" s="30"/>
      <c r="L15" s="29" t="s">
        <v>21</v>
      </c>
      <c r="M15" s="31" t="s">
        <v>21</v>
      </c>
      <c r="N15" s="31" t="s">
        <v>21</v>
      </c>
      <c r="O15" s="32">
        <v>40</v>
      </c>
      <c r="P15" s="33" t="s">
        <v>125</v>
      </c>
      <c r="Q15" s="34">
        <f t="shared" si="1"/>
        <v>25</v>
      </c>
      <c r="R15" s="35" t="s">
        <v>126</v>
      </c>
      <c r="S15" s="24">
        <v>5</v>
      </c>
      <c r="T15" s="24">
        <f t="shared" si="0"/>
        <v>85</v>
      </c>
      <c r="U15" s="24" t="str">
        <f>IF(T15=0,"-",IF(T15&gt;90,"Sangat Tinggi",IF(T15&gt;80,"Tinggi",IF(T15&gt;70,"Sedang",IF(T15&gt;60,"Rendah","Sangat Rendah")))))</f>
        <v>Tinggi</v>
      </c>
      <c r="V15" s="47"/>
    </row>
    <row r="16" spans="1:22" x14ac:dyDescent="0.25">
      <c r="A16" s="2">
        <v>13</v>
      </c>
      <c r="B16" s="18" t="s">
        <v>36</v>
      </c>
      <c r="C16" s="21" t="s">
        <v>68</v>
      </c>
      <c r="D16" s="24" t="s">
        <v>91</v>
      </c>
      <c r="E16" s="1" t="s">
        <v>23</v>
      </c>
      <c r="F16" s="24" t="s">
        <v>124</v>
      </c>
      <c r="G16" s="26" t="s">
        <v>104</v>
      </c>
      <c r="H16" s="24" t="s">
        <v>115</v>
      </c>
      <c r="I16" s="21" t="s">
        <v>118</v>
      </c>
      <c r="J16" s="28">
        <v>15</v>
      </c>
      <c r="K16" s="30"/>
      <c r="L16" s="29" t="s">
        <v>21</v>
      </c>
      <c r="M16" s="31" t="s">
        <v>21</v>
      </c>
      <c r="N16" s="31" t="s">
        <v>21</v>
      </c>
      <c r="O16" s="32">
        <v>40</v>
      </c>
      <c r="P16" s="33" t="s">
        <v>125</v>
      </c>
      <c r="Q16" s="34">
        <f t="shared" si="1"/>
        <v>25</v>
      </c>
      <c r="R16" s="35" t="s">
        <v>126</v>
      </c>
      <c r="S16" s="24">
        <v>5</v>
      </c>
      <c r="T16" s="24">
        <f t="shared" si="0"/>
        <v>85</v>
      </c>
      <c r="U16" s="24" t="str">
        <f>IF(T16=0,"-",IF(T16&gt;90,"Sangat Tinggi",IF(T16&gt;80,"Tinggi",IF(T16&gt;70,"Sedang",IF(T16&gt;60,"Rendah","Sangat Rendah")))))</f>
        <v>Tinggi</v>
      </c>
      <c r="V16" s="47"/>
    </row>
    <row r="17" spans="1:22" x14ac:dyDescent="0.25">
      <c r="A17" s="2">
        <v>14</v>
      </c>
      <c r="B17" s="18" t="s">
        <v>37</v>
      </c>
      <c r="C17" s="21" t="s">
        <v>69</v>
      </c>
      <c r="D17" s="24" t="s">
        <v>91</v>
      </c>
      <c r="E17" s="1" t="s">
        <v>23</v>
      </c>
      <c r="F17" s="24" t="s">
        <v>124</v>
      </c>
      <c r="G17" s="26" t="s">
        <v>105</v>
      </c>
      <c r="H17" s="24" t="s">
        <v>115</v>
      </c>
      <c r="I17" s="25" t="s">
        <v>120</v>
      </c>
      <c r="J17" s="28">
        <v>10</v>
      </c>
      <c r="K17" s="30"/>
      <c r="L17" s="29" t="s">
        <v>21</v>
      </c>
      <c r="M17" s="31" t="s">
        <v>21</v>
      </c>
      <c r="N17" s="31" t="s">
        <v>21</v>
      </c>
      <c r="O17" s="32">
        <v>40</v>
      </c>
      <c r="P17" s="33" t="s">
        <v>125</v>
      </c>
      <c r="Q17" s="34">
        <f t="shared" si="1"/>
        <v>25</v>
      </c>
      <c r="R17" s="35" t="s">
        <v>126</v>
      </c>
      <c r="S17" s="24">
        <v>5</v>
      </c>
      <c r="T17" s="24">
        <f t="shared" si="0"/>
        <v>80</v>
      </c>
      <c r="U17" s="24" t="str">
        <f>IF(T17=0,"-",IF(T17&gt;90,"Sangat Tinggi",IF(T17&gt;80,"Tinggi",IF(T17&gt;70,"Sedang",IF(T17&gt;60,"Rendah","Sangat Rendah")))))</f>
        <v>Sedang</v>
      </c>
      <c r="V17" s="47"/>
    </row>
    <row r="18" spans="1:22" x14ac:dyDescent="0.25">
      <c r="A18" s="2">
        <v>15</v>
      </c>
      <c r="B18" s="18" t="s">
        <v>38</v>
      </c>
      <c r="C18" s="21" t="s">
        <v>70</v>
      </c>
      <c r="D18" s="24" t="s">
        <v>92</v>
      </c>
      <c r="E18" s="1" t="s">
        <v>23</v>
      </c>
      <c r="F18" s="24" t="s">
        <v>131</v>
      </c>
      <c r="G18" s="26" t="s">
        <v>106</v>
      </c>
      <c r="H18" s="24" t="s">
        <v>115</v>
      </c>
      <c r="I18" s="21" t="s">
        <v>118</v>
      </c>
      <c r="J18" s="28">
        <v>15</v>
      </c>
      <c r="K18" s="30"/>
      <c r="L18" s="36"/>
      <c r="M18" s="31" t="s">
        <v>21</v>
      </c>
      <c r="N18" s="31" t="s">
        <v>21</v>
      </c>
      <c r="O18" s="32">
        <v>40</v>
      </c>
      <c r="P18" s="33" t="s">
        <v>125</v>
      </c>
      <c r="Q18" s="34">
        <f t="shared" si="1"/>
        <v>25</v>
      </c>
      <c r="R18" s="35" t="s">
        <v>126</v>
      </c>
      <c r="S18" s="24">
        <v>5</v>
      </c>
      <c r="T18" s="24">
        <f t="shared" si="0"/>
        <v>85</v>
      </c>
      <c r="U18" s="24" t="str">
        <f>IF(T18=0,"-",IF(T18&gt;90,"Sangat Tinggi",IF(T18&gt;80,"Tinggi",IF(T18&gt;70,"Sedang",IF(T18&gt;60,"Rendah","Sangat Rendah")))))</f>
        <v>Tinggi</v>
      </c>
      <c r="V18" s="47"/>
    </row>
    <row r="19" spans="1:22" x14ac:dyDescent="0.25">
      <c r="A19" s="2">
        <v>16</v>
      </c>
      <c r="B19" s="18" t="s">
        <v>39</v>
      </c>
      <c r="C19" s="21" t="s">
        <v>71</v>
      </c>
      <c r="D19" s="24" t="s">
        <v>92</v>
      </c>
      <c r="E19" s="1" t="s">
        <v>23</v>
      </c>
      <c r="F19" s="24" t="s">
        <v>124</v>
      </c>
      <c r="G19" s="26" t="s">
        <v>107</v>
      </c>
      <c r="H19" s="24" t="s">
        <v>115</v>
      </c>
      <c r="I19" s="25" t="s">
        <v>121</v>
      </c>
      <c r="J19" s="28">
        <v>10</v>
      </c>
      <c r="K19" s="30"/>
      <c r="L19" s="29" t="s">
        <v>21</v>
      </c>
      <c r="M19" s="31" t="s">
        <v>21</v>
      </c>
      <c r="N19" s="31" t="s">
        <v>21</v>
      </c>
      <c r="O19" s="32">
        <v>40</v>
      </c>
      <c r="P19" s="33" t="s">
        <v>125</v>
      </c>
      <c r="Q19" s="34">
        <f t="shared" si="1"/>
        <v>25</v>
      </c>
      <c r="R19" s="35" t="s">
        <v>126</v>
      </c>
      <c r="S19" s="24">
        <v>5</v>
      </c>
      <c r="T19" s="24">
        <f t="shared" si="0"/>
        <v>80</v>
      </c>
      <c r="U19" s="24" t="str">
        <f>IF(T19=0,"-",IF(T19&gt;90,"Sangat Tinggi",IF(T19&gt;80,"Tinggi",IF(T19&gt;70,"Sedang",IF(T19&gt;60,"Rendah","Sangat Rendah")))))</f>
        <v>Sedang</v>
      </c>
      <c r="V19" s="47"/>
    </row>
    <row r="20" spans="1:22" x14ac:dyDescent="0.25">
      <c r="A20" s="2">
        <v>17</v>
      </c>
      <c r="B20" s="18" t="s">
        <v>40</v>
      </c>
      <c r="C20" s="21" t="s">
        <v>72</v>
      </c>
      <c r="D20" s="24" t="s">
        <v>92</v>
      </c>
      <c r="E20" s="1" t="s">
        <v>22</v>
      </c>
      <c r="F20" s="24" t="s">
        <v>124</v>
      </c>
      <c r="G20" s="26" t="s">
        <v>108</v>
      </c>
      <c r="H20" s="24" t="s">
        <v>115</v>
      </c>
      <c r="I20" s="21" t="s">
        <v>116</v>
      </c>
      <c r="J20" s="28">
        <v>15</v>
      </c>
      <c r="K20" s="30"/>
      <c r="L20" s="29" t="s">
        <v>21</v>
      </c>
      <c r="M20" s="31" t="s">
        <v>21</v>
      </c>
      <c r="N20" s="31" t="s">
        <v>21</v>
      </c>
      <c r="O20" s="32">
        <v>40</v>
      </c>
      <c r="P20" s="33" t="s">
        <v>125</v>
      </c>
      <c r="Q20" s="34">
        <f t="shared" si="1"/>
        <v>25</v>
      </c>
      <c r="R20" s="35" t="s">
        <v>126</v>
      </c>
      <c r="S20" s="24">
        <v>5</v>
      </c>
      <c r="T20" s="24">
        <f t="shared" si="0"/>
        <v>85</v>
      </c>
      <c r="U20" s="24" t="str">
        <f>IF(T20=0,"-",IF(T20&gt;90,"Sangat Tinggi",IF(T20&gt;80,"Tinggi",IF(T20&gt;70,"Sedang",IF(T20&gt;60,"Rendah","Sangat Rendah")))))</f>
        <v>Tinggi</v>
      </c>
      <c r="V20" s="47"/>
    </row>
    <row r="21" spans="1:22" x14ac:dyDescent="0.25">
      <c r="A21" s="2">
        <v>18</v>
      </c>
      <c r="B21" s="18" t="s">
        <v>41</v>
      </c>
      <c r="C21" s="23" t="s">
        <v>73</v>
      </c>
      <c r="D21" s="24" t="s">
        <v>92</v>
      </c>
      <c r="E21" s="1" t="s">
        <v>23</v>
      </c>
      <c r="F21" s="24" t="s">
        <v>124</v>
      </c>
      <c r="G21" s="26" t="s">
        <v>109</v>
      </c>
      <c r="H21" s="24" t="s">
        <v>115</v>
      </c>
      <c r="I21" s="21" t="s">
        <v>120</v>
      </c>
      <c r="J21" s="28">
        <v>10</v>
      </c>
      <c r="K21" s="30"/>
      <c r="L21" s="29" t="s">
        <v>21</v>
      </c>
      <c r="M21" s="31" t="s">
        <v>21</v>
      </c>
      <c r="N21" s="31" t="s">
        <v>21</v>
      </c>
      <c r="O21" s="32">
        <v>40</v>
      </c>
      <c r="P21" s="33" t="s">
        <v>125</v>
      </c>
      <c r="Q21" s="34">
        <f t="shared" si="1"/>
        <v>25</v>
      </c>
      <c r="R21" s="35" t="s">
        <v>126</v>
      </c>
      <c r="S21" s="24">
        <v>5</v>
      </c>
      <c r="T21" s="24">
        <f t="shared" si="0"/>
        <v>80</v>
      </c>
      <c r="U21" s="24" t="str">
        <f>IF(T21=0,"-",IF(T21&gt;90,"Sangat Tinggi",IF(T21&gt;80,"Tinggi",IF(T21&gt;70,"Sedang",IF(T21&gt;60,"Rendah","Sangat Rendah")))))</f>
        <v>Sedang</v>
      </c>
      <c r="V21" s="47"/>
    </row>
    <row r="22" spans="1:22" x14ac:dyDescent="0.25">
      <c r="A22" s="2">
        <v>19</v>
      </c>
      <c r="B22" s="20" t="s">
        <v>42</v>
      </c>
      <c r="C22" s="21" t="s">
        <v>74</v>
      </c>
      <c r="D22" s="24" t="s">
        <v>92</v>
      </c>
      <c r="E22" s="1" t="s">
        <v>23</v>
      </c>
      <c r="F22" s="24" t="s">
        <v>124</v>
      </c>
      <c r="G22" s="26" t="s">
        <v>110</v>
      </c>
      <c r="H22" s="24" t="s">
        <v>115</v>
      </c>
      <c r="I22" s="21" t="s">
        <v>116</v>
      </c>
      <c r="J22" s="28">
        <v>15</v>
      </c>
      <c r="K22" s="30"/>
      <c r="L22" s="29" t="s">
        <v>21</v>
      </c>
      <c r="M22" s="31" t="s">
        <v>21</v>
      </c>
      <c r="N22" s="31" t="s">
        <v>21</v>
      </c>
      <c r="O22" s="32">
        <v>40</v>
      </c>
      <c r="P22" s="33" t="s">
        <v>125</v>
      </c>
      <c r="Q22" s="34">
        <f t="shared" si="1"/>
        <v>25</v>
      </c>
      <c r="R22" s="35" t="s">
        <v>126</v>
      </c>
      <c r="S22" s="24">
        <v>5</v>
      </c>
      <c r="T22" s="24">
        <f t="shared" si="0"/>
        <v>85</v>
      </c>
      <c r="U22" s="24" t="str">
        <f>IF(T22=0,"-",IF(T22&gt;90,"Sangat Tinggi",IF(T22&gt;80,"Tinggi",IF(T22&gt;70,"Sedang",IF(T22&gt;60,"Rendah","Sangat Rendah")))))</f>
        <v>Tinggi</v>
      </c>
      <c r="V22" s="47"/>
    </row>
    <row r="23" spans="1:22" x14ac:dyDescent="0.25">
      <c r="A23" s="2">
        <v>20</v>
      </c>
      <c r="B23" s="18" t="s">
        <v>43</v>
      </c>
      <c r="C23" s="21" t="s">
        <v>75</v>
      </c>
      <c r="D23" s="24" t="s">
        <v>93</v>
      </c>
      <c r="E23" s="1" t="s">
        <v>23</v>
      </c>
      <c r="F23" s="24" t="s">
        <v>124</v>
      </c>
      <c r="G23" s="26" t="s">
        <v>111</v>
      </c>
      <c r="H23" s="24" t="s">
        <v>115</v>
      </c>
      <c r="I23" s="25" t="s">
        <v>120</v>
      </c>
      <c r="J23" s="28">
        <v>10</v>
      </c>
      <c r="K23" s="37"/>
      <c r="L23" s="29" t="s">
        <v>21</v>
      </c>
      <c r="M23" s="24" t="s">
        <v>21</v>
      </c>
      <c r="N23" s="31" t="s">
        <v>21</v>
      </c>
      <c r="O23" s="32">
        <v>40</v>
      </c>
      <c r="P23" s="33" t="s">
        <v>125</v>
      </c>
      <c r="Q23" s="34">
        <f t="shared" si="1"/>
        <v>25</v>
      </c>
      <c r="R23" s="35" t="s">
        <v>126</v>
      </c>
      <c r="S23" s="24">
        <v>5</v>
      </c>
      <c r="T23" s="24">
        <f t="shared" si="0"/>
        <v>80</v>
      </c>
      <c r="U23" s="24" t="str">
        <f>IF(T23=0,"-",IF(T23&gt;90,"Sangat Tinggi",IF(T23&gt;80,"Tinggi",IF(T23&gt;70,"Sedang",IF(T23&gt;60,"Rendah","Sangat Rendah")))))</f>
        <v>Sedang</v>
      </c>
      <c r="V23" s="47"/>
    </row>
    <row r="24" spans="1:22" x14ac:dyDescent="0.25">
      <c r="A24" s="2">
        <v>21</v>
      </c>
      <c r="B24" s="18" t="s">
        <v>44</v>
      </c>
      <c r="C24" s="21" t="s">
        <v>76</v>
      </c>
      <c r="D24" s="24" t="s">
        <v>93</v>
      </c>
      <c r="E24" s="1" t="s">
        <v>23</v>
      </c>
      <c r="F24" s="24" t="s">
        <v>124</v>
      </c>
      <c r="G24" s="26" t="s">
        <v>112</v>
      </c>
      <c r="H24" s="24" t="s">
        <v>115</v>
      </c>
      <c r="I24" s="25" t="s">
        <v>116</v>
      </c>
      <c r="J24" s="28">
        <v>15</v>
      </c>
      <c r="K24" s="37"/>
      <c r="L24" s="29" t="s">
        <v>21</v>
      </c>
      <c r="M24" s="24" t="s">
        <v>21</v>
      </c>
      <c r="N24" s="31" t="s">
        <v>21</v>
      </c>
      <c r="O24" s="32">
        <v>40</v>
      </c>
      <c r="P24" s="33" t="s">
        <v>125</v>
      </c>
      <c r="Q24" s="34">
        <f t="shared" si="1"/>
        <v>25</v>
      </c>
      <c r="R24" s="35" t="s">
        <v>126</v>
      </c>
      <c r="S24" s="24">
        <v>5</v>
      </c>
      <c r="T24" s="24">
        <f t="shared" si="0"/>
        <v>85</v>
      </c>
      <c r="U24" s="24" t="s">
        <v>129</v>
      </c>
      <c r="V24" s="47"/>
    </row>
    <row r="25" spans="1:22" x14ac:dyDescent="0.25">
      <c r="A25" s="2">
        <v>22</v>
      </c>
      <c r="B25" s="20" t="s">
        <v>45</v>
      </c>
      <c r="C25" s="21" t="s">
        <v>77</v>
      </c>
      <c r="D25" s="24" t="s">
        <v>93</v>
      </c>
      <c r="E25" s="1" t="s">
        <v>23</v>
      </c>
      <c r="F25" s="24" t="s">
        <v>124</v>
      </c>
      <c r="G25" s="26" t="s">
        <v>110</v>
      </c>
      <c r="H25" s="24" t="s">
        <v>115</v>
      </c>
      <c r="I25" s="21" t="s">
        <v>116</v>
      </c>
      <c r="J25" s="28">
        <v>15</v>
      </c>
      <c r="K25" s="37"/>
      <c r="L25" s="38" t="s">
        <v>21</v>
      </c>
      <c r="M25" s="24" t="s">
        <v>21</v>
      </c>
      <c r="N25" s="31" t="s">
        <v>21</v>
      </c>
      <c r="O25" s="32">
        <v>40</v>
      </c>
      <c r="P25" s="33" t="s">
        <v>125</v>
      </c>
      <c r="Q25" s="34">
        <f t="shared" si="1"/>
        <v>25</v>
      </c>
      <c r="R25" s="35" t="s">
        <v>126</v>
      </c>
      <c r="S25" s="24">
        <v>5</v>
      </c>
      <c r="T25" s="24">
        <f t="shared" si="0"/>
        <v>85</v>
      </c>
      <c r="U25" s="24" t="str">
        <f>IF(T25=0,"-",IF(T25&gt;90,"Sangat Tinggi",IF(T25&gt;80,"Tinggi",IF(T25&gt;70,"Sedang",IF(T25&gt;60,"Rendah","Sangat Rendah")))))</f>
        <v>Tinggi</v>
      </c>
      <c r="V25" s="47"/>
    </row>
    <row r="26" spans="1:22" x14ac:dyDescent="0.25">
      <c r="A26" s="2">
        <v>23</v>
      </c>
      <c r="B26" s="18" t="s">
        <v>46</v>
      </c>
      <c r="C26" s="21" t="s">
        <v>78</v>
      </c>
      <c r="D26" s="24" t="s">
        <v>94</v>
      </c>
      <c r="E26" s="1" t="s">
        <v>22</v>
      </c>
      <c r="F26" s="48" t="s">
        <v>106</v>
      </c>
      <c r="G26" s="26" t="s">
        <v>113</v>
      </c>
      <c r="H26" s="24" t="s">
        <v>115</v>
      </c>
      <c r="I26" s="25" t="s">
        <v>122</v>
      </c>
      <c r="J26" s="28">
        <v>5</v>
      </c>
      <c r="K26" s="37"/>
      <c r="L26" s="30"/>
      <c r="M26" s="24" t="s">
        <v>21</v>
      </c>
      <c r="N26" s="31" t="s">
        <v>21</v>
      </c>
      <c r="O26" s="32">
        <v>40</v>
      </c>
      <c r="P26" s="33" t="s">
        <v>125</v>
      </c>
      <c r="Q26" s="34">
        <f t="shared" si="1"/>
        <v>25</v>
      </c>
      <c r="R26" s="35" t="s">
        <v>126</v>
      </c>
      <c r="S26" s="24">
        <v>5</v>
      </c>
      <c r="T26" s="24">
        <f t="shared" si="0"/>
        <v>75</v>
      </c>
      <c r="U26" s="24" t="str">
        <f>IF(T26=0,"-",IF(T26&gt;90,"Sangat Tinggi",IF(T26&gt;80,"Tinggi",IF(T26&gt;70,"Sedang",IF(T26&gt;60,"Rendah","Sangat Rendah")))))</f>
        <v>Sedang</v>
      </c>
      <c r="V26" s="47"/>
    </row>
    <row r="27" spans="1:22" x14ac:dyDescent="0.25">
      <c r="A27" s="2">
        <v>24</v>
      </c>
      <c r="B27" s="18" t="s">
        <v>47</v>
      </c>
      <c r="C27" s="21" t="s">
        <v>79</v>
      </c>
      <c r="D27" s="24" t="s">
        <v>89</v>
      </c>
      <c r="E27" s="1" t="s">
        <v>23</v>
      </c>
      <c r="F27" s="24" t="s">
        <v>124</v>
      </c>
      <c r="G27" s="26" t="s">
        <v>114</v>
      </c>
      <c r="H27" s="24" t="s">
        <v>115</v>
      </c>
      <c r="I27" s="21" t="s">
        <v>120</v>
      </c>
      <c r="J27" s="28">
        <v>10</v>
      </c>
      <c r="K27" s="37"/>
      <c r="L27" s="29" t="s">
        <v>21</v>
      </c>
      <c r="M27" s="24" t="s">
        <v>21</v>
      </c>
      <c r="N27" s="31" t="s">
        <v>21</v>
      </c>
      <c r="O27" s="32">
        <v>40</v>
      </c>
      <c r="P27" s="33" t="s">
        <v>125</v>
      </c>
      <c r="Q27" s="34">
        <f t="shared" si="1"/>
        <v>25</v>
      </c>
      <c r="R27" s="35" t="s">
        <v>126</v>
      </c>
      <c r="S27" s="24">
        <v>5</v>
      </c>
      <c r="T27" s="24">
        <f t="shared" si="0"/>
        <v>80</v>
      </c>
      <c r="U27" s="24" t="str">
        <f>IF(T27=0,"-",IF(T27&gt;90,"Sangat Tinggi",IF(T27&gt;80,"Tinggi",IF(T27&gt;70,"Sedang",IF(T27&gt;60,"Rendah","Sangat Rendah")))))</f>
        <v>Sedang</v>
      </c>
      <c r="V27" s="47"/>
    </row>
    <row r="28" spans="1:22" x14ac:dyDescent="0.25">
      <c r="A28" s="2">
        <v>25</v>
      </c>
      <c r="B28" s="18" t="s">
        <v>48</v>
      </c>
      <c r="C28" s="21" t="s">
        <v>80</v>
      </c>
      <c r="D28" s="24" t="s">
        <v>89</v>
      </c>
      <c r="E28" s="1" t="s">
        <v>23</v>
      </c>
      <c r="F28" s="24" t="s">
        <v>124</v>
      </c>
      <c r="G28" s="26" t="s">
        <v>114</v>
      </c>
      <c r="H28" s="24" t="s">
        <v>115</v>
      </c>
      <c r="I28" s="21" t="s">
        <v>120</v>
      </c>
      <c r="J28" s="28">
        <v>10</v>
      </c>
      <c r="K28" s="37"/>
      <c r="L28" s="29" t="s">
        <v>21</v>
      </c>
      <c r="M28" s="24" t="s">
        <v>21</v>
      </c>
      <c r="N28" s="31" t="s">
        <v>21</v>
      </c>
      <c r="O28" s="32">
        <v>40</v>
      </c>
      <c r="P28" s="33" t="s">
        <v>125</v>
      </c>
      <c r="Q28" s="34">
        <f t="shared" si="1"/>
        <v>25</v>
      </c>
      <c r="R28" s="35" t="s">
        <v>126</v>
      </c>
      <c r="S28" s="24">
        <v>5</v>
      </c>
      <c r="T28" s="24">
        <f t="shared" si="0"/>
        <v>80</v>
      </c>
      <c r="U28" s="24" t="str">
        <f>IF(T28=0,"-",IF(T28&gt;90,"Sangat Tinggi",IF(T28&gt;80,"Tinggi",IF(T28&gt;70,"Sedang",IF(T28&gt;60,"Rendah","Sangat Rendah")))))</f>
        <v>Sedang</v>
      </c>
      <c r="V28" s="47"/>
    </row>
    <row r="29" spans="1:22" x14ac:dyDescent="0.25">
      <c r="A29" s="2">
        <v>26</v>
      </c>
      <c r="B29" s="18" t="s">
        <v>49</v>
      </c>
      <c r="C29" s="21" t="s">
        <v>81</v>
      </c>
      <c r="D29" s="24" t="s">
        <v>89</v>
      </c>
      <c r="E29" s="1" t="s">
        <v>23</v>
      </c>
      <c r="F29" s="24" t="s">
        <v>124</v>
      </c>
      <c r="G29" s="26" t="s">
        <v>114</v>
      </c>
      <c r="H29" s="24" t="s">
        <v>115</v>
      </c>
      <c r="I29" s="21" t="s">
        <v>120</v>
      </c>
      <c r="J29" s="28">
        <v>10</v>
      </c>
      <c r="K29" s="37"/>
      <c r="L29" s="29" t="s">
        <v>21</v>
      </c>
      <c r="M29" s="24" t="s">
        <v>21</v>
      </c>
      <c r="N29" s="31" t="s">
        <v>21</v>
      </c>
      <c r="O29" s="32">
        <v>40</v>
      </c>
      <c r="P29" s="33" t="s">
        <v>125</v>
      </c>
      <c r="Q29" s="34">
        <f t="shared" si="1"/>
        <v>25</v>
      </c>
      <c r="R29" s="35" t="s">
        <v>126</v>
      </c>
      <c r="S29" s="24">
        <v>5</v>
      </c>
      <c r="T29" s="24">
        <f t="shared" si="0"/>
        <v>80</v>
      </c>
      <c r="U29" s="24" t="str">
        <f>IF(T29=0,"-",IF(T29&gt;90,"Sangat Tinggi",IF(T29&gt;80,"Tinggi",IF(T29&gt;70,"Sedang",IF(T29&gt;60,"Rendah","Sangat Rendah")))))</f>
        <v>Sedang</v>
      </c>
      <c r="V29" s="47"/>
    </row>
    <row r="30" spans="1:22" x14ac:dyDescent="0.25">
      <c r="A30" s="2">
        <v>27</v>
      </c>
      <c r="B30" s="18" t="s">
        <v>50</v>
      </c>
      <c r="C30" s="21" t="s">
        <v>82</v>
      </c>
      <c r="D30" s="24" t="s">
        <v>89</v>
      </c>
      <c r="E30" s="1" t="s">
        <v>23</v>
      </c>
      <c r="F30" s="24" t="s">
        <v>124</v>
      </c>
      <c r="G30" s="26" t="s">
        <v>114</v>
      </c>
      <c r="H30" s="24" t="s">
        <v>115</v>
      </c>
      <c r="I30" s="21" t="s">
        <v>120</v>
      </c>
      <c r="J30" s="28">
        <v>10</v>
      </c>
      <c r="K30" s="37"/>
      <c r="L30" s="29" t="s">
        <v>21</v>
      </c>
      <c r="M30" s="24" t="s">
        <v>21</v>
      </c>
      <c r="N30" s="31" t="s">
        <v>21</v>
      </c>
      <c r="O30" s="32">
        <v>40</v>
      </c>
      <c r="P30" s="33" t="s">
        <v>125</v>
      </c>
      <c r="Q30" s="34">
        <f t="shared" si="1"/>
        <v>25</v>
      </c>
      <c r="R30" s="35" t="s">
        <v>126</v>
      </c>
      <c r="S30" s="24">
        <v>5</v>
      </c>
      <c r="T30" s="24">
        <f t="shared" si="0"/>
        <v>80</v>
      </c>
      <c r="U30" s="24" t="str">
        <f>IF(T30=0,"-",IF(T30&gt;90,"Sangat Tinggi",IF(T30&gt;80,"Tinggi",IF(T30&gt;70,"Sedang",IF(T30&gt;60,"Rendah","Sangat Rendah")))))</f>
        <v>Sedang</v>
      </c>
      <c r="V30" s="47"/>
    </row>
    <row r="31" spans="1:22" x14ac:dyDescent="0.25">
      <c r="A31" s="2">
        <v>28</v>
      </c>
      <c r="B31" s="18" t="s">
        <v>51</v>
      </c>
      <c r="C31" s="21" t="s">
        <v>83</v>
      </c>
      <c r="D31" s="24" t="s">
        <v>89</v>
      </c>
      <c r="E31" s="1" t="s">
        <v>23</v>
      </c>
      <c r="F31" s="24" t="s">
        <v>124</v>
      </c>
      <c r="G31" s="26" t="s">
        <v>114</v>
      </c>
      <c r="H31" s="24" t="s">
        <v>115</v>
      </c>
      <c r="I31" s="21" t="s">
        <v>120</v>
      </c>
      <c r="J31" s="28">
        <v>10</v>
      </c>
      <c r="K31" s="37"/>
      <c r="L31" s="29" t="s">
        <v>21</v>
      </c>
      <c r="M31" s="24" t="s">
        <v>21</v>
      </c>
      <c r="N31" s="31" t="s">
        <v>21</v>
      </c>
      <c r="O31" s="32">
        <v>40</v>
      </c>
      <c r="P31" s="33" t="s">
        <v>125</v>
      </c>
      <c r="Q31" s="34">
        <f t="shared" si="1"/>
        <v>25</v>
      </c>
      <c r="R31" s="35" t="s">
        <v>126</v>
      </c>
      <c r="S31" s="24">
        <v>5</v>
      </c>
      <c r="T31" s="24">
        <f t="shared" si="0"/>
        <v>80</v>
      </c>
      <c r="U31" s="24" t="str">
        <f>IF(T31=0,"-",IF(T31&gt;90,"Sangat Tinggi",IF(T31&gt;80,"Tinggi",IF(T31&gt;70,"Sedang",IF(T31&gt;60,"Rendah","Sangat Rendah")))))</f>
        <v>Sedang</v>
      </c>
      <c r="V31" s="47"/>
    </row>
    <row r="32" spans="1:22" x14ac:dyDescent="0.25">
      <c r="A32" s="2">
        <v>29</v>
      </c>
      <c r="B32" s="18" t="s">
        <v>52</v>
      </c>
      <c r="C32" s="21" t="s">
        <v>84</v>
      </c>
      <c r="D32" s="24" t="s">
        <v>89</v>
      </c>
      <c r="E32" s="1" t="s">
        <v>23</v>
      </c>
      <c r="F32" s="24" t="s">
        <v>124</v>
      </c>
      <c r="G32" s="26" t="s">
        <v>114</v>
      </c>
      <c r="H32" s="24" t="s">
        <v>115</v>
      </c>
      <c r="I32" s="21" t="s">
        <v>120</v>
      </c>
      <c r="J32" s="28">
        <v>10</v>
      </c>
      <c r="K32" s="37"/>
      <c r="L32" s="29" t="s">
        <v>21</v>
      </c>
      <c r="M32" s="24" t="s">
        <v>21</v>
      </c>
      <c r="N32" s="31" t="s">
        <v>21</v>
      </c>
      <c r="O32" s="32">
        <v>40</v>
      </c>
      <c r="P32" s="33" t="s">
        <v>125</v>
      </c>
      <c r="Q32" s="34">
        <f t="shared" si="1"/>
        <v>25</v>
      </c>
      <c r="R32" s="35" t="s">
        <v>126</v>
      </c>
      <c r="S32" s="24">
        <v>5</v>
      </c>
      <c r="T32" s="24">
        <f t="shared" si="0"/>
        <v>80</v>
      </c>
      <c r="U32" s="24" t="str">
        <f>IF(T32=0,"-",IF(T32&gt;90,"Sangat Tinggi",IF(T32&gt;80,"Tinggi",IF(T32&gt;70,"Sedang",IF(T32&gt;60,"Rendah","Sangat Rendah")))))</f>
        <v>Sedang</v>
      </c>
      <c r="V32" s="47"/>
    </row>
    <row r="33" spans="1:22" x14ac:dyDescent="0.25">
      <c r="A33" s="2">
        <v>30</v>
      </c>
      <c r="B33" s="18" t="s">
        <v>53</v>
      </c>
      <c r="C33" s="21" t="s">
        <v>85</v>
      </c>
      <c r="D33" s="24" t="s">
        <v>89</v>
      </c>
      <c r="E33" s="1" t="s">
        <v>23</v>
      </c>
      <c r="F33" s="24" t="s">
        <v>124</v>
      </c>
      <c r="G33" s="26" t="s">
        <v>114</v>
      </c>
      <c r="H33" s="24" t="s">
        <v>115</v>
      </c>
      <c r="I33" s="21" t="s">
        <v>120</v>
      </c>
      <c r="J33" s="28">
        <v>10</v>
      </c>
      <c r="K33" s="37"/>
      <c r="L33" s="29" t="s">
        <v>21</v>
      </c>
      <c r="M33" s="24" t="s">
        <v>21</v>
      </c>
      <c r="N33" s="31" t="s">
        <v>21</v>
      </c>
      <c r="O33" s="32">
        <v>40</v>
      </c>
      <c r="P33" s="33" t="s">
        <v>125</v>
      </c>
      <c r="Q33" s="34">
        <f t="shared" si="1"/>
        <v>25</v>
      </c>
      <c r="R33" s="35" t="s">
        <v>126</v>
      </c>
      <c r="S33" s="24">
        <v>5</v>
      </c>
      <c r="T33" s="24">
        <f t="shared" si="0"/>
        <v>80</v>
      </c>
      <c r="U33" s="24" t="str">
        <f>IF(T33=0,"-",IF(T33&gt;90,"Sangat Tinggi",IF(T33&gt;80,"Tinggi",IF(T33&gt;70,"Sedang",IF(T33&gt;60,"Rendah","Sangat Rendah")))))</f>
        <v>Sedang</v>
      </c>
      <c r="V33" s="47"/>
    </row>
    <row r="34" spans="1:22" x14ac:dyDescent="0.25">
      <c r="A34" s="2">
        <v>31</v>
      </c>
      <c r="B34" s="18" t="s">
        <v>54</v>
      </c>
      <c r="C34" s="21" t="s">
        <v>86</v>
      </c>
      <c r="D34" s="24" t="s">
        <v>89</v>
      </c>
      <c r="E34" s="1" t="s">
        <v>23</v>
      </c>
      <c r="F34" s="24" t="s">
        <v>124</v>
      </c>
      <c r="G34" s="26" t="s">
        <v>114</v>
      </c>
      <c r="H34" s="24" t="s">
        <v>115</v>
      </c>
      <c r="I34" s="21" t="s">
        <v>120</v>
      </c>
      <c r="J34" s="28">
        <v>10</v>
      </c>
      <c r="K34" s="37"/>
      <c r="L34" s="29" t="s">
        <v>21</v>
      </c>
      <c r="M34" s="24" t="s">
        <v>21</v>
      </c>
      <c r="N34" s="24" t="s">
        <v>21</v>
      </c>
      <c r="O34" s="32">
        <v>40</v>
      </c>
      <c r="P34" s="33" t="s">
        <v>125</v>
      </c>
      <c r="Q34" s="34">
        <f t="shared" si="1"/>
        <v>25</v>
      </c>
      <c r="R34" s="35" t="s">
        <v>126</v>
      </c>
      <c r="S34" s="24">
        <v>5</v>
      </c>
      <c r="T34" s="24">
        <f t="shared" si="0"/>
        <v>80</v>
      </c>
      <c r="U34" s="24" t="str">
        <f>IF(T34=0,"-",IF(T34&gt;90,"Sangat Tinggi",IF(T34&gt;80,"Tinggi",IF(T34&gt;70,"Sedang",IF(T34&gt;60,"Rendah","Sangat Rendah")))))</f>
        <v>Sedang</v>
      </c>
      <c r="V34" s="47"/>
    </row>
    <row r="35" spans="1:22" x14ac:dyDescent="0.25">
      <c r="A35" s="2">
        <v>32</v>
      </c>
      <c r="B35" s="20" t="s">
        <v>55</v>
      </c>
      <c r="C35" s="21" t="s">
        <v>87</v>
      </c>
      <c r="D35" s="24" t="s">
        <v>89</v>
      </c>
      <c r="E35" s="1" t="s">
        <v>23</v>
      </c>
      <c r="F35" s="24" t="s">
        <v>124</v>
      </c>
      <c r="G35" s="26" t="s">
        <v>114</v>
      </c>
      <c r="H35" s="24" t="s">
        <v>115</v>
      </c>
      <c r="I35" s="21" t="s">
        <v>120</v>
      </c>
      <c r="J35" s="28">
        <v>10</v>
      </c>
      <c r="K35" s="37"/>
      <c r="L35" s="29" t="s">
        <v>21</v>
      </c>
      <c r="M35" s="24" t="s">
        <v>21</v>
      </c>
      <c r="N35" s="24" t="s">
        <v>21</v>
      </c>
      <c r="O35" s="32">
        <v>40</v>
      </c>
      <c r="P35" s="33" t="s">
        <v>125</v>
      </c>
      <c r="Q35" s="34">
        <f t="shared" si="1"/>
        <v>25</v>
      </c>
      <c r="R35" s="35" t="s">
        <v>126</v>
      </c>
      <c r="S35" s="24">
        <v>5</v>
      </c>
      <c r="T35" s="24">
        <f t="shared" si="0"/>
        <v>80</v>
      </c>
      <c r="U35" s="24" t="str">
        <f>IF(T35=0,"-",IF(T35&gt;90,"Sangat Tinggi",IF(T35&gt;80,"Tinggi",IF(T35&gt;70,"Sedang",IF(T35&gt;60,"Rendah","Sangat Rendah")))))</f>
        <v>Sedang</v>
      </c>
      <c r="V35" s="47"/>
    </row>
    <row r="36" spans="1:22" x14ac:dyDescent="0.25">
      <c r="S36" s="24" t="s">
        <v>130</v>
      </c>
      <c r="T36" s="24">
        <f>AVERAGE(T3:T35)</f>
        <v>80.151515151515156</v>
      </c>
      <c r="U36" s="24" t="str">
        <f>IF(T36=0,"-",IF(T36&gt;90,"Sangat Tinggi",IF(T36&gt;80,"Tinggi",IF(T36&gt;70,"Sedang",IF(T36&gt;60,"Rendah","Sangat Rendah")))))</f>
        <v>Tinggi</v>
      </c>
    </row>
  </sheetData>
  <mergeCells count="9">
    <mergeCell ref="S1:S2"/>
    <mergeCell ref="T1:T2"/>
    <mergeCell ref="U1:U2"/>
    <mergeCell ref="Q1:Q2"/>
    <mergeCell ref="A1:A2"/>
    <mergeCell ref="B1:H1"/>
    <mergeCell ref="J1:J2"/>
    <mergeCell ref="K1:N1"/>
    <mergeCell ref="O1:O2"/>
  </mergeCells>
  <conditionalFormatting sqref="O9">
    <cfRule type="cellIs" dxfId="5" priority="2" operator="equal">
      <formula>0</formula>
    </cfRule>
  </conditionalFormatting>
  <conditionalFormatting sqref="O4:O8 J4:J8 O10:O35 J10:J35">
    <cfRule type="cellIs" dxfId="4" priority="6" operator="equal">
      <formula>0</formula>
    </cfRule>
  </conditionalFormatting>
  <conditionalFormatting sqref="J9">
    <cfRule type="cellIs" dxfId="3" priority="3" operator="equal">
      <formula>0</formula>
    </cfRule>
  </conditionalFormatting>
  <conditionalFormatting sqref="K4:L5 K6:K22">
    <cfRule type="expression" dxfId="2" priority="15">
      <formula>IF(OR(G4="PELAKSANA",G4="FUNGSIONAL"),TRUE,FALSE)</formula>
    </cfRule>
  </conditionalFormatting>
  <conditionalFormatting sqref="L4:L5">
    <cfRule type="expression" dxfId="1" priority="16">
      <formula>IF(OR(G4="PELAKSANA",G4="JPT",G4="ADMINISTRATOR",G4="PENGAWAS"),TRUE,FALSE)</formula>
    </cfRule>
  </conditionalFormatting>
  <conditionalFormatting sqref="L6:L35">
    <cfRule type="expression" dxfId="0" priority="1">
      <formula>IF(OR(H6="PELAKSANA",H6="FUNGSIONAL"),TRUE,FALSE)</formula>
    </cfRule>
  </conditionalFormatting>
  <dataValidations xWindow="1222" yWindow="198" count="7">
    <dataValidation type="list" allowBlank="1" showInputMessage="1" showErrorMessage="1" promptTitle="PERHATIAN" prompt="PILIH SALAH SATU" sqref="I4:I35">
      <formula1>"S3,S2,S1/D4,D3,SMA/D1/D2,SMP/SD"</formula1>
    </dataValidation>
    <dataValidation type="list" allowBlank="1" showInputMessage="1" showErrorMessage="1" sqref="E4:E35">
      <formula1>"L,P"</formula1>
    </dataValidation>
    <dataValidation type="list" allowBlank="1" showInputMessage="1" showErrorMessage="1" sqref="D4:D34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allowBlank="1" showInputMessage="1" showErrorMessage="1" promptTitle="PERHATIAN" prompt="JENIS JABATAN HARUS SUDAH DIISI" sqref="K4:K22 L4:L35"/>
    <dataValidation type="list" allowBlank="1" showInputMessage="1" showErrorMessage="1" promptTitle="PERHATIAN" prompt="PILIH SALAH SATU" sqref="R4:R22">
      <formula1>"TIDAK PERNAH,RINGAN,SEDANG,BERAT"</formula1>
    </dataValidation>
    <dataValidation type="list" allowBlank="1" showInputMessage="1" showErrorMessage="1" promptTitle="PERINGATAN" prompt="PILIH SALAH SATU" sqref="P4:P35">
      <formula1>"91-100,76-90,61-75,51-60,&lt;50"</formula1>
    </dataValidation>
    <dataValidation type="list" allowBlank="1" showInputMessage="1" showErrorMessage="1" promptTitle="PERHATIAN" prompt="PILIH SALAH SATU" sqref="G4:G22 F26">
      <formula1>"JPT,ADMINISTRATOR,PENGAWAS,PELAKSANA,FUNGSIONAL"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 PKM MGN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ASUS</cp:lastModifiedBy>
  <cp:lastPrinted>2019-11-20T03:33:50Z</cp:lastPrinted>
  <dcterms:created xsi:type="dcterms:W3CDTF">2019-06-10T02:44:28Z</dcterms:created>
  <dcterms:modified xsi:type="dcterms:W3CDTF">2019-12-03T01:50:52Z</dcterms:modified>
</cp:coreProperties>
</file>