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PPID\PPID-2021\OPEN-DATA-2021\OPEN-DATA-2021\Open Data Akreditasi-2020\"/>
    </mc:Choice>
  </mc:AlternateContent>
  <xr:revisionPtr revIDLastSave="0" documentId="13_ncr:1_{D4A29277-6258-493A-9699-B1887AD05323}" xr6:coauthVersionLast="47" xr6:coauthVersionMax="47" xr10:uidLastSave="{00000000-0000-0000-0000-000000000000}"/>
  <bookViews>
    <workbookView xWindow="-120" yWindow="-120" windowWidth="20730" windowHeight="11310" xr2:uid="{94BB7552-5923-42E5-BDAC-5B574E19739A}"/>
  </bookViews>
  <sheets>
    <sheet name="Rekap_Akreditasi_SD_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G94" i="1"/>
  <c r="M93" i="1"/>
  <c r="G93" i="1"/>
  <c r="M92" i="1"/>
  <c r="G92" i="1"/>
  <c r="M91" i="1"/>
  <c r="G91" i="1"/>
  <c r="M90" i="1"/>
  <c r="G90" i="1"/>
  <c r="M89" i="1"/>
  <c r="G89" i="1"/>
  <c r="M88" i="1"/>
  <c r="G88" i="1"/>
  <c r="M87" i="1"/>
  <c r="G87" i="1"/>
  <c r="M86" i="1"/>
  <c r="G86" i="1"/>
  <c r="M85" i="1"/>
  <c r="G85" i="1"/>
  <c r="M84" i="1"/>
  <c r="G84" i="1"/>
  <c r="M83" i="1"/>
  <c r="G83" i="1"/>
  <c r="M82" i="1"/>
  <c r="G82" i="1"/>
  <c r="L95" i="1"/>
  <c r="M81" i="1"/>
  <c r="F95" i="1"/>
  <c r="E95" i="1"/>
  <c r="D95" i="1"/>
  <c r="C95" i="1"/>
  <c r="L80" i="1"/>
  <c r="K80" i="1"/>
  <c r="F80" i="1"/>
  <c r="E80" i="1"/>
  <c r="D80" i="1"/>
  <c r="C80" i="1"/>
  <c r="G63" i="1"/>
  <c r="G98" i="1" s="1"/>
  <c r="M59" i="1"/>
  <c r="G59" i="1"/>
  <c r="M58" i="1"/>
  <c r="G58" i="1"/>
  <c r="M57" i="1"/>
  <c r="G57" i="1"/>
  <c r="M56" i="1"/>
  <c r="G56" i="1"/>
  <c r="M55" i="1"/>
  <c r="G55" i="1"/>
  <c r="M54" i="1"/>
  <c r="G54" i="1"/>
  <c r="G53" i="1"/>
  <c r="G52" i="1"/>
  <c r="G51" i="1"/>
  <c r="G49" i="1"/>
  <c r="L60" i="1"/>
  <c r="E60" i="1"/>
  <c r="D60" i="1"/>
  <c r="C60" i="1"/>
  <c r="L45" i="1"/>
  <c r="K45" i="1"/>
  <c r="E45" i="1"/>
  <c r="D45" i="1"/>
  <c r="C45" i="1"/>
  <c r="M24" i="1"/>
  <c r="N24" i="1" s="1"/>
  <c r="G24" i="1"/>
  <c r="G23" i="1"/>
  <c r="M22" i="1"/>
  <c r="N22" i="1" s="1"/>
  <c r="G22" i="1"/>
  <c r="G21" i="1"/>
  <c r="M20" i="1"/>
  <c r="G20" i="1"/>
  <c r="G19" i="1"/>
  <c r="O18" i="1"/>
  <c r="M18" i="1"/>
  <c r="G18" i="1"/>
  <c r="G17" i="1"/>
  <c r="O16" i="1"/>
  <c r="M16" i="1"/>
  <c r="G16" i="1"/>
  <c r="G15" i="1"/>
  <c r="O14" i="1"/>
  <c r="M14" i="1"/>
  <c r="G14" i="1"/>
  <c r="G13" i="1"/>
  <c r="O12" i="1"/>
  <c r="M12" i="1"/>
  <c r="G12" i="1"/>
  <c r="K25" i="1"/>
  <c r="F25" i="1"/>
  <c r="E25" i="1"/>
  <c r="D10" i="1"/>
  <c r="C25" i="1"/>
  <c r="E10" i="1"/>
  <c r="C10" i="1"/>
  <c r="C39" i="1"/>
  <c r="C74" i="1" s="1"/>
  <c r="I22" i="1" l="1"/>
  <c r="H22" i="1"/>
  <c r="I13" i="1"/>
  <c r="H13" i="1"/>
  <c r="I15" i="1"/>
  <c r="H15" i="1"/>
  <c r="I17" i="1"/>
  <c r="H17" i="1"/>
  <c r="I19" i="1"/>
  <c r="H19" i="1"/>
  <c r="I24" i="1"/>
  <c r="H24" i="1"/>
  <c r="I21" i="1"/>
  <c r="H21" i="1"/>
  <c r="I12" i="1"/>
  <c r="H12" i="1"/>
  <c r="I14" i="1"/>
  <c r="H14" i="1"/>
  <c r="I16" i="1"/>
  <c r="H16" i="1"/>
  <c r="I18" i="1"/>
  <c r="H18" i="1"/>
  <c r="I20" i="1"/>
  <c r="H20" i="1"/>
  <c r="I23" i="1"/>
  <c r="H23" i="1"/>
  <c r="F60" i="1"/>
  <c r="G47" i="1"/>
  <c r="M47" i="1"/>
  <c r="O47" i="1" s="1"/>
  <c r="M95" i="1"/>
  <c r="O95" i="1" s="1"/>
  <c r="M80" i="1"/>
  <c r="O80" i="1" s="1"/>
  <c r="H83" i="1"/>
  <c r="O83" i="1"/>
  <c r="N83" i="1"/>
  <c r="I83" i="1"/>
  <c r="H85" i="1"/>
  <c r="O85" i="1"/>
  <c r="N85" i="1"/>
  <c r="I85" i="1"/>
  <c r="H87" i="1"/>
  <c r="O87" i="1"/>
  <c r="N87" i="1"/>
  <c r="I87" i="1"/>
  <c r="H89" i="1"/>
  <c r="O89" i="1"/>
  <c r="N89" i="1"/>
  <c r="I89" i="1"/>
  <c r="H91" i="1"/>
  <c r="O91" i="1"/>
  <c r="N91" i="1"/>
  <c r="I91" i="1"/>
  <c r="H93" i="1"/>
  <c r="O93" i="1"/>
  <c r="N93" i="1"/>
  <c r="I93" i="1"/>
  <c r="L10" i="1"/>
  <c r="G11" i="1"/>
  <c r="L25" i="1"/>
  <c r="N15" i="1"/>
  <c r="M21" i="1"/>
  <c r="O21" i="1" s="1"/>
  <c r="O22" i="1"/>
  <c r="D25" i="1"/>
  <c r="F45" i="1"/>
  <c r="K60" i="1"/>
  <c r="M46" i="1"/>
  <c r="G50" i="1"/>
  <c r="N50" i="1"/>
  <c r="I52" i="1"/>
  <c r="H52" i="1"/>
  <c r="I54" i="1"/>
  <c r="H54" i="1"/>
  <c r="O54" i="1"/>
  <c r="N54" i="1"/>
  <c r="I56" i="1"/>
  <c r="H56" i="1"/>
  <c r="O56" i="1"/>
  <c r="N56" i="1"/>
  <c r="I58" i="1"/>
  <c r="H58" i="1"/>
  <c r="O58" i="1"/>
  <c r="N58" i="1"/>
  <c r="M11" i="1"/>
  <c r="N20" i="1"/>
  <c r="I49" i="1"/>
  <c r="H49" i="1"/>
  <c r="M49" i="1"/>
  <c r="O49" i="1" s="1"/>
  <c r="N80" i="1"/>
  <c r="H82" i="1"/>
  <c r="O82" i="1"/>
  <c r="N82" i="1"/>
  <c r="I82" i="1"/>
  <c r="H84" i="1"/>
  <c r="O84" i="1"/>
  <c r="N84" i="1"/>
  <c r="I84" i="1"/>
  <c r="H86" i="1"/>
  <c r="O86" i="1"/>
  <c r="N86" i="1"/>
  <c r="I86" i="1"/>
  <c r="H88" i="1"/>
  <c r="O88" i="1"/>
  <c r="N88" i="1"/>
  <c r="I88" i="1"/>
  <c r="H90" i="1"/>
  <c r="O90" i="1"/>
  <c r="N90" i="1"/>
  <c r="I90" i="1"/>
  <c r="H92" i="1"/>
  <c r="O92" i="1"/>
  <c r="N92" i="1"/>
  <c r="I92" i="1"/>
  <c r="H94" i="1"/>
  <c r="O94" i="1"/>
  <c r="N94" i="1"/>
  <c r="I94" i="1"/>
  <c r="F10" i="1"/>
  <c r="K10" i="1"/>
  <c r="N11" i="1"/>
  <c r="N12" i="1"/>
  <c r="M13" i="1"/>
  <c r="O13" i="1" s="1"/>
  <c r="N14" i="1"/>
  <c r="M15" i="1"/>
  <c r="O15" i="1" s="1"/>
  <c r="N16" i="1"/>
  <c r="M17" i="1"/>
  <c r="N17" i="1" s="1"/>
  <c r="N18" i="1"/>
  <c r="M19" i="1"/>
  <c r="N19" i="1" s="1"/>
  <c r="O20" i="1"/>
  <c r="N21" i="1"/>
  <c r="M23" i="1"/>
  <c r="N23" i="1" s="1"/>
  <c r="O24" i="1"/>
  <c r="G48" i="1"/>
  <c r="M48" i="1"/>
  <c r="O48" i="1" s="1"/>
  <c r="I51" i="1"/>
  <c r="H51" i="1"/>
  <c r="I53" i="1"/>
  <c r="H53" i="1"/>
  <c r="N53" i="1"/>
  <c r="I55" i="1"/>
  <c r="H55" i="1"/>
  <c r="O55" i="1"/>
  <c r="N55" i="1"/>
  <c r="I57" i="1"/>
  <c r="H57" i="1"/>
  <c r="O57" i="1"/>
  <c r="N57" i="1"/>
  <c r="I59" i="1"/>
  <c r="H59" i="1"/>
  <c r="O59" i="1"/>
  <c r="N59" i="1"/>
  <c r="M50" i="1"/>
  <c r="O50" i="1" s="1"/>
  <c r="M51" i="1"/>
  <c r="O51" i="1" s="1"/>
  <c r="M52" i="1"/>
  <c r="O52" i="1" s="1"/>
  <c r="M53" i="1"/>
  <c r="O53" i="1" s="1"/>
  <c r="K95" i="1"/>
  <c r="G81" i="1"/>
  <c r="G46" i="1"/>
  <c r="H81" i="1" l="1"/>
  <c r="G95" i="1"/>
  <c r="G80" i="1"/>
  <c r="O81" i="1"/>
  <c r="N81" i="1"/>
  <c r="I81" i="1"/>
  <c r="N49" i="1"/>
  <c r="O19" i="1"/>
  <c r="N52" i="1"/>
  <c r="I50" i="1"/>
  <c r="H50" i="1"/>
  <c r="N13" i="1"/>
  <c r="I48" i="1"/>
  <c r="H48" i="1"/>
  <c r="N95" i="1"/>
  <c r="M25" i="1"/>
  <c r="N25" i="1" s="1"/>
  <c r="M10" i="1"/>
  <c r="O10" i="1" s="1"/>
  <c r="O11" i="1"/>
  <c r="M60" i="1"/>
  <c r="O60" i="1" s="1"/>
  <c r="M45" i="1"/>
  <c r="O46" i="1"/>
  <c r="O17" i="1"/>
  <c r="G60" i="1"/>
  <c r="G45" i="1"/>
  <c r="I46" i="1"/>
  <c r="H46" i="1"/>
  <c r="I47" i="1"/>
  <c r="H47" i="1"/>
  <c r="N51" i="1"/>
  <c r="N48" i="1"/>
  <c r="O23" i="1"/>
  <c r="N46" i="1"/>
  <c r="G25" i="1"/>
  <c r="I11" i="1"/>
  <c r="H11" i="1"/>
  <c r="G10" i="1"/>
  <c r="N47" i="1"/>
  <c r="G61" i="1" l="1"/>
  <c r="I60" i="1"/>
  <c r="H60" i="1"/>
  <c r="H80" i="1"/>
  <c r="I80" i="1"/>
  <c r="I45" i="1"/>
  <c r="H45" i="1"/>
  <c r="I25" i="1"/>
  <c r="G26" i="1"/>
  <c r="H25" i="1"/>
  <c r="E26" i="1"/>
  <c r="F96" i="1"/>
  <c r="D96" i="1"/>
  <c r="F26" i="1"/>
  <c r="E96" i="1"/>
  <c r="C26" i="1"/>
  <c r="C96" i="1"/>
  <c r="C61" i="1"/>
  <c r="D61" i="1"/>
  <c r="E61" i="1"/>
  <c r="N10" i="1"/>
  <c r="I10" i="1"/>
  <c r="H10" i="1"/>
  <c r="F61" i="1"/>
  <c r="H95" i="1"/>
  <c r="G96" i="1"/>
  <c r="I95" i="1"/>
  <c r="O45" i="1"/>
  <c r="N45" i="1"/>
  <c r="D26" i="1"/>
  <c r="O25" i="1"/>
  <c r="N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pribba</author>
  </authors>
  <commentList>
    <comment ref="G34" authorId="0" shapeId="0" xr:uid="{88789338-55DE-4D3F-ACD8-11C33C538DDD}">
      <text>
        <r>
          <rPr>
            <b/>
            <sz val="9"/>
            <color indexed="81"/>
            <rFont val="Tahoma"/>
            <family val="2"/>
          </rPr>
          <t>pribba:</t>
        </r>
        <r>
          <rPr>
            <sz val="9"/>
            <color indexed="81"/>
            <rFont val="Tahoma"/>
            <family val="2"/>
          </rPr>
          <t xml:space="preserve">
Nama_Kepala Dinas</t>
        </r>
      </text>
    </comment>
    <comment ref="G69" authorId="0" shapeId="0" xr:uid="{157370C2-E481-4436-AA9F-44AE776656F3}">
      <text>
        <r>
          <rPr>
            <b/>
            <sz val="9"/>
            <color indexed="81"/>
            <rFont val="Tahoma"/>
            <family val="2"/>
          </rPr>
          <t>pribba:</t>
        </r>
        <r>
          <rPr>
            <sz val="9"/>
            <color indexed="81"/>
            <rFont val="Tahoma"/>
            <family val="2"/>
          </rPr>
          <t xml:space="preserve">
Nama_Kepala Dinas</t>
        </r>
      </text>
    </comment>
    <comment ref="G104" authorId="0" shapeId="0" xr:uid="{CCD9E198-2153-4D72-814D-120CC17B93E1}">
      <text>
        <r>
          <rPr>
            <b/>
            <sz val="9"/>
            <color indexed="81"/>
            <rFont val="Tahoma"/>
            <family val="2"/>
          </rPr>
          <t>pribba:</t>
        </r>
        <r>
          <rPr>
            <sz val="9"/>
            <color indexed="81"/>
            <rFont val="Tahoma"/>
            <family val="2"/>
          </rPr>
          <t xml:space="preserve">
Nama_Kepala Dinas</t>
        </r>
      </text>
    </comment>
  </commentList>
</comments>
</file>

<file path=xl/sharedStrings.xml><?xml version="1.0" encoding="utf-8"?>
<sst xmlns="http://schemas.openxmlformats.org/spreadsheetml/2006/main" count="137" uniqueCount="46">
  <si>
    <t>KONDISI BERDASARKAN AKREDITASI DAN KURIKULUM</t>
  </si>
  <si>
    <t>SD NEGERI DAN SWASTA</t>
  </si>
  <si>
    <t>DINAS PENDIDIKAN DAN KEBUDAYAAN</t>
  </si>
  <si>
    <t>Kabupaten Demak</t>
  </si>
  <si>
    <t>ALL</t>
  </si>
  <si>
    <t>NO.</t>
  </si>
  <si>
    <t>KECAMATAN</t>
  </si>
  <si>
    <t>NILAI AKREDITASI</t>
  </si>
  <si>
    <t>PERSENTASE</t>
  </si>
  <si>
    <t>KURIKULUM</t>
  </si>
  <si>
    <t>A</t>
  </si>
  <si>
    <t>B</t>
  </si>
  <si>
    <t>C</t>
  </si>
  <si>
    <t>Belum</t>
  </si>
  <si>
    <t>Jumlah</t>
  </si>
  <si>
    <t>Akreditasi minimal B</t>
  </si>
  <si>
    <t>KTSP</t>
  </si>
  <si>
    <t>K13</t>
  </si>
  <si>
    <t>JUMLAH</t>
  </si>
  <si>
    <t>KAB. DEMAK</t>
  </si>
  <si>
    <t>Kec. Mranggen</t>
  </si>
  <si>
    <t>Kec. Karangawen</t>
  </si>
  <si>
    <t>Kec. Guntur</t>
  </si>
  <si>
    <t>Kec. Sayung</t>
  </si>
  <si>
    <t>Kec. Karang Tengah</t>
  </si>
  <si>
    <t>Kec. Bonang</t>
  </si>
  <si>
    <t>Kec. Demak</t>
  </si>
  <si>
    <t>Kec. Wonosalam</t>
  </si>
  <si>
    <t>Kec. Dempet</t>
  </si>
  <si>
    <t>Kec. Gajah</t>
  </si>
  <si>
    <t>Kec. Karanganyar</t>
  </si>
  <si>
    <t>Kec. Mijen</t>
  </si>
  <si>
    <t>Kec. Wedung</t>
  </si>
  <si>
    <t>Kec. Kebonagung</t>
  </si>
  <si>
    <t>%</t>
  </si>
  <si>
    <t>Demak, 4 Mei 2021</t>
  </si>
  <si>
    <t>Plt. Kepala Dinas Pendidikan Dan Kebudayaan</t>
  </si>
  <si>
    <t>Kab. Demak</t>
  </si>
  <si>
    <t>Drs. EKO PRINGGOLAKSITO, M.Si</t>
  </si>
  <si>
    <t>Pembina Utama Muda</t>
  </si>
  <si>
    <t>NIP. 19631110 198912 1 002</t>
  </si>
  <si>
    <t>SD NEGERI</t>
  </si>
  <si>
    <t>NEGERI</t>
  </si>
  <si>
    <t>SD SWASTA</t>
  </si>
  <si>
    <t>SWASTA</t>
  </si>
  <si>
    <t>Tahun Pelajaran :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</si>
</sst>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0"/>
      <color theme="1"/>
      <name val="Bookman Old Style"/>
      <family val="1"/>
    </font>
    <font>
      <sz val="11"/>
      <color indexed="8"/>
      <name val="Calibri"/>
      <family val="2"/>
    </font>
    <font>
      <b/>
      <sz val="10"/>
      <color rgb="FFFF0000"/>
      <name val="Bookman Old Style"/>
      <family val="1"/>
    </font>
    <font>
      <b/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1"/>
      <color rgb="FF000000"/>
      <name val="Calibri"/>
      <family val="2"/>
    </font>
    <font>
      <b/>
      <sz val="10"/>
      <color rgb="FF000000"/>
      <name val="Bookman Old Style"/>
      <family val="1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theme="1"/>
      <name val="Segoe UI"/>
      <family val="2"/>
      <charset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3E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0" fillId="0" borderId="0"/>
    <xf numFmtId="0" fontId="1" fillId="0" borderId="0"/>
  </cellStyleXfs>
  <cellXfs count="66">
    <xf numFmtId="0" fontId="0" fillId="0" borderId="0" xfId="0"/>
    <xf numFmtId="0" fontId="3" fillId="0" borderId="0" xfId="0" applyFont="1"/>
    <xf numFmtId="0" fontId="5" fillId="0" borderId="1" xfId="1" quotePrefix="1" applyFont="1" applyBorder="1" applyAlignment="1">
      <alignment horizontal="left" vertical="center"/>
    </xf>
    <xf numFmtId="0" fontId="5" fillId="0" borderId="1" xfId="1" quotePrefix="1" applyFont="1" applyBorder="1" applyAlignment="1">
      <alignment horizontal="left"/>
    </xf>
    <xf numFmtId="0" fontId="6" fillId="0" borderId="0" xfId="1" quotePrefix="1" applyFont="1" applyAlignment="1">
      <alignment horizontal="left"/>
    </xf>
    <xf numFmtId="0" fontId="5" fillId="0" borderId="0" xfId="1" quotePrefix="1" applyFont="1" applyAlignment="1">
      <alignment horizontal="left"/>
    </xf>
    <xf numFmtId="0" fontId="7" fillId="0" borderId="0" xfId="1" applyFont="1"/>
    <xf numFmtId="0" fontId="8" fillId="2" borderId="0" xfId="0" applyFont="1" applyFill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3" borderId="9" xfId="2" applyFont="1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4" borderId="11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2" fillId="5" borderId="12" xfId="0" applyFont="1" applyFill="1" applyBorder="1"/>
    <xf numFmtId="0" fontId="13" fillId="5" borderId="13" xfId="0" applyFont="1" applyFill="1" applyBorder="1"/>
    <xf numFmtId="0" fontId="13" fillId="5" borderId="13" xfId="0" applyFont="1" applyFill="1" applyBorder="1" applyAlignment="1">
      <alignment horizontal="center"/>
    </xf>
    <xf numFmtId="2" fontId="13" fillId="5" borderId="13" xfId="0" applyNumberFormat="1" applyFont="1" applyFill="1" applyBorder="1" applyAlignment="1">
      <alignment horizontal="center"/>
    </xf>
    <xf numFmtId="2" fontId="13" fillId="5" borderId="14" xfId="0" applyNumberFormat="1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2" fontId="14" fillId="5" borderId="11" xfId="0" applyNumberFormat="1" applyFont="1" applyFill="1" applyBorder="1" applyAlignment="1">
      <alignment horizontal="center"/>
    </xf>
    <xf numFmtId="2" fontId="2" fillId="5" borderId="11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1" xfId="0" applyFont="1" applyBorder="1"/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2" fontId="15" fillId="0" borderId="9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2" fillId="5" borderId="19" xfId="0" applyFont="1" applyFill="1" applyBorder="1"/>
    <xf numFmtId="0" fontId="13" fillId="5" borderId="20" xfId="0" applyFont="1" applyFill="1" applyBorder="1" applyAlignment="1">
      <alignment horizontal="center" vertical="center"/>
    </xf>
    <xf numFmtId="2" fontId="13" fillId="5" borderId="20" xfId="0" applyNumberFormat="1" applyFont="1" applyFill="1" applyBorder="1" applyAlignment="1">
      <alignment horizontal="center" vertical="center"/>
    </xf>
    <xf numFmtId="2" fontId="13" fillId="5" borderId="21" xfId="0" applyNumberFormat="1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/>
    </xf>
    <xf numFmtId="2" fontId="13" fillId="6" borderId="13" xfId="0" applyNumberFormat="1" applyFont="1" applyFill="1" applyBorder="1" applyAlignment="1">
      <alignment horizontal="center"/>
    </xf>
    <xf numFmtId="2" fontId="8" fillId="6" borderId="13" xfId="0" applyNumberFormat="1" applyFont="1" applyFill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3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/>
    </xf>
    <xf numFmtId="2" fontId="13" fillId="5" borderId="20" xfId="0" applyNumberFormat="1" applyFont="1" applyFill="1" applyBorder="1" applyAlignment="1">
      <alignment horizontal="center"/>
    </xf>
    <xf numFmtId="2" fontId="13" fillId="5" borderId="21" xfId="0" applyNumberFormat="1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</cellXfs>
  <cellStyles count="4">
    <cellStyle name="Normal" xfId="0" builtinId="0"/>
    <cellStyle name="Normal 244" xfId="2" xr:uid="{06A1B47C-8876-4AE5-9458-ADD2B4A8B4E3}"/>
    <cellStyle name="Normal 247" xfId="3" xr:uid="{45554757-3CB2-41A5-917C-5236252441D6}"/>
    <cellStyle name="Normal 3 2" xfId="1" xr:uid="{67C67286-18EE-468D-A7CE-33555848D8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428625</xdr:colOff>
      <xdr:row>1</xdr:row>
      <xdr:rowOff>161925</xdr:rowOff>
    </xdr:from>
    <xdr:ext cx="574788" cy="784413"/>
    <xdr:pic>
      <xdr:nvPicPr>
        <xdr:cNvPr id="2" name="Picture 1">
          <a:extLst>
            <a:ext uri="{FF2B5EF4-FFF2-40B4-BE49-F238E27FC236}">
              <a16:creationId xmlns:a16="http://schemas.microsoft.com/office/drawing/2014/main" id="{47979D1F-486E-480F-A3F4-86C9CBBD5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61950"/>
          <a:ext cx="574788" cy="784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371475</xdr:colOff>
      <xdr:row>36</xdr:row>
      <xdr:rowOff>190500</xdr:rowOff>
    </xdr:from>
    <xdr:ext cx="574788" cy="784413"/>
    <xdr:pic>
      <xdr:nvPicPr>
        <xdr:cNvPr id="3" name="Picture 2">
          <a:extLst>
            <a:ext uri="{FF2B5EF4-FFF2-40B4-BE49-F238E27FC236}">
              <a16:creationId xmlns:a16="http://schemas.microsoft.com/office/drawing/2014/main" id="{A53D354B-22CE-41EB-BBA0-F3596231C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7400925"/>
          <a:ext cx="574788" cy="784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371475</xdr:colOff>
      <xdr:row>71</xdr:row>
      <xdr:rowOff>190500</xdr:rowOff>
    </xdr:from>
    <xdr:ext cx="574788" cy="784413"/>
    <xdr:pic>
      <xdr:nvPicPr>
        <xdr:cNvPr id="4" name="Picture 3">
          <a:extLst>
            <a:ext uri="{FF2B5EF4-FFF2-40B4-BE49-F238E27FC236}">
              <a16:creationId xmlns:a16="http://schemas.microsoft.com/office/drawing/2014/main" id="{B1A8F12F-74F4-498C-AC7B-953F15E46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4411325"/>
          <a:ext cx="574788" cy="784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AEE91-DE95-4793-9132-5343C5AE32E7}">
  <dimension ref="A1:Q106"/>
  <sheetViews>
    <sheetView showGridLines="0" tabSelected="1" view="pageBreakPreview" zoomScaleNormal="85" zoomScaleSheetLayoutView="100" workbookViewId="0">
      <selection activeCell="K4" sqref="K4"/>
    </sheetView>
  </sheetViews>
  <sheetFormatPr defaultRowHeight="15" x14ac:dyDescent="0.25"/>
  <cols>
    <col min="1" max="1" width="4.42578125" bestFit="1" customWidth="1"/>
    <col min="2" max="2" width="18" bestFit="1" customWidth="1"/>
    <col min="8" max="8" width="12.7109375" customWidth="1"/>
    <col min="9" max="9" width="9.28515625" customWidth="1"/>
    <col min="10" max="10" width="6.5703125" customWidth="1"/>
    <col min="11" max="15" width="12.140625" customWidth="1"/>
  </cols>
  <sheetData>
    <row r="1" spans="1:17" ht="15.75" x14ac:dyDescent="0.3">
      <c r="N1" s="1"/>
      <c r="O1" s="1"/>
      <c r="P1" s="1"/>
      <c r="Q1" s="1"/>
    </row>
    <row r="2" spans="1:17" ht="16.5" thickBot="1" x14ac:dyDescent="0.35">
      <c r="B2" s="1"/>
      <c r="C2" s="2" t="s">
        <v>0</v>
      </c>
      <c r="D2" s="3"/>
      <c r="E2" s="3"/>
      <c r="F2" s="3"/>
      <c r="G2" s="3"/>
      <c r="H2" s="3"/>
      <c r="N2" s="1"/>
      <c r="O2" s="1"/>
      <c r="P2" s="1"/>
      <c r="Q2" s="1"/>
    </row>
    <row r="3" spans="1:17" ht="15.75" x14ac:dyDescent="0.3">
      <c r="B3" s="1"/>
      <c r="C3" s="4" t="s">
        <v>1</v>
      </c>
      <c r="D3" s="1"/>
      <c r="E3" s="1"/>
      <c r="F3" s="1"/>
      <c r="G3" s="1"/>
      <c r="N3" s="1"/>
      <c r="O3" s="1"/>
      <c r="P3" s="1"/>
      <c r="Q3" s="1"/>
    </row>
    <row r="4" spans="1:17" ht="15.75" x14ac:dyDescent="0.3">
      <c r="B4" s="1"/>
      <c r="C4" s="5" t="s">
        <v>45</v>
      </c>
      <c r="D4" s="1"/>
      <c r="E4" s="1"/>
      <c r="F4" s="1"/>
      <c r="G4" s="1"/>
      <c r="N4" s="1"/>
      <c r="O4" s="1"/>
      <c r="P4" s="1"/>
      <c r="Q4" s="1"/>
    </row>
    <row r="5" spans="1:17" ht="15.75" x14ac:dyDescent="0.3">
      <c r="B5" s="1"/>
      <c r="C5" s="4" t="s">
        <v>2</v>
      </c>
      <c r="D5" s="1"/>
      <c r="E5" s="1"/>
      <c r="F5" s="1"/>
      <c r="G5" s="1"/>
      <c r="N5" s="1"/>
      <c r="O5" s="1"/>
      <c r="P5" s="1"/>
      <c r="Q5" s="1"/>
    </row>
    <row r="6" spans="1:17" ht="15.75" x14ac:dyDescent="0.3">
      <c r="B6" s="1"/>
      <c r="C6" s="6" t="s">
        <v>3</v>
      </c>
      <c r="D6" s="1"/>
      <c r="E6" s="1"/>
      <c r="F6" s="1"/>
      <c r="G6" s="1"/>
      <c r="I6" s="7" t="s">
        <v>4</v>
      </c>
      <c r="N6" s="1"/>
      <c r="O6" s="1"/>
      <c r="P6" s="1"/>
      <c r="Q6" s="1"/>
    </row>
    <row r="7" spans="1:17" ht="15.75" thickBot="1" x14ac:dyDescent="0.3"/>
    <row r="8" spans="1:17" ht="15" customHeight="1" x14ac:dyDescent="0.25">
      <c r="A8" s="8" t="s">
        <v>5</v>
      </c>
      <c r="B8" s="9" t="s">
        <v>6</v>
      </c>
      <c r="C8" s="10" t="s">
        <v>7</v>
      </c>
      <c r="D8" s="10"/>
      <c r="E8" s="10"/>
      <c r="F8" s="10"/>
      <c r="G8" s="10"/>
      <c r="H8" s="10" t="s">
        <v>8</v>
      </c>
      <c r="I8" s="11"/>
      <c r="K8" s="12" t="s">
        <v>9</v>
      </c>
      <c r="L8" s="13"/>
      <c r="M8" s="14"/>
      <c r="N8" s="12" t="s">
        <v>8</v>
      </c>
      <c r="O8" s="14"/>
    </row>
    <row r="9" spans="1:17" ht="26.25" thickBot="1" x14ac:dyDescent="0.3">
      <c r="A9" s="15"/>
      <c r="B9" s="16"/>
      <c r="C9" s="17" t="s">
        <v>10</v>
      </c>
      <c r="D9" s="18" t="s">
        <v>11</v>
      </c>
      <c r="E9" s="17" t="s">
        <v>12</v>
      </c>
      <c r="F9" s="18" t="s">
        <v>13</v>
      </c>
      <c r="G9" s="17" t="s">
        <v>14</v>
      </c>
      <c r="H9" s="18" t="s">
        <v>15</v>
      </c>
      <c r="I9" s="19" t="s">
        <v>13</v>
      </c>
      <c r="K9" s="20" t="s">
        <v>16</v>
      </c>
      <c r="L9" s="21" t="s">
        <v>17</v>
      </c>
      <c r="M9" s="20" t="s">
        <v>18</v>
      </c>
      <c r="N9" s="20" t="s">
        <v>16</v>
      </c>
      <c r="O9" s="21" t="s">
        <v>17</v>
      </c>
    </row>
    <row r="10" spans="1:17" ht="15.75" thickTop="1" x14ac:dyDescent="0.25">
      <c r="A10" s="22"/>
      <c r="B10" s="23" t="s">
        <v>19</v>
      </c>
      <c r="C10" s="24">
        <f>SUM(C11:C24)</f>
        <v>281</v>
      </c>
      <c r="D10" s="24">
        <f t="shared" ref="D10:K10" si="0">SUM(D11:D24)</f>
        <v>204</v>
      </c>
      <c r="E10" s="24">
        <f t="shared" si="0"/>
        <v>2</v>
      </c>
      <c r="F10" s="24">
        <f t="shared" si="0"/>
        <v>3</v>
      </c>
      <c r="G10" s="24">
        <f t="shared" si="0"/>
        <v>490</v>
      </c>
      <c r="H10" s="25">
        <f t="shared" ref="H10:H25" si="1">SUM(C10:D10)/G10*100</f>
        <v>98.979591836734699</v>
      </c>
      <c r="I10" s="26">
        <f t="shared" ref="I10:I25" si="2">SUM(F10:F10)/G10*100</f>
        <v>0.61224489795918369</v>
      </c>
      <c r="K10" s="27">
        <f t="shared" si="0"/>
        <v>0</v>
      </c>
      <c r="L10" s="27">
        <f t="shared" ref="L10:M10" si="3">SUM(L11:L24)</f>
        <v>490</v>
      </c>
      <c r="M10" s="27">
        <f t="shared" si="3"/>
        <v>490</v>
      </c>
      <c r="N10" s="28">
        <f>K10/M10*100</f>
        <v>0</v>
      </c>
      <c r="O10" s="29">
        <f>L10/M10*100</f>
        <v>100</v>
      </c>
    </row>
    <row r="11" spans="1:17" x14ac:dyDescent="0.25">
      <c r="A11" s="30">
        <v>1</v>
      </c>
      <c r="B11" s="31" t="s">
        <v>20</v>
      </c>
      <c r="C11" s="32">
        <v>39</v>
      </c>
      <c r="D11" s="32">
        <v>14</v>
      </c>
      <c r="E11" s="32">
        <v>0</v>
      </c>
      <c r="F11" s="32">
        <v>0</v>
      </c>
      <c r="G11" s="32">
        <f t="shared" ref="G11:G24" si="4">SUM(C11:F11)</f>
        <v>53</v>
      </c>
      <c r="H11" s="33">
        <f>SUM(C11:D11)/G11*100</f>
        <v>100</v>
      </c>
      <c r="I11" s="34">
        <f t="shared" si="2"/>
        <v>0</v>
      </c>
      <c r="K11" s="32">
        <v>0</v>
      </c>
      <c r="L11" s="32">
        <v>53</v>
      </c>
      <c r="M11" s="35">
        <f>SUM(K11:L11)</f>
        <v>53</v>
      </c>
      <c r="N11" s="36">
        <f t="shared" ref="N11:N25" si="5">K11/M11*100</f>
        <v>0</v>
      </c>
      <c r="O11" s="33">
        <f>L11/M11*100</f>
        <v>100</v>
      </c>
    </row>
    <row r="12" spans="1:17" x14ac:dyDescent="0.25">
      <c r="A12" s="30">
        <v>2</v>
      </c>
      <c r="B12" s="31" t="s">
        <v>21</v>
      </c>
      <c r="C12" s="32">
        <v>21</v>
      </c>
      <c r="D12" s="32">
        <v>8</v>
      </c>
      <c r="E12" s="32">
        <v>0</v>
      </c>
      <c r="F12" s="32">
        <v>0</v>
      </c>
      <c r="G12" s="32">
        <f t="shared" si="4"/>
        <v>29</v>
      </c>
      <c r="H12" s="33">
        <f t="shared" si="1"/>
        <v>100</v>
      </c>
      <c r="I12" s="34">
        <f t="shared" si="2"/>
        <v>0</v>
      </c>
      <c r="K12" s="32">
        <v>0</v>
      </c>
      <c r="L12" s="32">
        <v>29</v>
      </c>
      <c r="M12" s="35">
        <f t="shared" ref="M12:M24" si="6">SUM(K12:L12)</f>
        <v>29</v>
      </c>
      <c r="N12" s="36">
        <f t="shared" si="5"/>
        <v>0</v>
      </c>
      <c r="O12" s="33">
        <f t="shared" ref="O12:O25" si="7">L12/M12*100</f>
        <v>100</v>
      </c>
    </row>
    <row r="13" spans="1:17" x14ac:dyDescent="0.25">
      <c r="A13" s="30">
        <v>3</v>
      </c>
      <c r="B13" s="31" t="s">
        <v>22</v>
      </c>
      <c r="C13" s="32">
        <v>16</v>
      </c>
      <c r="D13" s="32">
        <v>23</v>
      </c>
      <c r="E13" s="32">
        <v>0</v>
      </c>
      <c r="F13" s="32">
        <v>0</v>
      </c>
      <c r="G13" s="32">
        <f t="shared" si="4"/>
        <v>39</v>
      </c>
      <c r="H13" s="33">
        <f t="shared" si="1"/>
        <v>100</v>
      </c>
      <c r="I13" s="34">
        <f t="shared" si="2"/>
        <v>0</v>
      </c>
      <c r="K13" s="32">
        <v>0</v>
      </c>
      <c r="L13" s="32">
        <v>39</v>
      </c>
      <c r="M13" s="35">
        <f t="shared" si="6"/>
        <v>39</v>
      </c>
      <c r="N13" s="36">
        <f t="shared" si="5"/>
        <v>0</v>
      </c>
      <c r="O13" s="33">
        <f t="shared" si="7"/>
        <v>100</v>
      </c>
    </row>
    <row r="14" spans="1:17" x14ac:dyDescent="0.25">
      <c r="A14" s="30">
        <v>4</v>
      </c>
      <c r="B14" s="31" t="s">
        <v>23</v>
      </c>
      <c r="C14" s="32">
        <v>18</v>
      </c>
      <c r="D14" s="32">
        <v>18</v>
      </c>
      <c r="E14" s="32">
        <v>0</v>
      </c>
      <c r="F14" s="32">
        <v>1</v>
      </c>
      <c r="G14" s="32">
        <f t="shared" si="4"/>
        <v>37</v>
      </c>
      <c r="H14" s="33">
        <f t="shared" si="1"/>
        <v>97.297297297297305</v>
      </c>
      <c r="I14" s="34">
        <f t="shared" si="2"/>
        <v>2.7027027027027026</v>
      </c>
      <c r="K14" s="32">
        <v>0</v>
      </c>
      <c r="L14" s="32">
        <v>37</v>
      </c>
      <c r="M14" s="35">
        <f t="shared" si="6"/>
        <v>37</v>
      </c>
      <c r="N14" s="36">
        <f t="shared" si="5"/>
        <v>0</v>
      </c>
      <c r="O14" s="33">
        <f t="shared" si="7"/>
        <v>100</v>
      </c>
    </row>
    <row r="15" spans="1:17" x14ac:dyDescent="0.25">
      <c r="A15" s="30">
        <v>5</v>
      </c>
      <c r="B15" s="31" t="s">
        <v>24</v>
      </c>
      <c r="C15" s="32">
        <v>16</v>
      </c>
      <c r="D15" s="32">
        <v>12</v>
      </c>
      <c r="E15" s="32">
        <v>0</v>
      </c>
      <c r="F15" s="32">
        <v>0</v>
      </c>
      <c r="G15" s="32">
        <f t="shared" si="4"/>
        <v>28</v>
      </c>
      <c r="H15" s="33">
        <f t="shared" si="1"/>
        <v>100</v>
      </c>
      <c r="I15" s="34">
        <f t="shared" si="2"/>
        <v>0</v>
      </c>
      <c r="K15" s="32">
        <v>0</v>
      </c>
      <c r="L15" s="32">
        <v>28</v>
      </c>
      <c r="M15" s="35">
        <f t="shared" si="6"/>
        <v>28</v>
      </c>
      <c r="N15" s="36">
        <f t="shared" si="5"/>
        <v>0</v>
      </c>
      <c r="O15" s="33">
        <f t="shared" si="7"/>
        <v>100</v>
      </c>
    </row>
    <row r="16" spans="1:17" x14ac:dyDescent="0.25">
      <c r="A16" s="30">
        <v>6</v>
      </c>
      <c r="B16" s="31" t="s">
        <v>25</v>
      </c>
      <c r="C16" s="32">
        <v>17</v>
      </c>
      <c r="D16" s="32">
        <v>19</v>
      </c>
      <c r="E16" s="32">
        <v>0</v>
      </c>
      <c r="F16" s="32">
        <v>0</v>
      </c>
      <c r="G16" s="32">
        <f t="shared" si="4"/>
        <v>36</v>
      </c>
      <c r="H16" s="33">
        <f t="shared" si="1"/>
        <v>100</v>
      </c>
      <c r="I16" s="34">
        <f t="shared" si="2"/>
        <v>0</v>
      </c>
      <c r="K16" s="32">
        <v>0</v>
      </c>
      <c r="L16" s="32">
        <v>36</v>
      </c>
      <c r="M16" s="35">
        <f t="shared" si="6"/>
        <v>36</v>
      </c>
      <c r="N16" s="36">
        <f t="shared" si="5"/>
        <v>0</v>
      </c>
      <c r="O16" s="33">
        <f t="shared" si="7"/>
        <v>100</v>
      </c>
    </row>
    <row r="17" spans="1:15" x14ac:dyDescent="0.25">
      <c r="A17" s="30">
        <v>7</v>
      </c>
      <c r="B17" s="31" t="s">
        <v>26</v>
      </c>
      <c r="C17" s="32">
        <v>35</v>
      </c>
      <c r="D17" s="32">
        <v>19</v>
      </c>
      <c r="E17" s="32">
        <v>0</v>
      </c>
      <c r="F17" s="32">
        <v>0</v>
      </c>
      <c r="G17" s="32">
        <f t="shared" si="4"/>
        <v>54</v>
      </c>
      <c r="H17" s="33">
        <f t="shared" si="1"/>
        <v>100</v>
      </c>
      <c r="I17" s="34">
        <f t="shared" si="2"/>
        <v>0</v>
      </c>
      <c r="K17" s="32">
        <v>0</v>
      </c>
      <c r="L17" s="32">
        <v>54</v>
      </c>
      <c r="M17" s="35">
        <f t="shared" si="6"/>
        <v>54</v>
      </c>
      <c r="N17" s="36">
        <f t="shared" si="5"/>
        <v>0</v>
      </c>
      <c r="O17" s="33">
        <f t="shared" si="7"/>
        <v>100</v>
      </c>
    </row>
    <row r="18" spans="1:15" x14ac:dyDescent="0.25">
      <c r="A18" s="30">
        <v>8</v>
      </c>
      <c r="B18" s="31" t="s">
        <v>27</v>
      </c>
      <c r="C18" s="32">
        <v>27</v>
      </c>
      <c r="D18" s="32">
        <v>15</v>
      </c>
      <c r="E18" s="32">
        <v>0</v>
      </c>
      <c r="F18" s="32">
        <v>1</v>
      </c>
      <c r="G18" s="32">
        <f t="shared" si="4"/>
        <v>43</v>
      </c>
      <c r="H18" s="33">
        <f t="shared" si="1"/>
        <v>97.674418604651152</v>
      </c>
      <c r="I18" s="34">
        <f t="shared" si="2"/>
        <v>2.3255813953488373</v>
      </c>
      <c r="K18" s="32">
        <v>0</v>
      </c>
      <c r="L18" s="32">
        <v>43</v>
      </c>
      <c r="M18" s="35">
        <f t="shared" si="6"/>
        <v>43</v>
      </c>
      <c r="N18" s="36">
        <f t="shared" si="5"/>
        <v>0</v>
      </c>
      <c r="O18" s="33">
        <f t="shared" si="7"/>
        <v>100</v>
      </c>
    </row>
    <row r="19" spans="1:15" x14ac:dyDescent="0.25">
      <c r="A19" s="30">
        <v>9</v>
      </c>
      <c r="B19" s="31" t="s">
        <v>28</v>
      </c>
      <c r="C19" s="32">
        <v>10</v>
      </c>
      <c r="D19" s="32">
        <v>22</v>
      </c>
      <c r="E19" s="32">
        <v>0</v>
      </c>
      <c r="F19" s="32">
        <v>0</v>
      </c>
      <c r="G19" s="32">
        <f t="shared" si="4"/>
        <v>32</v>
      </c>
      <c r="H19" s="33">
        <f t="shared" si="1"/>
        <v>100</v>
      </c>
      <c r="I19" s="34">
        <f t="shared" si="2"/>
        <v>0</v>
      </c>
      <c r="K19" s="32">
        <v>0</v>
      </c>
      <c r="L19" s="32">
        <v>32</v>
      </c>
      <c r="M19" s="35">
        <f t="shared" si="6"/>
        <v>32</v>
      </c>
      <c r="N19" s="36">
        <f t="shared" si="5"/>
        <v>0</v>
      </c>
      <c r="O19" s="33">
        <f t="shared" si="7"/>
        <v>100</v>
      </c>
    </row>
    <row r="20" spans="1:15" x14ac:dyDescent="0.25">
      <c r="A20" s="30">
        <v>10</v>
      </c>
      <c r="B20" s="31" t="s">
        <v>29</v>
      </c>
      <c r="C20" s="32">
        <v>21</v>
      </c>
      <c r="D20" s="32">
        <v>9</v>
      </c>
      <c r="E20" s="32">
        <v>1</v>
      </c>
      <c r="F20" s="32">
        <v>0</v>
      </c>
      <c r="G20" s="32">
        <f t="shared" si="4"/>
        <v>31</v>
      </c>
      <c r="H20" s="33">
        <f t="shared" si="1"/>
        <v>96.774193548387103</v>
      </c>
      <c r="I20" s="34">
        <f t="shared" si="2"/>
        <v>0</v>
      </c>
      <c r="K20" s="32">
        <v>0</v>
      </c>
      <c r="L20" s="32">
        <v>31</v>
      </c>
      <c r="M20" s="35">
        <f t="shared" si="6"/>
        <v>31</v>
      </c>
      <c r="N20" s="36">
        <f t="shared" si="5"/>
        <v>0</v>
      </c>
      <c r="O20" s="33">
        <f t="shared" si="7"/>
        <v>100</v>
      </c>
    </row>
    <row r="21" spans="1:15" x14ac:dyDescent="0.25">
      <c r="A21" s="30">
        <v>11</v>
      </c>
      <c r="B21" s="31" t="s">
        <v>30</v>
      </c>
      <c r="C21" s="32">
        <v>21</v>
      </c>
      <c r="D21" s="32">
        <v>7</v>
      </c>
      <c r="E21" s="32">
        <v>0</v>
      </c>
      <c r="F21" s="32">
        <v>1</v>
      </c>
      <c r="G21" s="32">
        <f t="shared" si="4"/>
        <v>29</v>
      </c>
      <c r="H21" s="33">
        <f t="shared" si="1"/>
        <v>96.551724137931032</v>
      </c>
      <c r="I21" s="34">
        <f t="shared" si="2"/>
        <v>3.4482758620689653</v>
      </c>
      <c r="K21" s="32">
        <v>0</v>
      </c>
      <c r="L21" s="32">
        <v>29</v>
      </c>
      <c r="M21" s="35">
        <f t="shared" si="6"/>
        <v>29</v>
      </c>
      <c r="N21" s="36">
        <f t="shared" si="5"/>
        <v>0</v>
      </c>
      <c r="O21" s="33">
        <f t="shared" si="7"/>
        <v>100</v>
      </c>
    </row>
    <row r="22" spans="1:15" x14ac:dyDescent="0.25">
      <c r="A22" s="30">
        <v>12</v>
      </c>
      <c r="B22" s="31" t="s">
        <v>31</v>
      </c>
      <c r="C22" s="32">
        <v>13</v>
      </c>
      <c r="D22" s="32">
        <v>14</v>
      </c>
      <c r="E22" s="32">
        <v>0</v>
      </c>
      <c r="F22" s="32">
        <v>0</v>
      </c>
      <c r="G22" s="32">
        <f t="shared" si="4"/>
        <v>27</v>
      </c>
      <c r="H22" s="33">
        <f t="shared" si="1"/>
        <v>100</v>
      </c>
      <c r="I22" s="34">
        <f t="shared" si="2"/>
        <v>0</v>
      </c>
      <c r="K22" s="32">
        <v>0</v>
      </c>
      <c r="L22" s="32">
        <v>27</v>
      </c>
      <c r="M22" s="35">
        <f t="shared" si="6"/>
        <v>27</v>
      </c>
      <c r="N22" s="36">
        <f t="shared" si="5"/>
        <v>0</v>
      </c>
      <c r="O22" s="33">
        <f t="shared" si="7"/>
        <v>100</v>
      </c>
    </row>
    <row r="23" spans="1:15" x14ac:dyDescent="0.25">
      <c r="A23" s="30">
        <v>13</v>
      </c>
      <c r="B23" s="31" t="s">
        <v>32</v>
      </c>
      <c r="C23" s="32">
        <v>12</v>
      </c>
      <c r="D23" s="32">
        <v>13</v>
      </c>
      <c r="E23" s="32">
        <v>1</v>
      </c>
      <c r="F23" s="32">
        <v>0</v>
      </c>
      <c r="G23" s="32">
        <f t="shared" si="4"/>
        <v>26</v>
      </c>
      <c r="H23" s="33">
        <f t="shared" si="1"/>
        <v>96.15384615384616</v>
      </c>
      <c r="I23" s="34">
        <f t="shared" si="2"/>
        <v>0</v>
      </c>
      <c r="K23" s="32">
        <v>0</v>
      </c>
      <c r="L23" s="32">
        <v>26</v>
      </c>
      <c r="M23" s="35">
        <f t="shared" si="6"/>
        <v>26</v>
      </c>
      <c r="N23" s="36">
        <f t="shared" si="5"/>
        <v>0</v>
      </c>
      <c r="O23" s="33">
        <f t="shared" si="7"/>
        <v>100</v>
      </c>
    </row>
    <row r="24" spans="1:15" ht="15.75" thickBot="1" x14ac:dyDescent="0.3">
      <c r="A24" s="37">
        <v>14</v>
      </c>
      <c r="B24" s="38" t="s">
        <v>33</v>
      </c>
      <c r="C24" s="32">
        <v>15</v>
      </c>
      <c r="D24" s="32">
        <v>11</v>
      </c>
      <c r="E24" s="32">
        <v>0</v>
      </c>
      <c r="F24" s="32">
        <v>0</v>
      </c>
      <c r="G24" s="32">
        <f t="shared" si="4"/>
        <v>26</v>
      </c>
      <c r="H24" s="33">
        <f t="shared" si="1"/>
        <v>100</v>
      </c>
      <c r="I24" s="34">
        <f t="shared" si="2"/>
        <v>0</v>
      </c>
      <c r="K24" s="39">
        <v>0</v>
      </c>
      <c r="L24" s="39">
        <v>26</v>
      </c>
      <c r="M24" s="40">
        <f t="shared" si="6"/>
        <v>26</v>
      </c>
      <c r="N24" s="41">
        <f t="shared" si="5"/>
        <v>0</v>
      </c>
      <c r="O24" s="42">
        <f t="shared" si="7"/>
        <v>100</v>
      </c>
    </row>
    <row r="25" spans="1:15" ht="16.5" thickTop="1" thickBot="1" x14ac:dyDescent="0.3">
      <c r="A25" s="43"/>
      <c r="B25" s="44" t="s">
        <v>18</v>
      </c>
      <c r="C25" s="44">
        <f>SUM(C11:C24)</f>
        <v>281</v>
      </c>
      <c r="D25" s="44">
        <f t="shared" ref="D25:M25" si="8">SUM(D11:D24)</f>
        <v>204</v>
      </c>
      <c r="E25" s="44">
        <f t="shared" si="8"/>
        <v>2</v>
      </c>
      <c r="F25" s="44">
        <f t="shared" si="8"/>
        <v>3</v>
      </c>
      <c r="G25" s="44">
        <f t="shared" si="8"/>
        <v>490</v>
      </c>
      <c r="H25" s="45">
        <f t="shared" si="1"/>
        <v>98.979591836734699</v>
      </c>
      <c r="I25" s="46">
        <f t="shared" si="2"/>
        <v>0.61224489795918369</v>
      </c>
      <c r="K25" s="47">
        <f t="shared" si="8"/>
        <v>0</v>
      </c>
      <c r="L25" s="47">
        <f t="shared" si="8"/>
        <v>490</v>
      </c>
      <c r="M25" s="47">
        <f t="shared" si="8"/>
        <v>490</v>
      </c>
      <c r="N25" s="48">
        <f t="shared" si="5"/>
        <v>0</v>
      </c>
      <c r="O25" s="49">
        <f t="shared" si="7"/>
        <v>100</v>
      </c>
    </row>
    <row r="26" spans="1:15" ht="15.75" thickBot="1" x14ac:dyDescent="0.3">
      <c r="B26" s="50" t="s">
        <v>34</v>
      </c>
      <c r="C26" s="51">
        <f>C25/$G$25*100</f>
        <v>57.346938775510203</v>
      </c>
      <c r="D26" s="51">
        <f>D25/$G$25*100</f>
        <v>41.632653061224488</v>
      </c>
      <c r="E26" s="51">
        <f>E25/$G$25*100</f>
        <v>0.40816326530612246</v>
      </c>
      <c r="F26" s="51">
        <f>F25/$G$25*100</f>
        <v>0.61224489795918369</v>
      </c>
      <c r="G26" s="52">
        <f>G25/$G$25*100</f>
        <v>100</v>
      </c>
      <c r="H26" s="53"/>
      <c r="I26" s="53"/>
    </row>
    <row r="27" spans="1:15" x14ac:dyDescent="0.25">
      <c r="E27" s="54"/>
    </row>
    <row r="28" spans="1:15" ht="15.75" x14ac:dyDescent="0.25">
      <c r="G28" s="55" t="s">
        <v>35</v>
      </c>
    </row>
    <row r="29" spans="1:15" ht="15.75" x14ac:dyDescent="0.25">
      <c r="G29" s="55" t="s">
        <v>36</v>
      </c>
    </row>
    <row r="30" spans="1:15" ht="15.75" x14ac:dyDescent="0.25">
      <c r="G30" s="55" t="s">
        <v>37</v>
      </c>
    </row>
    <row r="31" spans="1:15" ht="15.75" x14ac:dyDescent="0.25">
      <c r="G31" s="55"/>
    </row>
    <row r="32" spans="1:15" ht="15.75" x14ac:dyDescent="0.25">
      <c r="G32" s="55"/>
    </row>
    <row r="33" spans="1:15" ht="15.75" x14ac:dyDescent="0.25">
      <c r="G33" s="55"/>
    </row>
    <row r="34" spans="1:15" ht="15.75" x14ac:dyDescent="0.25">
      <c r="G34" s="55" t="s">
        <v>38</v>
      </c>
    </row>
    <row r="35" spans="1:15" ht="15.75" x14ac:dyDescent="0.25">
      <c r="G35" s="55" t="s">
        <v>39</v>
      </c>
    </row>
    <row r="36" spans="1:15" ht="15.75" x14ac:dyDescent="0.25">
      <c r="G36" s="55" t="s">
        <v>40</v>
      </c>
    </row>
    <row r="37" spans="1:15" ht="16.5" thickBot="1" x14ac:dyDescent="0.35">
      <c r="B37" s="1"/>
      <c r="C37" s="3" t="s">
        <v>0</v>
      </c>
      <c r="D37" s="3"/>
      <c r="E37" s="3"/>
      <c r="F37" s="3"/>
      <c r="G37" s="3"/>
      <c r="H37" s="3"/>
    </row>
    <row r="38" spans="1:15" ht="15.75" x14ac:dyDescent="0.3">
      <c r="B38" s="1"/>
      <c r="C38" s="4" t="s">
        <v>41</v>
      </c>
      <c r="D38" s="1"/>
      <c r="E38" s="1"/>
      <c r="F38" s="1"/>
      <c r="G38" s="1"/>
    </row>
    <row r="39" spans="1:15" ht="15.75" x14ac:dyDescent="0.3">
      <c r="B39" s="1"/>
      <c r="C39" s="5" t="str">
        <f>C4</f>
        <v>Tahun Pelajaran : 2020/2021</v>
      </c>
      <c r="D39" s="1"/>
      <c r="E39" s="1"/>
      <c r="F39" s="1"/>
      <c r="G39" s="1"/>
    </row>
    <row r="40" spans="1:15" ht="15.75" x14ac:dyDescent="0.3">
      <c r="B40" s="1"/>
      <c r="C40" s="4" t="s">
        <v>2</v>
      </c>
      <c r="D40" s="1"/>
      <c r="E40" s="1"/>
      <c r="F40" s="1"/>
      <c r="G40" s="1"/>
    </row>
    <row r="41" spans="1:15" ht="15.75" x14ac:dyDescent="0.3">
      <c r="B41" s="1"/>
      <c r="C41" s="6" t="s">
        <v>3</v>
      </c>
      <c r="D41" s="1"/>
      <c r="E41" s="1"/>
      <c r="F41" s="1"/>
      <c r="G41" s="1"/>
      <c r="I41" s="7" t="s">
        <v>42</v>
      </c>
    </row>
    <row r="42" spans="1:15" ht="15.75" thickBot="1" x14ac:dyDescent="0.3"/>
    <row r="43" spans="1:15" ht="15" customHeight="1" x14ac:dyDescent="0.25">
      <c r="A43" s="56" t="s">
        <v>5</v>
      </c>
      <c r="B43" s="57" t="s">
        <v>6</v>
      </c>
      <c r="C43" s="10" t="s">
        <v>7</v>
      </c>
      <c r="D43" s="10"/>
      <c r="E43" s="10"/>
      <c r="F43" s="10"/>
      <c r="G43" s="10"/>
      <c r="H43" s="10" t="s">
        <v>8</v>
      </c>
      <c r="I43" s="11"/>
      <c r="K43" s="12" t="s">
        <v>9</v>
      </c>
      <c r="L43" s="13"/>
      <c r="M43" s="14"/>
      <c r="N43" s="12" t="s">
        <v>8</v>
      </c>
      <c r="O43" s="14"/>
    </row>
    <row r="44" spans="1:15" ht="26.25" thickBot="1" x14ac:dyDescent="0.3">
      <c r="A44" s="58"/>
      <c r="B44" s="59"/>
      <c r="C44" s="17" t="s">
        <v>10</v>
      </c>
      <c r="D44" s="18" t="s">
        <v>11</v>
      </c>
      <c r="E44" s="17" t="s">
        <v>12</v>
      </c>
      <c r="F44" s="18" t="s">
        <v>13</v>
      </c>
      <c r="G44" s="17" t="s">
        <v>14</v>
      </c>
      <c r="H44" s="18" t="s">
        <v>15</v>
      </c>
      <c r="I44" s="19" t="s">
        <v>13</v>
      </c>
      <c r="K44" s="20" t="s">
        <v>16</v>
      </c>
      <c r="L44" s="21" t="s">
        <v>17</v>
      </c>
      <c r="M44" s="20" t="s">
        <v>18</v>
      </c>
      <c r="N44" s="20" t="s">
        <v>16</v>
      </c>
      <c r="O44" s="21" t="s">
        <v>17</v>
      </c>
    </row>
    <row r="45" spans="1:15" ht="15.75" thickTop="1" x14ac:dyDescent="0.25">
      <c r="A45" s="22"/>
      <c r="B45" s="23" t="s">
        <v>19</v>
      </c>
      <c r="C45" s="24">
        <f>SUM(C46:C59)</f>
        <v>268</v>
      </c>
      <c r="D45" s="24">
        <f t="shared" ref="D45:G45" si="9">SUM(D46:D59)</f>
        <v>196</v>
      </c>
      <c r="E45" s="24">
        <f t="shared" si="9"/>
        <v>2</v>
      </c>
      <c r="F45" s="24">
        <f t="shared" si="9"/>
        <v>3</v>
      </c>
      <c r="G45" s="24">
        <f t="shared" si="9"/>
        <v>469</v>
      </c>
      <c r="H45" s="25">
        <f t="shared" ref="H45:H60" si="10">SUM(C45:D45)/G45*100</f>
        <v>98.933901918976545</v>
      </c>
      <c r="I45" s="26">
        <f t="shared" ref="I45:I60" si="11">SUM(F45:F45)/G45*100</f>
        <v>0.63965884861407252</v>
      </c>
      <c r="K45" s="27">
        <f t="shared" ref="K45:M45" si="12">SUM(K46:K59)</f>
        <v>0</v>
      </c>
      <c r="L45" s="27">
        <f t="shared" si="12"/>
        <v>469</v>
      </c>
      <c r="M45" s="27">
        <f t="shared" si="12"/>
        <v>469</v>
      </c>
      <c r="N45" s="28">
        <f>K45/M45*100</f>
        <v>0</v>
      </c>
      <c r="O45" s="29">
        <f>L45/M45*100</f>
        <v>100</v>
      </c>
    </row>
    <row r="46" spans="1:15" x14ac:dyDescent="0.25">
      <c r="A46" s="30">
        <v>1</v>
      </c>
      <c r="B46" s="31" t="s">
        <v>20</v>
      </c>
      <c r="C46" s="32">
        <v>31</v>
      </c>
      <c r="D46" s="32">
        <v>12</v>
      </c>
      <c r="E46" s="32">
        <v>0</v>
      </c>
      <c r="F46" s="32">
        <v>0</v>
      </c>
      <c r="G46" s="32">
        <f t="shared" ref="G46:G59" si="13">SUM(C46:F46)</f>
        <v>43</v>
      </c>
      <c r="H46" s="33">
        <f>SUM(C46:D46)/G46*100</f>
        <v>100</v>
      </c>
      <c r="I46" s="34">
        <f t="shared" si="11"/>
        <v>0</v>
      </c>
      <c r="K46" s="32">
        <v>0</v>
      </c>
      <c r="L46" s="32">
        <v>43</v>
      </c>
      <c r="M46" s="35">
        <f>SUM(K46:L46)</f>
        <v>43</v>
      </c>
      <c r="N46" s="36">
        <f t="shared" ref="N46:N60" si="14">K46/M46*100</f>
        <v>0</v>
      </c>
      <c r="O46" s="33">
        <f>L46/M46*100</f>
        <v>100</v>
      </c>
    </row>
    <row r="47" spans="1:15" x14ac:dyDescent="0.25">
      <c r="A47" s="30">
        <v>2</v>
      </c>
      <c r="B47" s="31" t="s">
        <v>21</v>
      </c>
      <c r="C47" s="32">
        <v>21</v>
      </c>
      <c r="D47" s="32">
        <v>7</v>
      </c>
      <c r="E47" s="32">
        <v>0</v>
      </c>
      <c r="F47" s="32">
        <v>0</v>
      </c>
      <c r="G47" s="32">
        <f t="shared" si="13"/>
        <v>28</v>
      </c>
      <c r="H47" s="33">
        <f t="shared" si="10"/>
        <v>100</v>
      </c>
      <c r="I47" s="34">
        <f t="shared" si="11"/>
        <v>0</v>
      </c>
      <c r="K47" s="32">
        <v>0</v>
      </c>
      <c r="L47" s="32">
        <v>28</v>
      </c>
      <c r="M47" s="35">
        <f t="shared" ref="M47:M59" si="15">SUM(K47:L47)</f>
        <v>28</v>
      </c>
      <c r="N47" s="36">
        <f t="shared" si="14"/>
        <v>0</v>
      </c>
      <c r="O47" s="33">
        <f t="shared" ref="O47:O60" si="16">L47/M47*100</f>
        <v>100</v>
      </c>
    </row>
    <row r="48" spans="1:15" x14ac:dyDescent="0.25">
      <c r="A48" s="30">
        <v>3</v>
      </c>
      <c r="B48" s="31" t="s">
        <v>22</v>
      </c>
      <c r="C48" s="32">
        <v>16</v>
      </c>
      <c r="D48" s="32">
        <v>23</v>
      </c>
      <c r="E48" s="32">
        <v>0</v>
      </c>
      <c r="F48" s="32">
        <v>0</v>
      </c>
      <c r="G48" s="32">
        <f t="shared" si="13"/>
        <v>39</v>
      </c>
      <c r="H48" s="33">
        <f t="shared" si="10"/>
        <v>100</v>
      </c>
      <c r="I48" s="34">
        <f t="shared" si="11"/>
        <v>0</v>
      </c>
      <c r="K48" s="32">
        <v>0</v>
      </c>
      <c r="L48" s="32">
        <v>39</v>
      </c>
      <c r="M48" s="35">
        <f t="shared" si="15"/>
        <v>39</v>
      </c>
      <c r="N48" s="36">
        <f t="shared" si="14"/>
        <v>0</v>
      </c>
      <c r="O48" s="33">
        <f t="shared" si="16"/>
        <v>100</v>
      </c>
    </row>
    <row r="49" spans="1:15" x14ac:dyDescent="0.25">
      <c r="A49" s="30">
        <v>4</v>
      </c>
      <c r="B49" s="31" t="s">
        <v>23</v>
      </c>
      <c r="C49" s="32">
        <v>17</v>
      </c>
      <c r="D49" s="32">
        <v>17</v>
      </c>
      <c r="E49" s="32">
        <v>0</v>
      </c>
      <c r="F49" s="32">
        <v>1</v>
      </c>
      <c r="G49" s="32">
        <f t="shared" si="13"/>
        <v>35</v>
      </c>
      <c r="H49" s="33">
        <f t="shared" si="10"/>
        <v>97.142857142857139</v>
      </c>
      <c r="I49" s="34">
        <f t="shared" si="11"/>
        <v>2.8571428571428572</v>
      </c>
      <c r="K49" s="32">
        <v>0</v>
      </c>
      <c r="L49" s="32">
        <v>35</v>
      </c>
      <c r="M49" s="35">
        <f t="shared" si="15"/>
        <v>35</v>
      </c>
      <c r="N49" s="36">
        <f t="shared" si="14"/>
        <v>0</v>
      </c>
      <c r="O49" s="33">
        <f t="shared" si="16"/>
        <v>100</v>
      </c>
    </row>
    <row r="50" spans="1:15" x14ac:dyDescent="0.25">
      <c r="A50" s="30">
        <v>5</v>
      </c>
      <c r="B50" s="31" t="s">
        <v>24</v>
      </c>
      <c r="C50" s="32">
        <v>16</v>
      </c>
      <c r="D50" s="32">
        <v>12</v>
      </c>
      <c r="E50" s="32">
        <v>0</v>
      </c>
      <c r="F50" s="32">
        <v>0</v>
      </c>
      <c r="G50" s="32">
        <f t="shared" si="13"/>
        <v>28</v>
      </c>
      <c r="H50" s="33">
        <f t="shared" si="10"/>
        <v>100</v>
      </c>
      <c r="I50" s="34">
        <f t="shared" si="11"/>
        <v>0</v>
      </c>
      <c r="K50" s="32">
        <v>0</v>
      </c>
      <c r="L50" s="32">
        <v>28</v>
      </c>
      <c r="M50" s="35">
        <f t="shared" si="15"/>
        <v>28</v>
      </c>
      <c r="N50" s="36">
        <f t="shared" si="14"/>
        <v>0</v>
      </c>
      <c r="O50" s="33">
        <f t="shared" si="16"/>
        <v>100</v>
      </c>
    </row>
    <row r="51" spans="1:15" x14ac:dyDescent="0.25">
      <c r="A51" s="30">
        <v>6</v>
      </c>
      <c r="B51" s="31" t="s">
        <v>25</v>
      </c>
      <c r="C51" s="32">
        <v>17</v>
      </c>
      <c r="D51" s="32">
        <v>19</v>
      </c>
      <c r="E51" s="32">
        <v>0</v>
      </c>
      <c r="F51" s="32">
        <v>0</v>
      </c>
      <c r="G51" s="32">
        <f t="shared" si="13"/>
        <v>36</v>
      </c>
      <c r="H51" s="33">
        <f t="shared" si="10"/>
        <v>100</v>
      </c>
      <c r="I51" s="34">
        <f t="shared" si="11"/>
        <v>0</v>
      </c>
      <c r="K51" s="32">
        <v>0</v>
      </c>
      <c r="L51" s="32">
        <v>36</v>
      </c>
      <c r="M51" s="35">
        <f t="shared" si="15"/>
        <v>36</v>
      </c>
      <c r="N51" s="36">
        <f t="shared" si="14"/>
        <v>0</v>
      </c>
      <c r="O51" s="33">
        <f t="shared" si="16"/>
        <v>100</v>
      </c>
    </row>
    <row r="52" spans="1:15" x14ac:dyDescent="0.25">
      <c r="A52" s="30">
        <v>7</v>
      </c>
      <c r="B52" s="31" t="s">
        <v>26</v>
      </c>
      <c r="C52" s="32">
        <v>32</v>
      </c>
      <c r="D52" s="32">
        <v>17</v>
      </c>
      <c r="E52" s="32">
        <v>0</v>
      </c>
      <c r="F52" s="32">
        <v>0</v>
      </c>
      <c r="G52" s="32">
        <f t="shared" si="13"/>
        <v>49</v>
      </c>
      <c r="H52" s="33">
        <f t="shared" si="10"/>
        <v>100</v>
      </c>
      <c r="I52" s="34">
        <f t="shared" si="11"/>
        <v>0</v>
      </c>
      <c r="K52" s="32">
        <v>0</v>
      </c>
      <c r="L52" s="32">
        <v>49</v>
      </c>
      <c r="M52" s="35">
        <f t="shared" si="15"/>
        <v>49</v>
      </c>
      <c r="N52" s="36">
        <f t="shared" si="14"/>
        <v>0</v>
      </c>
      <c r="O52" s="33">
        <f t="shared" si="16"/>
        <v>100</v>
      </c>
    </row>
    <row r="53" spans="1:15" x14ac:dyDescent="0.25">
      <c r="A53" s="30">
        <v>8</v>
      </c>
      <c r="B53" s="31" t="s">
        <v>27</v>
      </c>
      <c r="C53" s="32">
        <v>26</v>
      </c>
      <c r="D53" s="32">
        <v>14</v>
      </c>
      <c r="E53" s="32">
        <v>0</v>
      </c>
      <c r="F53" s="32">
        <v>1</v>
      </c>
      <c r="G53" s="32">
        <f t="shared" si="13"/>
        <v>41</v>
      </c>
      <c r="H53" s="33">
        <f t="shared" si="10"/>
        <v>97.560975609756099</v>
      </c>
      <c r="I53" s="34">
        <f t="shared" si="11"/>
        <v>2.4390243902439024</v>
      </c>
      <c r="K53" s="32">
        <v>0</v>
      </c>
      <c r="L53" s="32">
        <v>41</v>
      </c>
      <c r="M53" s="35">
        <f t="shared" si="15"/>
        <v>41</v>
      </c>
      <c r="N53" s="36">
        <f t="shared" si="14"/>
        <v>0</v>
      </c>
      <c r="O53" s="33">
        <f t="shared" si="16"/>
        <v>100</v>
      </c>
    </row>
    <row r="54" spans="1:15" x14ac:dyDescent="0.25">
      <c r="A54" s="30">
        <v>9</v>
      </c>
      <c r="B54" s="31" t="s">
        <v>28</v>
      </c>
      <c r="C54" s="32">
        <v>10</v>
      </c>
      <c r="D54" s="32">
        <v>22</v>
      </c>
      <c r="E54" s="32">
        <v>0</v>
      </c>
      <c r="F54" s="32">
        <v>0</v>
      </c>
      <c r="G54" s="32">
        <f t="shared" si="13"/>
        <v>32</v>
      </c>
      <c r="H54" s="33">
        <f t="shared" si="10"/>
        <v>100</v>
      </c>
      <c r="I54" s="34">
        <f t="shared" si="11"/>
        <v>0</v>
      </c>
      <c r="K54" s="32">
        <v>0</v>
      </c>
      <c r="L54" s="32">
        <v>32</v>
      </c>
      <c r="M54" s="35">
        <f t="shared" si="15"/>
        <v>32</v>
      </c>
      <c r="N54" s="36">
        <f t="shared" si="14"/>
        <v>0</v>
      </c>
      <c r="O54" s="33">
        <f t="shared" si="16"/>
        <v>100</v>
      </c>
    </row>
    <row r="55" spans="1:15" x14ac:dyDescent="0.25">
      <c r="A55" s="30">
        <v>10</v>
      </c>
      <c r="B55" s="31" t="s">
        <v>29</v>
      </c>
      <c r="C55" s="32">
        <v>21</v>
      </c>
      <c r="D55" s="32">
        <v>9</v>
      </c>
      <c r="E55" s="32">
        <v>1</v>
      </c>
      <c r="F55" s="32">
        <v>0</v>
      </c>
      <c r="G55" s="32">
        <f t="shared" si="13"/>
        <v>31</v>
      </c>
      <c r="H55" s="33">
        <f t="shared" si="10"/>
        <v>96.774193548387103</v>
      </c>
      <c r="I55" s="34">
        <f t="shared" si="11"/>
        <v>0</v>
      </c>
      <c r="K55" s="32">
        <v>0</v>
      </c>
      <c r="L55" s="32">
        <v>31</v>
      </c>
      <c r="M55" s="35">
        <f t="shared" si="15"/>
        <v>31</v>
      </c>
      <c r="N55" s="36">
        <f t="shared" si="14"/>
        <v>0</v>
      </c>
      <c r="O55" s="33">
        <f t="shared" si="16"/>
        <v>100</v>
      </c>
    </row>
    <row r="56" spans="1:15" x14ac:dyDescent="0.25">
      <c r="A56" s="30">
        <v>11</v>
      </c>
      <c r="B56" s="31" t="s">
        <v>30</v>
      </c>
      <c r="C56" s="32">
        <v>21</v>
      </c>
      <c r="D56" s="32">
        <v>7</v>
      </c>
      <c r="E56" s="32">
        <v>0</v>
      </c>
      <c r="F56" s="32">
        <v>1</v>
      </c>
      <c r="G56" s="32">
        <f t="shared" si="13"/>
        <v>29</v>
      </c>
      <c r="H56" s="33">
        <f t="shared" si="10"/>
        <v>96.551724137931032</v>
      </c>
      <c r="I56" s="34">
        <f t="shared" si="11"/>
        <v>3.4482758620689653</v>
      </c>
      <c r="K56" s="32">
        <v>0</v>
      </c>
      <c r="L56" s="32">
        <v>29</v>
      </c>
      <c r="M56" s="35">
        <f t="shared" si="15"/>
        <v>29</v>
      </c>
      <c r="N56" s="36">
        <f t="shared" si="14"/>
        <v>0</v>
      </c>
      <c r="O56" s="33">
        <f t="shared" si="16"/>
        <v>100</v>
      </c>
    </row>
    <row r="57" spans="1:15" x14ac:dyDescent="0.25">
      <c r="A57" s="30">
        <v>12</v>
      </c>
      <c r="B57" s="31" t="s">
        <v>31</v>
      </c>
      <c r="C57" s="32">
        <v>13</v>
      </c>
      <c r="D57" s="32">
        <v>14</v>
      </c>
      <c r="E57" s="32">
        <v>0</v>
      </c>
      <c r="F57" s="32">
        <v>0</v>
      </c>
      <c r="G57" s="32">
        <f t="shared" si="13"/>
        <v>27</v>
      </c>
      <c r="H57" s="33">
        <f t="shared" si="10"/>
        <v>100</v>
      </c>
      <c r="I57" s="34">
        <f t="shared" si="11"/>
        <v>0</v>
      </c>
      <c r="K57" s="32">
        <v>0</v>
      </c>
      <c r="L57" s="32">
        <v>27</v>
      </c>
      <c r="M57" s="35">
        <f t="shared" si="15"/>
        <v>27</v>
      </c>
      <c r="N57" s="36">
        <f t="shared" si="14"/>
        <v>0</v>
      </c>
      <c r="O57" s="33">
        <f t="shared" si="16"/>
        <v>100</v>
      </c>
    </row>
    <row r="58" spans="1:15" x14ac:dyDescent="0.25">
      <c r="A58" s="30">
        <v>13</v>
      </c>
      <c r="B58" s="31" t="s">
        <v>32</v>
      </c>
      <c r="C58" s="32">
        <v>12</v>
      </c>
      <c r="D58" s="32">
        <v>12</v>
      </c>
      <c r="E58" s="32">
        <v>1</v>
      </c>
      <c r="F58" s="32">
        <v>0</v>
      </c>
      <c r="G58" s="32">
        <f t="shared" si="13"/>
        <v>25</v>
      </c>
      <c r="H58" s="33">
        <f t="shared" si="10"/>
        <v>96</v>
      </c>
      <c r="I58" s="34">
        <f t="shared" si="11"/>
        <v>0</v>
      </c>
      <c r="K58" s="32">
        <v>0</v>
      </c>
      <c r="L58" s="32">
        <v>25</v>
      </c>
      <c r="M58" s="35">
        <f t="shared" si="15"/>
        <v>25</v>
      </c>
      <c r="N58" s="36">
        <f t="shared" si="14"/>
        <v>0</v>
      </c>
      <c r="O58" s="33">
        <f t="shared" si="16"/>
        <v>100</v>
      </c>
    </row>
    <row r="59" spans="1:15" ht="15.75" thickBot="1" x14ac:dyDescent="0.3">
      <c r="A59" s="37">
        <v>14</v>
      </c>
      <c r="B59" s="38" t="s">
        <v>33</v>
      </c>
      <c r="C59" s="32">
        <v>15</v>
      </c>
      <c r="D59" s="32">
        <v>11</v>
      </c>
      <c r="E59" s="32">
        <v>0</v>
      </c>
      <c r="F59" s="32">
        <v>0</v>
      </c>
      <c r="G59" s="32">
        <f t="shared" si="13"/>
        <v>26</v>
      </c>
      <c r="H59" s="42">
        <f t="shared" si="10"/>
        <v>100</v>
      </c>
      <c r="I59" s="34">
        <f t="shared" si="11"/>
        <v>0</v>
      </c>
      <c r="K59" s="39">
        <v>0</v>
      </c>
      <c r="L59" s="39">
        <v>26</v>
      </c>
      <c r="M59" s="40">
        <f t="shared" si="15"/>
        <v>26</v>
      </c>
      <c r="N59" s="41">
        <f t="shared" si="14"/>
        <v>0</v>
      </c>
      <c r="O59" s="42">
        <f t="shared" si="16"/>
        <v>100</v>
      </c>
    </row>
    <row r="60" spans="1:15" ht="16.5" thickTop="1" thickBot="1" x14ac:dyDescent="0.3">
      <c r="A60" s="43"/>
      <c r="B60" s="60" t="s">
        <v>18</v>
      </c>
      <c r="C60" s="60">
        <f>SUM(C46:C59)</f>
        <v>268</v>
      </c>
      <c r="D60" s="60">
        <f t="shared" ref="D60:G60" si="17">SUM(D46:D59)</f>
        <v>196</v>
      </c>
      <c r="E60" s="60">
        <f t="shared" si="17"/>
        <v>2</v>
      </c>
      <c r="F60" s="60">
        <f t="shared" si="17"/>
        <v>3</v>
      </c>
      <c r="G60" s="60">
        <f t="shared" si="17"/>
        <v>469</v>
      </c>
      <c r="H60" s="61">
        <f t="shared" si="10"/>
        <v>98.933901918976545</v>
      </c>
      <c r="I60" s="62">
        <f t="shared" si="11"/>
        <v>0.63965884861407252</v>
      </c>
      <c r="K60" s="47">
        <f t="shared" ref="K60:M60" si="18">SUM(K46:K59)</f>
        <v>0</v>
      </c>
      <c r="L60" s="47">
        <f t="shared" si="18"/>
        <v>469</v>
      </c>
      <c r="M60" s="47">
        <f t="shared" si="18"/>
        <v>469</v>
      </c>
      <c r="N60" s="48">
        <f t="shared" si="14"/>
        <v>0</v>
      </c>
      <c r="O60" s="49">
        <f t="shared" si="16"/>
        <v>100</v>
      </c>
    </row>
    <row r="61" spans="1:15" ht="15.75" thickBot="1" x14ac:dyDescent="0.3">
      <c r="B61" s="63" t="s">
        <v>34</v>
      </c>
      <c r="C61" s="64">
        <f>C60/$G$25*100</f>
        <v>54.693877551020407</v>
      </c>
      <c r="D61" s="64">
        <f>D60/$G$25*100</f>
        <v>40</v>
      </c>
      <c r="E61" s="64">
        <f>E60/$G$25*100</f>
        <v>0.40816326530612246</v>
      </c>
      <c r="F61" s="64">
        <f>F60/$G$25*100</f>
        <v>0.61224489795918369</v>
      </c>
      <c r="G61" s="65">
        <f>G60/$G$25*100</f>
        <v>95.714285714285722</v>
      </c>
    </row>
    <row r="63" spans="1:15" ht="15.75" x14ac:dyDescent="0.25">
      <c r="G63" s="55" t="str">
        <f>G28</f>
        <v>Demak, 4 Mei 2021</v>
      </c>
    </row>
    <row r="64" spans="1:15" ht="15.75" x14ac:dyDescent="0.25">
      <c r="G64" s="55" t="s">
        <v>36</v>
      </c>
    </row>
    <row r="65" spans="1:15" ht="15.75" x14ac:dyDescent="0.25">
      <c r="G65" s="55" t="s">
        <v>37</v>
      </c>
    </row>
    <row r="66" spans="1:15" ht="15.75" x14ac:dyDescent="0.25">
      <c r="G66" s="55"/>
    </row>
    <row r="67" spans="1:15" ht="15.75" x14ac:dyDescent="0.25">
      <c r="G67" s="55"/>
    </row>
    <row r="68" spans="1:15" ht="15.75" x14ac:dyDescent="0.25">
      <c r="G68" s="55"/>
    </row>
    <row r="69" spans="1:15" ht="15.75" x14ac:dyDescent="0.25">
      <c r="G69" s="55" t="s">
        <v>38</v>
      </c>
    </row>
    <row r="70" spans="1:15" ht="15.75" x14ac:dyDescent="0.25">
      <c r="G70" s="55" t="s">
        <v>39</v>
      </c>
    </row>
    <row r="71" spans="1:15" ht="15.75" x14ac:dyDescent="0.25">
      <c r="G71" s="55" t="s">
        <v>40</v>
      </c>
    </row>
    <row r="72" spans="1:15" ht="16.5" thickBot="1" x14ac:dyDescent="0.35">
      <c r="B72" s="1"/>
      <c r="C72" s="3" t="s">
        <v>0</v>
      </c>
      <c r="D72" s="3"/>
      <c r="E72" s="3"/>
      <c r="F72" s="3"/>
      <c r="G72" s="3"/>
      <c r="H72" s="3"/>
    </row>
    <row r="73" spans="1:15" ht="15.75" x14ac:dyDescent="0.3">
      <c r="B73" s="1"/>
      <c r="C73" s="4" t="s">
        <v>43</v>
      </c>
      <c r="D73" s="1"/>
      <c r="E73" s="1"/>
      <c r="F73" s="1"/>
      <c r="G73" s="1"/>
    </row>
    <row r="74" spans="1:15" ht="15.75" x14ac:dyDescent="0.3">
      <c r="B74" s="1"/>
      <c r="C74" s="5" t="str">
        <f>C39</f>
        <v>Tahun Pelajaran : 2020/2021</v>
      </c>
      <c r="D74" s="1"/>
      <c r="E74" s="1"/>
      <c r="F74" s="1"/>
      <c r="G74" s="1"/>
    </row>
    <row r="75" spans="1:15" ht="15.75" x14ac:dyDescent="0.3">
      <c r="B75" s="1"/>
      <c r="C75" s="4" t="s">
        <v>2</v>
      </c>
      <c r="D75" s="1"/>
      <c r="E75" s="1"/>
      <c r="F75" s="1"/>
      <c r="G75" s="1"/>
    </row>
    <row r="76" spans="1:15" ht="15.75" x14ac:dyDescent="0.3">
      <c r="B76" s="1"/>
      <c r="C76" s="6" t="s">
        <v>3</v>
      </c>
      <c r="D76" s="1"/>
      <c r="E76" s="1"/>
      <c r="F76" s="1"/>
      <c r="G76" s="1"/>
      <c r="I76" s="7" t="s">
        <v>44</v>
      </c>
    </row>
    <row r="77" spans="1:15" ht="15.75" thickBot="1" x14ac:dyDescent="0.3"/>
    <row r="78" spans="1:15" ht="15" customHeight="1" x14ac:dyDescent="0.25">
      <c r="A78" s="56" t="s">
        <v>5</v>
      </c>
      <c r="B78" s="57" t="s">
        <v>6</v>
      </c>
      <c r="C78" s="10" t="s">
        <v>7</v>
      </c>
      <c r="D78" s="10"/>
      <c r="E78" s="10"/>
      <c r="F78" s="10"/>
      <c r="G78" s="10"/>
      <c r="H78" s="10" t="s">
        <v>8</v>
      </c>
      <c r="I78" s="11"/>
      <c r="K78" s="12" t="s">
        <v>9</v>
      </c>
      <c r="L78" s="13"/>
      <c r="M78" s="14"/>
      <c r="N78" s="12" t="s">
        <v>8</v>
      </c>
      <c r="O78" s="14"/>
    </row>
    <row r="79" spans="1:15" ht="26.25" thickBot="1" x14ac:dyDescent="0.3">
      <c r="A79" s="58"/>
      <c r="B79" s="59"/>
      <c r="C79" s="17" t="s">
        <v>10</v>
      </c>
      <c r="D79" s="18" t="s">
        <v>11</v>
      </c>
      <c r="E79" s="17" t="s">
        <v>12</v>
      </c>
      <c r="F79" s="18" t="s">
        <v>13</v>
      </c>
      <c r="G79" s="17" t="s">
        <v>14</v>
      </c>
      <c r="H79" s="18" t="s">
        <v>15</v>
      </c>
      <c r="I79" s="19" t="s">
        <v>13</v>
      </c>
      <c r="K79" s="20" t="s">
        <v>16</v>
      </c>
      <c r="L79" s="21" t="s">
        <v>17</v>
      </c>
      <c r="M79" s="20" t="s">
        <v>18</v>
      </c>
      <c r="N79" s="20" t="s">
        <v>16</v>
      </c>
      <c r="O79" s="21" t="s">
        <v>17</v>
      </c>
    </row>
    <row r="80" spans="1:15" ht="15.75" thickTop="1" x14ac:dyDescent="0.25">
      <c r="A80" s="22"/>
      <c r="B80" s="23" t="s">
        <v>19</v>
      </c>
      <c r="C80" s="24">
        <f>SUM(C81:C94)</f>
        <v>13</v>
      </c>
      <c r="D80" s="24">
        <f t="shared" ref="D80:G80" si="19">SUM(D81:D94)</f>
        <v>8</v>
      </c>
      <c r="E80" s="24">
        <f t="shared" si="19"/>
        <v>0</v>
      </c>
      <c r="F80" s="24">
        <f t="shared" si="19"/>
        <v>0</v>
      </c>
      <c r="G80" s="24">
        <f t="shared" si="19"/>
        <v>21</v>
      </c>
      <c r="H80" s="25">
        <f t="shared" ref="H80:H95" si="20">IF(G80&lt;1,0,SUM(C80:D80)/G80*100)</f>
        <v>100</v>
      </c>
      <c r="I80" s="26">
        <f>SUM(F80:F80)/G80*100</f>
        <v>0</v>
      </c>
      <c r="K80" s="27">
        <f t="shared" ref="K80" si="21">SUM(K81:K94)</f>
        <v>0</v>
      </c>
      <c r="L80" s="27">
        <f t="shared" ref="L80:M80" si="22">SUM(L81:L94)</f>
        <v>21</v>
      </c>
      <c r="M80" s="27">
        <f t="shared" si="22"/>
        <v>21</v>
      </c>
      <c r="N80" s="28">
        <f>K80/M80*100</f>
        <v>0</v>
      </c>
      <c r="O80" s="29">
        <f>L80/M80*100</f>
        <v>100</v>
      </c>
    </row>
    <row r="81" spans="1:15" x14ac:dyDescent="0.25">
      <c r="A81" s="30">
        <v>1</v>
      </c>
      <c r="B81" s="31" t="s">
        <v>20</v>
      </c>
      <c r="C81" s="32">
        <v>8</v>
      </c>
      <c r="D81" s="32">
        <v>2</v>
      </c>
      <c r="E81" s="32">
        <v>0</v>
      </c>
      <c r="F81" s="32">
        <v>0</v>
      </c>
      <c r="G81" s="32">
        <f t="shared" ref="G81:G94" si="23">SUM(C81:F81)</f>
        <v>10</v>
      </c>
      <c r="H81" s="33">
        <f>IF(G81&lt;1,0,SUM(C81:D81)/G81*100)</f>
        <v>100</v>
      </c>
      <c r="I81" s="34">
        <f t="shared" ref="I81:I94" si="24">IF(G81&lt;1,0,SUM(F81:F81)/G81*100)</f>
        <v>0</v>
      </c>
      <c r="K81" s="32">
        <v>0</v>
      </c>
      <c r="L81" s="32">
        <v>10</v>
      </c>
      <c r="M81" s="35">
        <f>SUM(K81:L81)</f>
        <v>10</v>
      </c>
      <c r="N81" s="36">
        <f>IF(G81&lt;1,0,K81/M81*100)</f>
        <v>0</v>
      </c>
      <c r="O81" s="33">
        <f>IF(G81&lt;1,0,L81/M81*100)</f>
        <v>100</v>
      </c>
    </row>
    <row r="82" spans="1:15" x14ac:dyDescent="0.25">
      <c r="A82" s="30">
        <v>2</v>
      </c>
      <c r="B82" s="31" t="s">
        <v>21</v>
      </c>
      <c r="C82" s="32">
        <v>0</v>
      </c>
      <c r="D82" s="32">
        <v>1</v>
      </c>
      <c r="E82" s="32">
        <v>0</v>
      </c>
      <c r="F82" s="32">
        <v>0</v>
      </c>
      <c r="G82" s="32">
        <f t="shared" si="23"/>
        <v>1</v>
      </c>
      <c r="H82" s="33">
        <f t="shared" si="20"/>
        <v>100</v>
      </c>
      <c r="I82" s="34">
        <f t="shared" si="24"/>
        <v>0</v>
      </c>
      <c r="K82" s="32">
        <v>0</v>
      </c>
      <c r="L82" s="32">
        <v>1</v>
      </c>
      <c r="M82" s="35">
        <f t="shared" ref="M82:M94" si="25">SUM(K82:L82)</f>
        <v>1</v>
      </c>
      <c r="N82" s="36">
        <f t="shared" ref="N82:N94" si="26">IF(G82&lt;1,0,K82/M82*100)</f>
        <v>0</v>
      </c>
      <c r="O82" s="33">
        <f t="shared" ref="O82:O94" si="27">IF(G82&lt;1,0,L82/M82*100)</f>
        <v>100</v>
      </c>
    </row>
    <row r="83" spans="1:15" x14ac:dyDescent="0.25">
      <c r="A83" s="30">
        <v>3</v>
      </c>
      <c r="B83" s="31" t="s">
        <v>22</v>
      </c>
      <c r="C83" s="32">
        <v>0</v>
      </c>
      <c r="D83" s="32">
        <v>0</v>
      </c>
      <c r="E83" s="32">
        <v>0</v>
      </c>
      <c r="F83" s="32">
        <v>0</v>
      </c>
      <c r="G83" s="32">
        <f t="shared" si="23"/>
        <v>0</v>
      </c>
      <c r="H83" s="33">
        <f t="shared" si="20"/>
        <v>0</v>
      </c>
      <c r="I83" s="34">
        <f t="shared" si="24"/>
        <v>0</v>
      </c>
      <c r="K83" s="32">
        <v>0</v>
      </c>
      <c r="L83" s="32">
        <v>0</v>
      </c>
      <c r="M83" s="35">
        <f t="shared" si="25"/>
        <v>0</v>
      </c>
      <c r="N83" s="36">
        <f t="shared" si="26"/>
        <v>0</v>
      </c>
      <c r="O83" s="33">
        <f t="shared" si="27"/>
        <v>0</v>
      </c>
    </row>
    <row r="84" spans="1:15" x14ac:dyDescent="0.25">
      <c r="A84" s="30">
        <v>4</v>
      </c>
      <c r="B84" s="31" t="s">
        <v>23</v>
      </c>
      <c r="C84" s="32">
        <v>1</v>
      </c>
      <c r="D84" s="32">
        <v>1</v>
      </c>
      <c r="E84" s="32">
        <v>0</v>
      </c>
      <c r="F84" s="32">
        <v>0</v>
      </c>
      <c r="G84" s="32">
        <f t="shared" si="23"/>
        <v>2</v>
      </c>
      <c r="H84" s="33">
        <f t="shared" si="20"/>
        <v>100</v>
      </c>
      <c r="I84" s="34">
        <f t="shared" si="24"/>
        <v>0</v>
      </c>
      <c r="K84" s="32">
        <v>0</v>
      </c>
      <c r="L84" s="32">
        <v>2</v>
      </c>
      <c r="M84" s="35">
        <f t="shared" si="25"/>
        <v>2</v>
      </c>
      <c r="N84" s="36">
        <f t="shared" si="26"/>
        <v>0</v>
      </c>
      <c r="O84" s="33">
        <f t="shared" si="27"/>
        <v>100</v>
      </c>
    </row>
    <row r="85" spans="1:15" x14ac:dyDescent="0.25">
      <c r="A85" s="30">
        <v>5</v>
      </c>
      <c r="B85" s="31" t="s">
        <v>24</v>
      </c>
      <c r="C85" s="32">
        <v>0</v>
      </c>
      <c r="D85" s="32">
        <v>0</v>
      </c>
      <c r="E85" s="32">
        <v>0</v>
      </c>
      <c r="F85" s="32">
        <v>0</v>
      </c>
      <c r="G85" s="32">
        <f t="shared" si="23"/>
        <v>0</v>
      </c>
      <c r="H85" s="33">
        <f t="shared" si="20"/>
        <v>0</v>
      </c>
      <c r="I85" s="34">
        <f t="shared" si="24"/>
        <v>0</v>
      </c>
      <c r="K85" s="32">
        <v>0</v>
      </c>
      <c r="L85" s="32">
        <v>0</v>
      </c>
      <c r="M85" s="35">
        <f t="shared" si="25"/>
        <v>0</v>
      </c>
      <c r="N85" s="36">
        <f t="shared" si="26"/>
        <v>0</v>
      </c>
      <c r="O85" s="33">
        <f t="shared" si="27"/>
        <v>0</v>
      </c>
    </row>
    <row r="86" spans="1:15" x14ac:dyDescent="0.25">
      <c r="A86" s="30">
        <v>6</v>
      </c>
      <c r="B86" s="31" t="s">
        <v>25</v>
      </c>
      <c r="C86" s="32">
        <v>0</v>
      </c>
      <c r="D86" s="32">
        <v>0</v>
      </c>
      <c r="E86" s="32">
        <v>0</v>
      </c>
      <c r="F86" s="32">
        <v>0</v>
      </c>
      <c r="G86" s="32">
        <f t="shared" si="23"/>
        <v>0</v>
      </c>
      <c r="H86" s="33">
        <f t="shared" si="20"/>
        <v>0</v>
      </c>
      <c r="I86" s="34">
        <f t="shared" si="24"/>
        <v>0</v>
      </c>
      <c r="K86" s="32">
        <v>0</v>
      </c>
      <c r="L86" s="32">
        <v>0</v>
      </c>
      <c r="M86" s="35">
        <f t="shared" si="25"/>
        <v>0</v>
      </c>
      <c r="N86" s="36">
        <f t="shared" si="26"/>
        <v>0</v>
      </c>
      <c r="O86" s="33">
        <f t="shared" si="27"/>
        <v>0</v>
      </c>
    </row>
    <row r="87" spans="1:15" x14ac:dyDescent="0.25">
      <c r="A87" s="30">
        <v>7</v>
      </c>
      <c r="B87" s="31" t="s">
        <v>26</v>
      </c>
      <c r="C87" s="32">
        <v>3</v>
      </c>
      <c r="D87" s="32">
        <v>2</v>
      </c>
      <c r="E87" s="32">
        <v>0</v>
      </c>
      <c r="F87" s="32">
        <v>0</v>
      </c>
      <c r="G87" s="32">
        <f t="shared" si="23"/>
        <v>5</v>
      </c>
      <c r="H87" s="33">
        <f t="shared" si="20"/>
        <v>100</v>
      </c>
      <c r="I87" s="34">
        <f t="shared" si="24"/>
        <v>0</v>
      </c>
      <c r="K87" s="32">
        <v>0</v>
      </c>
      <c r="L87" s="32">
        <v>5</v>
      </c>
      <c r="M87" s="35">
        <f t="shared" si="25"/>
        <v>5</v>
      </c>
      <c r="N87" s="36">
        <f t="shared" si="26"/>
        <v>0</v>
      </c>
      <c r="O87" s="33">
        <f t="shared" si="27"/>
        <v>100</v>
      </c>
    </row>
    <row r="88" spans="1:15" x14ac:dyDescent="0.25">
      <c r="A88" s="30">
        <v>8</v>
      </c>
      <c r="B88" s="31" t="s">
        <v>27</v>
      </c>
      <c r="C88" s="32">
        <v>1</v>
      </c>
      <c r="D88" s="32">
        <v>1</v>
      </c>
      <c r="E88" s="32">
        <v>0</v>
      </c>
      <c r="F88" s="32">
        <v>0</v>
      </c>
      <c r="G88" s="32">
        <f t="shared" si="23"/>
        <v>2</v>
      </c>
      <c r="H88" s="33">
        <f t="shared" si="20"/>
        <v>100</v>
      </c>
      <c r="I88" s="34">
        <f t="shared" si="24"/>
        <v>0</v>
      </c>
      <c r="K88" s="32">
        <v>0</v>
      </c>
      <c r="L88" s="32">
        <v>2</v>
      </c>
      <c r="M88" s="35">
        <f t="shared" si="25"/>
        <v>2</v>
      </c>
      <c r="N88" s="36">
        <f t="shared" si="26"/>
        <v>0</v>
      </c>
      <c r="O88" s="33">
        <f t="shared" si="27"/>
        <v>100</v>
      </c>
    </row>
    <row r="89" spans="1:15" x14ac:dyDescent="0.25">
      <c r="A89" s="30">
        <v>9</v>
      </c>
      <c r="B89" s="31" t="s">
        <v>28</v>
      </c>
      <c r="C89" s="32">
        <v>0</v>
      </c>
      <c r="D89" s="32">
        <v>0</v>
      </c>
      <c r="E89" s="32">
        <v>0</v>
      </c>
      <c r="F89" s="32">
        <v>0</v>
      </c>
      <c r="G89" s="32">
        <f t="shared" si="23"/>
        <v>0</v>
      </c>
      <c r="H89" s="33">
        <f t="shared" si="20"/>
        <v>0</v>
      </c>
      <c r="I89" s="34">
        <f t="shared" si="24"/>
        <v>0</v>
      </c>
      <c r="K89" s="32">
        <v>0</v>
      </c>
      <c r="L89" s="32">
        <v>0</v>
      </c>
      <c r="M89" s="35">
        <f t="shared" si="25"/>
        <v>0</v>
      </c>
      <c r="N89" s="36">
        <f t="shared" si="26"/>
        <v>0</v>
      </c>
      <c r="O89" s="33">
        <f t="shared" si="27"/>
        <v>0</v>
      </c>
    </row>
    <row r="90" spans="1:15" x14ac:dyDescent="0.25">
      <c r="A90" s="30">
        <v>10</v>
      </c>
      <c r="B90" s="31" t="s">
        <v>29</v>
      </c>
      <c r="C90" s="32">
        <v>0</v>
      </c>
      <c r="D90" s="32">
        <v>0</v>
      </c>
      <c r="E90" s="32">
        <v>0</v>
      </c>
      <c r="F90" s="32">
        <v>0</v>
      </c>
      <c r="G90" s="32">
        <f t="shared" si="23"/>
        <v>0</v>
      </c>
      <c r="H90" s="33">
        <f t="shared" si="20"/>
        <v>0</v>
      </c>
      <c r="I90" s="34">
        <f t="shared" si="24"/>
        <v>0</v>
      </c>
      <c r="K90" s="32">
        <v>0</v>
      </c>
      <c r="L90" s="32">
        <v>0</v>
      </c>
      <c r="M90" s="35">
        <f t="shared" si="25"/>
        <v>0</v>
      </c>
      <c r="N90" s="36">
        <f t="shared" si="26"/>
        <v>0</v>
      </c>
      <c r="O90" s="33">
        <f t="shared" si="27"/>
        <v>0</v>
      </c>
    </row>
    <row r="91" spans="1:15" x14ac:dyDescent="0.25">
      <c r="A91" s="30">
        <v>11</v>
      </c>
      <c r="B91" s="31" t="s">
        <v>30</v>
      </c>
      <c r="C91" s="32">
        <v>0</v>
      </c>
      <c r="D91" s="32">
        <v>0</v>
      </c>
      <c r="E91" s="32">
        <v>0</v>
      </c>
      <c r="F91" s="32">
        <v>0</v>
      </c>
      <c r="G91" s="32">
        <f t="shared" si="23"/>
        <v>0</v>
      </c>
      <c r="H91" s="33">
        <f t="shared" si="20"/>
        <v>0</v>
      </c>
      <c r="I91" s="34">
        <f t="shared" si="24"/>
        <v>0</v>
      </c>
      <c r="K91" s="32">
        <v>0</v>
      </c>
      <c r="L91" s="32">
        <v>0</v>
      </c>
      <c r="M91" s="35">
        <f t="shared" si="25"/>
        <v>0</v>
      </c>
      <c r="N91" s="36">
        <f t="shared" si="26"/>
        <v>0</v>
      </c>
      <c r="O91" s="33">
        <f t="shared" si="27"/>
        <v>0</v>
      </c>
    </row>
    <row r="92" spans="1:15" x14ac:dyDescent="0.25">
      <c r="A92" s="30">
        <v>12</v>
      </c>
      <c r="B92" s="31" t="s">
        <v>31</v>
      </c>
      <c r="C92" s="32">
        <v>0</v>
      </c>
      <c r="D92" s="32">
        <v>0</v>
      </c>
      <c r="E92" s="32">
        <v>0</v>
      </c>
      <c r="F92" s="32">
        <v>0</v>
      </c>
      <c r="G92" s="32">
        <f t="shared" si="23"/>
        <v>0</v>
      </c>
      <c r="H92" s="33">
        <f t="shared" si="20"/>
        <v>0</v>
      </c>
      <c r="I92" s="34">
        <f t="shared" si="24"/>
        <v>0</v>
      </c>
      <c r="K92" s="32">
        <v>0</v>
      </c>
      <c r="L92" s="32">
        <v>0</v>
      </c>
      <c r="M92" s="35">
        <f t="shared" si="25"/>
        <v>0</v>
      </c>
      <c r="N92" s="36">
        <f t="shared" si="26"/>
        <v>0</v>
      </c>
      <c r="O92" s="33">
        <f t="shared" si="27"/>
        <v>0</v>
      </c>
    </row>
    <row r="93" spans="1:15" x14ac:dyDescent="0.25">
      <c r="A93" s="30">
        <v>13</v>
      </c>
      <c r="B93" s="31" t="s">
        <v>32</v>
      </c>
      <c r="C93" s="32">
        <v>0</v>
      </c>
      <c r="D93" s="32">
        <v>1</v>
      </c>
      <c r="E93" s="32">
        <v>0</v>
      </c>
      <c r="F93" s="32">
        <v>0</v>
      </c>
      <c r="G93" s="32">
        <f t="shared" si="23"/>
        <v>1</v>
      </c>
      <c r="H93" s="33">
        <f t="shared" si="20"/>
        <v>100</v>
      </c>
      <c r="I93" s="34">
        <f t="shared" si="24"/>
        <v>0</v>
      </c>
      <c r="K93" s="32">
        <v>0</v>
      </c>
      <c r="L93" s="32">
        <v>1</v>
      </c>
      <c r="M93" s="35">
        <f t="shared" si="25"/>
        <v>1</v>
      </c>
      <c r="N93" s="36">
        <f t="shared" si="26"/>
        <v>0</v>
      </c>
      <c r="O93" s="33">
        <f t="shared" si="27"/>
        <v>100</v>
      </c>
    </row>
    <row r="94" spans="1:15" ht="15.75" thickBot="1" x14ac:dyDescent="0.3">
      <c r="A94" s="37">
        <v>14</v>
      </c>
      <c r="B94" s="38" t="s">
        <v>33</v>
      </c>
      <c r="C94" s="32">
        <v>0</v>
      </c>
      <c r="D94" s="32">
        <v>0</v>
      </c>
      <c r="E94" s="32">
        <v>0</v>
      </c>
      <c r="F94" s="32">
        <v>0</v>
      </c>
      <c r="G94" s="32">
        <f t="shared" si="23"/>
        <v>0</v>
      </c>
      <c r="H94" s="42">
        <f t="shared" si="20"/>
        <v>0</v>
      </c>
      <c r="I94" s="34">
        <f t="shared" si="24"/>
        <v>0</v>
      </c>
      <c r="K94" s="39">
        <v>0</v>
      </c>
      <c r="L94" s="39">
        <v>0</v>
      </c>
      <c r="M94" s="40">
        <f t="shared" si="25"/>
        <v>0</v>
      </c>
      <c r="N94" s="41">
        <f t="shared" si="26"/>
        <v>0</v>
      </c>
      <c r="O94" s="42">
        <f t="shared" si="27"/>
        <v>0</v>
      </c>
    </row>
    <row r="95" spans="1:15" ht="16.5" thickTop="1" thickBot="1" x14ac:dyDescent="0.3">
      <c r="A95" s="43"/>
      <c r="B95" s="60" t="s">
        <v>18</v>
      </c>
      <c r="C95" s="60">
        <f>SUM(C81:C94)</f>
        <v>13</v>
      </c>
      <c r="D95" s="60">
        <f t="shared" ref="D95:G95" si="28">SUM(D81:D94)</f>
        <v>8</v>
      </c>
      <c r="E95" s="60">
        <f t="shared" si="28"/>
        <v>0</v>
      </c>
      <c r="F95" s="60">
        <f t="shared" si="28"/>
        <v>0</v>
      </c>
      <c r="G95" s="60">
        <f t="shared" si="28"/>
        <v>21</v>
      </c>
      <c r="H95" s="61">
        <f t="shared" si="20"/>
        <v>100</v>
      </c>
      <c r="I95" s="62">
        <f>SUM(F95:F95)/G95*100</f>
        <v>0</v>
      </c>
      <c r="K95" s="47">
        <f t="shared" ref="K95" si="29">SUM(K81:K94)</f>
        <v>0</v>
      </c>
      <c r="L95" s="47">
        <f t="shared" ref="L95:M95" si="30">SUM(L81:L94)</f>
        <v>21</v>
      </c>
      <c r="M95" s="47">
        <f t="shared" si="30"/>
        <v>21</v>
      </c>
      <c r="N95" s="48">
        <f t="shared" ref="N95" si="31">K95/M95*100</f>
        <v>0</v>
      </c>
      <c r="O95" s="49">
        <f t="shared" ref="O95" si="32">L95/M95*100</f>
        <v>100</v>
      </c>
    </row>
    <row r="96" spans="1:15" ht="15.75" thickBot="1" x14ac:dyDescent="0.3">
      <c r="B96" s="63" t="s">
        <v>34</v>
      </c>
      <c r="C96" s="64">
        <f>C95/$G$25*100</f>
        <v>2.6530612244897958</v>
      </c>
      <c r="D96" s="64">
        <f>D95/$G$25*100</f>
        <v>1.6326530612244898</v>
      </c>
      <c r="E96" s="64">
        <f>E95/$G$25*100</f>
        <v>0</v>
      </c>
      <c r="F96" s="64">
        <f>F95/$G$25*100</f>
        <v>0</v>
      </c>
      <c r="G96" s="65">
        <f>G95/$G$25*100</f>
        <v>4.2857142857142856</v>
      </c>
    </row>
    <row r="98" spans="7:7" ht="15.75" x14ac:dyDescent="0.25">
      <c r="G98" s="55" t="str">
        <f>G63</f>
        <v>Demak, 4 Mei 2021</v>
      </c>
    </row>
    <row r="99" spans="7:7" ht="15.75" x14ac:dyDescent="0.25">
      <c r="G99" s="55" t="s">
        <v>36</v>
      </c>
    </row>
    <row r="100" spans="7:7" ht="15.75" x14ac:dyDescent="0.25">
      <c r="G100" s="55" t="s">
        <v>37</v>
      </c>
    </row>
    <row r="101" spans="7:7" ht="15.75" x14ac:dyDescent="0.25">
      <c r="G101" s="55"/>
    </row>
    <row r="102" spans="7:7" ht="15.75" x14ac:dyDescent="0.25">
      <c r="G102" s="55"/>
    </row>
    <row r="103" spans="7:7" ht="15.75" x14ac:dyDescent="0.25">
      <c r="G103" s="55"/>
    </row>
    <row r="104" spans="7:7" ht="15.75" x14ac:dyDescent="0.25">
      <c r="G104" s="55" t="s">
        <v>38</v>
      </c>
    </row>
    <row r="105" spans="7:7" ht="15.75" x14ac:dyDescent="0.25">
      <c r="G105" s="55" t="s">
        <v>39</v>
      </c>
    </row>
    <row r="106" spans="7:7" ht="15.75" x14ac:dyDescent="0.25">
      <c r="G106" s="55" t="s">
        <v>40</v>
      </c>
    </row>
  </sheetData>
  <sheetProtection sheet="1" objects="1" scenarios="1"/>
  <mergeCells count="18">
    <mergeCell ref="A78:A79"/>
    <mergeCell ref="B78:B79"/>
    <mergeCell ref="C78:G78"/>
    <mergeCell ref="H78:I78"/>
    <mergeCell ref="K78:M78"/>
    <mergeCell ref="N78:O78"/>
    <mergeCell ref="A43:A44"/>
    <mergeCell ref="B43:B44"/>
    <mergeCell ref="C43:G43"/>
    <mergeCell ref="H43:I43"/>
    <mergeCell ref="K43:M43"/>
    <mergeCell ref="N43:O43"/>
    <mergeCell ref="A8:A9"/>
    <mergeCell ref="B8:B9"/>
    <mergeCell ref="C8:G8"/>
    <mergeCell ref="H8:I8"/>
    <mergeCell ref="K8:M8"/>
    <mergeCell ref="N8:O8"/>
  </mergeCells>
  <pageMargins left="0.70866141732283472" right="1.1811023622047245" top="0.51181102362204722" bottom="0.51181102362204722" header="0.35433070866141736" footer="0.31496062992125984"/>
  <pageSetup paperSize="5" scale="95" orientation="landscape" r:id="rId1"/>
  <rowBreaks count="2" manualBreakCount="2">
    <brk id="36" max="16383" man="1"/>
    <brk id="7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Rekap_Akreditasi_SD_2021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2021-06-21T08:22:20Z</dcterms:created>
  <dcterms:modified xsi:type="dcterms:W3CDTF">2021-06-21T08:27:19Z</dcterms:modified>
</cp:coreProperties>
</file>