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2415" windowWidth="18195" windowHeight="4455"/>
  </bookViews>
  <sheets>
    <sheet name="JUL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H41" i="1" l="1"/>
  <c r="G41" i="1"/>
  <c r="F41" i="1"/>
  <c r="D41" i="1"/>
  <c r="E41" i="1" s="1"/>
  <c r="I41" i="1" s="1"/>
  <c r="C41" i="1"/>
  <c r="H38" i="1"/>
  <c r="I38" i="1" s="1"/>
  <c r="G38" i="1"/>
  <c r="F38" i="1"/>
  <c r="D38" i="1"/>
  <c r="E38" i="1" s="1"/>
  <c r="C38" i="1"/>
  <c r="G37" i="1"/>
  <c r="G40" i="1" s="1"/>
  <c r="G43" i="1" s="1"/>
  <c r="D37" i="1"/>
  <c r="D40" i="1" s="1"/>
  <c r="C37" i="1"/>
  <c r="C40" i="1" s="1"/>
  <c r="W28" i="1"/>
  <c r="U28" i="1"/>
  <c r="T28" i="1"/>
  <c r="S28" i="1"/>
  <c r="Q28" i="1"/>
  <c r="P28" i="1"/>
  <c r="O28" i="1"/>
  <c r="N28" i="1"/>
  <c r="L28" i="1"/>
  <c r="K28" i="1"/>
  <c r="J28" i="1"/>
  <c r="G28" i="1"/>
  <c r="F28" i="1"/>
  <c r="F37" i="1" s="1"/>
  <c r="E28" i="1"/>
  <c r="D28" i="1"/>
  <c r="C28" i="1"/>
  <c r="V26" i="1"/>
  <c r="X26" i="1" s="1"/>
  <c r="Q26" i="1"/>
  <c r="M26" i="1"/>
  <c r="R26" i="1" s="1"/>
  <c r="I26" i="1"/>
  <c r="H26" i="1"/>
  <c r="E26" i="1"/>
  <c r="V25" i="1"/>
  <c r="X25" i="1" s="1"/>
  <c r="Q25" i="1"/>
  <c r="M25" i="1"/>
  <c r="R25" i="1" s="1"/>
  <c r="I25" i="1"/>
  <c r="H25" i="1"/>
  <c r="E25" i="1"/>
  <c r="V24" i="1"/>
  <c r="X24" i="1" s="1"/>
  <c r="Q24" i="1"/>
  <c r="M24" i="1"/>
  <c r="R24" i="1" s="1"/>
  <c r="I24" i="1"/>
  <c r="H24" i="1"/>
  <c r="E24" i="1"/>
  <c r="V23" i="1"/>
  <c r="X23" i="1" s="1"/>
  <c r="Q23" i="1"/>
  <c r="M23" i="1"/>
  <c r="R23" i="1" s="1"/>
  <c r="I23" i="1"/>
  <c r="H23" i="1"/>
  <c r="E23" i="1"/>
  <c r="V22" i="1"/>
  <c r="X22" i="1" s="1"/>
  <c r="Q22" i="1"/>
  <c r="M22" i="1"/>
  <c r="R22" i="1" s="1"/>
  <c r="I22" i="1"/>
  <c r="H22" i="1"/>
  <c r="E22" i="1"/>
  <c r="V21" i="1"/>
  <c r="X21" i="1" s="1"/>
  <c r="Q21" i="1"/>
  <c r="M21" i="1"/>
  <c r="R21" i="1" s="1"/>
  <c r="I21" i="1"/>
  <c r="H21" i="1"/>
  <c r="E21" i="1"/>
  <c r="V20" i="1"/>
  <c r="X20" i="1" s="1"/>
  <c r="Q20" i="1"/>
  <c r="M20" i="1"/>
  <c r="R20" i="1" s="1"/>
  <c r="I20" i="1"/>
  <c r="H20" i="1"/>
  <c r="E20" i="1"/>
  <c r="V19" i="1"/>
  <c r="X19" i="1" s="1"/>
  <c r="Q19" i="1"/>
  <c r="M19" i="1"/>
  <c r="R19" i="1" s="1"/>
  <c r="I19" i="1"/>
  <c r="H19" i="1"/>
  <c r="E19" i="1"/>
  <c r="V18" i="1"/>
  <c r="X18" i="1" s="1"/>
  <c r="Q18" i="1"/>
  <c r="M18" i="1"/>
  <c r="R18" i="1" s="1"/>
  <c r="I18" i="1"/>
  <c r="H18" i="1"/>
  <c r="E18" i="1"/>
  <c r="V17" i="1"/>
  <c r="X17" i="1" s="1"/>
  <c r="Q17" i="1"/>
  <c r="M17" i="1"/>
  <c r="R17" i="1" s="1"/>
  <c r="I17" i="1"/>
  <c r="H17" i="1"/>
  <c r="E17" i="1"/>
  <c r="V16" i="1"/>
  <c r="X16" i="1" s="1"/>
  <c r="Q16" i="1"/>
  <c r="M16" i="1"/>
  <c r="R16" i="1" s="1"/>
  <c r="I16" i="1"/>
  <c r="H16" i="1"/>
  <c r="E16" i="1"/>
  <c r="V15" i="1"/>
  <c r="X15" i="1" s="1"/>
  <c r="Q15" i="1"/>
  <c r="M15" i="1"/>
  <c r="R15" i="1" s="1"/>
  <c r="I15" i="1"/>
  <c r="H15" i="1"/>
  <c r="E15" i="1"/>
  <c r="V14" i="1"/>
  <c r="X14" i="1" s="1"/>
  <c r="Q14" i="1"/>
  <c r="M14" i="1"/>
  <c r="R14" i="1" s="1"/>
  <c r="I14" i="1"/>
  <c r="H14" i="1"/>
  <c r="E14" i="1"/>
  <c r="V13" i="1"/>
  <c r="X13" i="1" s="1"/>
  <c r="Q13" i="1"/>
  <c r="M13" i="1"/>
  <c r="R13" i="1" s="1"/>
  <c r="I13" i="1"/>
  <c r="H13" i="1"/>
  <c r="E13" i="1"/>
  <c r="V12" i="1"/>
  <c r="X12" i="1" s="1"/>
  <c r="Q12" i="1"/>
  <c r="M12" i="1"/>
  <c r="R12" i="1" s="1"/>
  <c r="I12" i="1"/>
  <c r="H12" i="1"/>
  <c r="E12" i="1"/>
  <c r="V11" i="1"/>
  <c r="X11" i="1" s="1"/>
  <c r="Q11" i="1"/>
  <c r="M11" i="1"/>
  <c r="R11" i="1" s="1"/>
  <c r="I11" i="1"/>
  <c r="H11" i="1"/>
  <c r="E11" i="1"/>
  <c r="V10" i="1"/>
  <c r="X10" i="1" s="1"/>
  <c r="Q10" i="1"/>
  <c r="M10" i="1"/>
  <c r="R10" i="1" s="1"/>
  <c r="I10" i="1"/>
  <c r="H10" i="1"/>
  <c r="E10" i="1"/>
  <c r="V9" i="1"/>
  <c r="X9" i="1" s="1"/>
  <c r="Q9" i="1"/>
  <c r="M9" i="1"/>
  <c r="M28" i="1" s="1"/>
  <c r="I9" i="1"/>
  <c r="I28" i="1" s="1"/>
  <c r="H9" i="1"/>
  <c r="H28" i="1" s="1"/>
  <c r="E9" i="1"/>
  <c r="X28" i="1" l="1"/>
  <c r="N40" i="1"/>
  <c r="D43" i="1"/>
  <c r="G51" i="1" s="1"/>
  <c r="C43" i="1"/>
  <c r="F40" i="1"/>
  <c r="H37" i="1"/>
  <c r="V28" i="1"/>
  <c r="R9" i="1"/>
  <c r="R28" i="1" s="1"/>
  <c r="E37" i="1"/>
  <c r="E40" i="1" s="1"/>
  <c r="E43" i="1" s="1"/>
  <c r="I37" i="1" l="1"/>
  <c r="I40" i="1" s="1"/>
  <c r="I43" i="1" s="1"/>
  <c r="H40" i="1"/>
  <c r="H43" i="1" s="1"/>
  <c r="F43" i="1"/>
  <c r="E51" i="1" s="1"/>
  <c r="L40" i="1"/>
</calcChain>
</file>

<file path=xl/sharedStrings.xml><?xml version="1.0" encoding="utf-8"?>
<sst xmlns="http://schemas.openxmlformats.org/spreadsheetml/2006/main" count="179" uniqueCount="77">
  <si>
    <t>REKAPITULASI SENSUS HARIAN PASIEN RAWAT JALAN</t>
  </si>
  <si>
    <t>RSUD SUNAN KALIJAGA DEMAK</t>
  </si>
  <si>
    <t>JULI  TH. 2015</t>
  </si>
  <si>
    <t>NO</t>
  </si>
  <si>
    <t>POLIKLINIK</t>
  </si>
  <si>
    <t>JENIS PASIEN</t>
  </si>
  <si>
    <t>∑ PASIEN BARU DAN LAMA</t>
  </si>
  <si>
    <t>CARA PEMBAYARAN</t>
  </si>
  <si>
    <t>∑ PASIEN DARI CARA BAYAR</t>
  </si>
  <si>
    <t>CARA MASUK</t>
  </si>
  <si>
    <r>
      <rPr>
        <b/>
        <sz val="10"/>
        <color rgb="FFFF00FF"/>
        <rFont val="Calibri"/>
        <family val="2"/>
      </rPr>
      <t>∑</t>
    </r>
    <r>
      <rPr>
        <b/>
        <i/>
        <sz val="10"/>
        <color rgb="FFFF00FF"/>
        <rFont val="Cambria"/>
        <family val="1"/>
      </rPr>
      <t xml:space="preserve"> PASIEN DARI CARA MASUK</t>
    </r>
  </si>
  <si>
    <t>BARU</t>
  </si>
  <si>
    <t>LAMA</t>
  </si>
  <si>
    <t>UMUM</t>
  </si>
  <si>
    <t>J K N</t>
  </si>
  <si>
    <t>JML       JKN</t>
  </si>
  <si>
    <t>JAMDA</t>
  </si>
  <si>
    <t>KERJASAMA</t>
  </si>
  <si>
    <t>JML KERJA    SAMA</t>
  </si>
  <si>
    <t>RUJUKAN</t>
  </si>
  <si>
    <r>
      <rPr>
        <b/>
        <sz val="10"/>
        <color rgb="FFFF0066"/>
        <rFont val="Calibri"/>
        <family val="2"/>
      </rPr>
      <t>JUMLAH</t>
    </r>
    <r>
      <rPr>
        <b/>
        <sz val="9"/>
        <color rgb="FFFF0066"/>
        <rFont val="Cambria"/>
        <family val="1"/>
      </rPr>
      <t xml:space="preserve"> RUJUKAN</t>
    </r>
  </si>
  <si>
    <t>DATANG SENDIRI</t>
  </si>
  <si>
    <t>L</t>
  </si>
  <si>
    <t>P</t>
  </si>
  <si>
    <t>JML</t>
  </si>
  <si>
    <t>NON PBI</t>
  </si>
  <si>
    <t>PBI</t>
  </si>
  <si>
    <t>RODEO</t>
  </si>
  <si>
    <t>LAIN2</t>
  </si>
  <si>
    <t>DOKTER</t>
  </si>
  <si>
    <t>PKM</t>
  </si>
  <si>
    <t>RS</t>
  </si>
  <si>
    <t>1</t>
  </si>
  <si>
    <t>Dalam</t>
  </si>
  <si>
    <t>-</t>
  </si>
  <si>
    <t>2</t>
  </si>
  <si>
    <t>Anak</t>
  </si>
  <si>
    <t>3</t>
  </si>
  <si>
    <t>Bedah</t>
  </si>
  <si>
    <t>4</t>
  </si>
  <si>
    <t>Syaraf</t>
  </si>
  <si>
    <t>5</t>
  </si>
  <si>
    <t>Obsgyn</t>
  </si>
  <si>
    <t>6</t>
  </si>
  <si>
    <t>Kulit &amp; Kelamin</t>
  </si>
  <si>
    <t>7</t>
  </si>
  <si>
    <t>Mata</t>
  </si>
  <si>
    <t>8</t>
  </si>
  <si>
    <t>T H T</t>
  </si>
  <si>
    <t>9</t>
  </si>
  <si>
    <t>Gigi &amp; Mulut</t>
  </si>
  <si>
    <t>10</t>
  </si>
  <si>
    <t>Umum</t>
  </si>
  <si>
    <t>11</t>
  </si>
  <si>
    <t>Paru</t>
  </si>
  <si>
    <t>12</t>
  </si>
  <si>
    <t>Fisioterapi</t>
  </si>
  <si>
    <t>13</t>
  </si>
  <si>
    <t>Jiwa</t>
  </si>
  <si>
    <t>14</t>
  </si>
  <si>
    <t>Ortopedi</t>
  </si>
  <si>
    <t>15</t>
  </si>
  <si>
    <t>Terapi Wicara</t>
  </si>
  <si>
    <t>16</t>
  </si>
  <si>
    <t>Konseling Gizi</t>
  </si>
  <si>
    <t>17</t>
  </si>
  <si>
    <t>Psikologi</t>
  </si>
  <si>
    <t>18</t>
  </si>
  <si>
    <t>Tumbuh Kembang</t>
  </si>
  <si>
    <t>GRAND  TOTAL</t>
  </si>
  <si>
    <t>KEGIATAN POLIKLINIK PAGI, PAVILIUN &amp; IGD</t>
  </si>
  <si>
    <t>TOTAL PASIEN</t>
  </si>
  <si>
    <t>PAGI</t>
  </si>
  <si>
    <t>PAVILIUN</t>
  </si>
  <si>
    <t>JUMLAH</t>
  </si>
  <si>
    <t>I G 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</si>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</sst>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3" tint="-0.499984740745262"/>
      <name val="Cambria"/>
      <family val="1"/>
      <scheme val="major"/>
    </font>
    <font>
      <b/>
      <sz val="14"/>
      <color rgb="FF660066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FF"/>
      <name val="Calibri"/>
      <family val="2"/>
    </font>
    <font>
      <b/>
      <sz val="10"/>
      <color rgb="FFFF00FF"/>
      <name val="Cambria"/>
      <family val="1"/>
      <scheme val="major"/>
    </font>
    <font>
      <b/>
      <i/>
      <sz val="8"/>
      <color rgb="FFFF00FF"/>
      <name val="Cambria"/>
      <family val="1"/>
    </font>
    <font>
      <b/>
      <i/>
      <sz val="10"/>
      <color rgb="FFFF00FF"/>
      <name val="Cambria"/>
      <family val="1"/>
    </font>
    <font>
      <b/>
      <sz val="10"/>
      <color rgb="FF006600"/>
      <name val="Cambria"/>
      <family val="1"/>
      <scheme val="major"/>
    </font>
    <font>
      <b/>
      <sz val="10"/>
      <color rgb="FF80008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rgb="FFFF0066"/>
      <name val="Cambria"/>
      <family val="1"/>
      <scheme val="major"/>
    </font>
    <font>
      <b/>
      <sz val="10"/>
      <color rgb="FFFF0066"/>
      <name val="Cambria"/>
      <family val="1"/>
      <scheme val="major"/>
    </font>
    <font>
      <b/>
      <sz val="10"/>
      <color rgb="FFFF0066"/>
      <name val="Cambria"/>
      <family val="1"/>
    </font>
    <font>
      <b/>
      <sz val="10"/>
      <color rgb="FFFF0066"/>
      <name val="Calibri"/>
      <family val="2"/>
    </font>
    <font>
      <b/>
      <sz val="9"/>
      <color rgb="FFFF0066"/>
      <name val="Cambria"/>
      <family val="1"/>
    </font>
    <font>
      <b/>
      <i/>
      <sz val="10"/>
      <color rgb="FF006600"/>
      <name val="Cambria"/>
      <family val="1"/>
      <scheme val="major"/>
    </font>
    <font>
      <b/>
      <i/>
      <sz val="10"/>
      <color rgb="FF80008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color rgb="FFFF00FF"/>
      <name val="Cambria"/>
      <family val="1"/>
      <scheme val="major"/>
    </font>
    <font>
      <b/>
      <i/>
      <sz val="11"/>
      <color rgb="FFFF0066"/>
      <name val="Cambria"/>
      <family val="1"/>
      <scheme val="major"/>
    </font>
    <font>
      <sz val="10"/>
      <color rgb="FFFF0066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rgb="FF00660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0000FF"/>
      <name val="Cambria"/>
      <family val="1"/>
      <scheme val="major"/>
    </font>
    <font>
      <b/>
      <sz val="10"/>
      <color rgb="FF0000FF"/>
      <name val="Cambria"/>
      <family val="1"/>
      <scheme val="major"/>
    </font>
    <font>
      <b/>
      <sz val="12"/>
      <color rgb="FFC00000"/>
      <name val="Cambria"/>
      <family val="1"/>
      <scheme val="major"/>
    </font>
    <font>
      <sz val="10"/>
      <color rgb="FF0000FF"/>
      <name val="Cambria"/>
      <family val="1"/>
      <scheme val="major"/>
    </font>
    <font>
      <sz val="10"/>
      <color rgb="FF00330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color theme="5" tint="-0.249977111117893"/>
      <name val="Cambria"/>
      <family val="1"/>
      <scheme val="major"/>
    </font>
    <font>
      <b/>
      <i/>
      <sz val="10"/>
      <color theme="9" tint="-0.499984740745262"/>
      <name val="Cambria"/>
      <family val="1"/>
      <scheme val="major"/>
    </font>
    <font>
      <i/>
      <sz val="10"/>
      <color rgb="FFFF00FF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i/>
      <sz val="10"/>
      <color rgb="FFFF3300"/>
      <name val="Cambria"/>
      <family val="1"/>
      <scheme val="major"/>
    </font>
    <font>
      <b/>
      <sz val="10"/>
      <color rgb="FFFF3300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E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13" fillId="0" borderId="37" xfId="0" quotePrefix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1" fontId="3" fillId="0" borderId="37" xfId="1" quotePrefix="1" applyNumberFormat="1" applyFont="1" applyBorder="1" applyAlignment="1">
      <alignment horizontal="center" vertical="center"/>
    </xf>
    <xf numFmtId="1" fontId="3" fillId="0" borderId="39" xfId="1" quotePrefix="1" applyNumberFormat="1" applyFont="1" applyBorder="1" applyAlignment="1">
      <alignment horizontal="center" vertical="center"/>
    </xf>
    <xf numFmtId="1" fontId="19" fillId="5" borderId="40" xfId="1" applyNumberFormat="1" applyFont="1" applyFill="1" applyBorder="1" applyAlignment="1">
      <alignment horizontal="center" vertical="center"/>
    </xf>
    <xf numFmtId="1" fontId="20" fillId="5" borderId="40" xfId="1" applyNumberFormat="1" applyFont="1" applyFill="1" applyBorder="1" applyAlignment="1">
      <alignment horizontal="center" vertical="center"/>
    </xf>
    <xf numFmtId="1" fontId="22" fillId="2" borderId="41" xfId="1" applyNumberFormat="1" applyFont="1" applyFill="1" applyBorder="1" applyAlignment="1">
      <alignment horizontal="center" vertical="center"/>
    </xf>
    <xf numFmtId="1" fontId="13" fillId="0" borderId="42" xfId="1" quotePrefix="1" applyNumberFormat="1" applyFont="1" applyBorder="1" applyAlignment="1">
      <alignment horizontal="center" vertical="center"/>
    </xf>
    <xf numFmtId="1" fontId="13" fillId="0" borderId="43" xfId="1" quotePrefix="1" applyNumberFormat="1" applyFont="1" applyBorder="1" applyAlignment="1">
      <alignment horizontal="center" vertical="center"/>
    </xf>
    <xf numFmtId="1" fontId="21" fillId="0" borderId="39" xfId="1" quotePrefix="1" applyNumberFormat="1" applyFont="1" applyBorder="1" applyAlignment="1">
      <alignment horizontal="center" vertical="center"/>
    </xf>
    <xf numFmtId="1" fontId="24" fillId="6" borderId="44" xfId="1" applyNumberFormat="1" applyFont="1" applyFill="1" applyBorder="1" applyAlignment="1">
      <alignment horizontal="center" vertical="center"/>
    </xf>
    <xf numFmtId="1" fontId="13" fillId="0" borderId="45" xfId="1" quotePrefix="1" applyNumberFormat="1" applyFont="1" applyBorder="1" applyAlignment="1">
      <alignment horizontal="center" vertical="center"/>
    </xf>
    <xf numFmtId="1" fontId="21" fillId="0" borderId="43" xfId="1" quotePrefix="1" applyNumberFormat="1" applyFont="1" applyBorder="1" applyAlignment="1">
      <alignment horizontal="center" vertical="center"/>
    </xf>
    <xf numFmtId="1" fontId="24" fillId="6" borderId="40" xfId="1" applyNumberFormat="1" applyFont="1" applyFill="1" applyBorder="1" applyAlignment="1">
      <alignment horizontal="center" vertical="center"/>
    </xf>
    <xf numFmtId="1" fontId="22" fillId="3" borderId="46" xfId="1" applyNumberFormat="1" applyFont="1" applyFill="1" applyBorder="1" applyAlignment="1">
      <alignment horizontal="center" vertical="center"/>
    </xf>
    <xf numFmtId="1" fontId="13" fillId="0" borderId="37" xfId="1" quotePrefix="1" applyNumberFormat="1" applyFont="1" applyBorder="1" applyAlignment="1">
      <alignment horizontal="center" vertical="center"/>
    </xf>
    <xf numFmtId="1" fontId="13" fillId="0" borderId="47" xfId="1" quotePrefix="1" applyNumberFormat="1" applyFont="1" applyBorder="1" applyAlignment="1">
      <alignment horizontal="center" vertical="center"/>
    </xf>
    <xf numFmtId="1" fontId="15" fillId="4" borderId="44" xfId="1" applyNumberFormat="1" applyFont="1" applyFill="1" applyBorder="1" applyAlignment="1">
      <alignment horizontal="center" vertical="center"/>
    </xf>
    <xf numFmtId="1" fontId="13" fillId="0" borderId="38" xfId="1" quotePrefix="1" applyNumberFormat="1" applyFont="1" applyBorder="1" applyAlignment="1">
      <alignment horizontal="center" vertical="center"/>
    </xf>
    <xf numFmtId="1" fontId="22" fillId="4" borderId="41" xfId="1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3" fillId="0" borderId="51" xfId="0" quotePrefix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1" fontId="3" fillId="0" borderId="51" xfId="1" quotePrefix="1" applyNumberFormat="1" applyFont="1" applyBorder="1" applyAlignment="1">
      <alignment horizontal="center" vertical="center"/>
    </xf>
    <xf numFmtId="1" fontId="3" fillId="0" borderId="53" xfId="1" quotePrefix="1" applyNumberFormat="1" applyFont="1" applyBorder="1" applyAlignment="1">
      <alignment horizontal="center" vertical="center"/>
    </xf>
    <xf numFmtId="1" fontId="19" fillId="5" borderId="54" xfId="1" applyNumberFormat="1" applyFont="1" applyFill="1" applyBorder="1" applyAlignment="1">
      <alignment horizontal="center" vertical="center"/>
    </xf>
    <xf numFmtId="1" fontId="20" fillId="5" borderId="54" xfId="1" applyNumberFormat="1" applyFont="1" applyFill="1" applyBorder="1" applyAlignment="1">
      <alignment horizontal="center" vertical="center"/>
    </xf>
    <xf numFmtId="1" fontId="22" fillId="2" borderId="55" xfId="1" applyNumberFormat="1" applyFont="1" applyFill="1" applyBorder="1" applyAlignment="1">
      <alignment horizontal="center" vertical="center"/>
    </xf>
    <xf numFmtId="1" fontId="13" fillId="0" borderId="56" xfId="1" quotePrefix="1" applyNumberFormat="1" applyFont="1" applyBorder="1" applyAlignment="1">
      <alignment horizontal="center" vertical="center"/>
    </xf>
    <xf numFmtId="1" fontId="13" fillId="0" borderId="57" xfId="1" quotePrefix="1" applyNumberFormat="1" applyFont="1" applyBorder="1" applyAlignment="1">
      <alignment horizontal="center" vertical="center"/>
    </xf>
    <xf numFmtId="1" fontId="21" fillId="0" borderId="53" xfId="1" quotePrefix="1" applyNumberFormat="1" applyFont="1" applyBorder="1" applyAlignment="1">
      <alignment horizontal="center" vertical="center"/>
    </xf>
    <xf numFmtId="1" fontId="24" fillId="6" borderId="58" xfId="1" applyNumberFormat="1" applyFont="1" applyFill="1" applyBorder="1" applyAlignment="1">
      <alignment horizontal="center" vertical="center"/>
    </xf>
    <xf numFmtId="1" fontId="13" fillId="0" borderId="59" xfId="1" quotePrefix="1" applyNumberFormat="1" applyFont="1" applyBorder="1" applyAlignment="1">
      <alignment horizontal="center" vertical="center"/>
    </xf>
    <xf numFmtId="1" fontId="21" fillId="0" borderId="57" xfId="1" quotePrefix="1" applyNumberFormat="1" applyFont="1" applyBorder="1" applyAlignment="1">
      <alignment horizontal="center" vertical="center"/>
    </xf>
    <xf numFmtId="1" fontId="24" fillId="6" borderId="54" xfId="1" applyNumberFormat="1" applyFont="1" applyFill="1" applyBorder="1" applyAlignment="1">
      <alignment horizontal="center" vertical="center"/>
    </xf>
    <xf numFmtId="1" fontId="22" fillId="3" borderId="60" xfId="1" applyNumberFormat="1" applyFont="1" applyFill="1" applyBorder="1" applyAlignment="1">
      <alignment horizontal="center" vertical="center"/>
    </xf>
    <xf numFmtId="1" fontId="13" fillId="0" borderId="51" xfId="1" quotePrefix="1" applyNumberFormat="1" applyFont="1" applyBorder="1" applyAlignment="1">
      <alignment horizontal="center" vertical="center"/>
    </xf>
    <xf numFmtId="1" fontId="13" fillId="0" borderId="61" xfId="1" quotePrefix="1" applyNumberFormat="1" applyFont="1" applyBorder="1" applyAlignment="1">
      <alignment horizontal="center" vertical="center"/>
    </xf>
    <xf numFmtId="1" fontId="15" fillId="4" borderId="58" xfId="1" applyNumberFormat="1" applyFont="1" applyFill="1" applyBorder="1" applyAlignment="1">
      <alignment horizontal="center" vertical="center"/>
    </xf>
    <xf numFmtId="1" fontId="13" fillId="0" borderId="52" xfId="1" quotePrefix="1" applyNumberFormat="1" applyFont="1" applyBorder="1" applyAlignment="1">
      <alignment horizontal="center" vertical="center"/>
    </xf>
    <xf numFmtId="1" fontId="22" fillId="4" borderId="55" xfId="1" applyNumberFormat="1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1" fontId="3" fillId="7" borderId="23" xfId="1" applyNumberFormat="1" applyFont="1" applyFill="1" applyBorder="1" applyAlignment="1">
      <alignment horizontal="center" vertical="center"/>
    </xf>
    <xf numFmtId="1" fontId="26" fillId="7" borderId="23" xfId="1" applyNumberFormat="1" applyFont="1" applyFill="1" applyBorder="1" applyAlignment="1">
      <alignment horizontal="center" vertical="center"/>
    </xf>
    <xf numFmtId="1" fontId="20" fillId="7" borderId="23" xfId="1" applyNumberFormat="1" applyFont="1" applyFill="1" applyBorder="1" applyAlignment="1">
      <alignment horizontal="center" vertical="center"/>
    </xf>
    <xf numFmtId="1" fontId="22" fillId="7" borderId="23" xfId="1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 wrapText="1"/>
    </xf>
    <xf numFmtId="1" fontId="23" fillId="7" borderId="23" xfId="0" applyNumberFormat="1" applyFont="1" applyFill="1" applyBorder="1" applyAlignment="1">
      <alignment horizontal="center" vertical="center" wrapText="1"/>
    </xf>
    <xf numFmtId="1" fontId="22" fillId="7" borderId="23" xfId="0" applyNumberFormat="1" applyFont="1" applyFill="1" applyBorder="1" applyAlignment="1">
      <alignment horizontal="center" vertical="center"/>
    </xf>
    <xf numFmtId="1" fontId="21" fillId="7" borderId="23" xfId="0" applyNumberFormat="1" applyFont="1" applyFill="1" applyBorder="1" applyAlignment="1">
      <alignment horizontal="center" vertical="center"/>
    </xf>
    <xf numFmtId="1" fontId="27" fillId="7" borderId="23" xfId="0" applyNumberFormat="1" applyFont="1" applyFill="1" applyBorder="1" applyAlignment="1">
      <alignment horizontal="center" vertical="center"/>
    </xf>
    <xf numFmtId="1" fontId="22" fillId="7" borderId="62" xfId="0" applyNumberFormat="1" applyFont="1" applyFill="1" applyBorder="1" applyAlignment="1">
      <alignment horizontal="center" vertical="center"/>
    </xf>
    <xf numFmtId="0" fontId="28" fillId="8" borderId="63" xfId="0" applyFont="1" applyFill="1" applyBorder="1" applyAlignment="1">
      <alignment horizontal="center" vertical="center"/>
    </xf>
    <xf numFmtId="0" fontId="28" fillId="8" borderId="64" xfId="0" applyFont="1" applyFill="1" applyBorder="1" applyAlignment="1">
      <alignment horizontal="center" vertical="center"/>
    </xf>
    <xf numFmtId="1" fontId="29" fillId="8" borderId="26" xfId="1" applyNumberFormat="1" applyFont="1" applyFill="1" applyBorder="1" applyAlignment="1">
      <alignment horizontal="center" vertical="center"/>
    </xf>
    <xf numFmtId="1" fontId="29" fillId="8" borderId="35" xfId="1" applyNumberFormat="1" applyFont="1" applyFill="1" applyBorder="1" applyAlignment="1">
      <alignment horizontal="center" vertical="center"/>
    </xf>
    <xf numFmtId="1" fontId="11" fillId="5" borderId="29" xfId="1" applyNumberFormat="1" applyFont="1" applyFill="1" applyBorder="1" applyAlignment="1">
      <alignment horizontal="center" vertical="center"/>
    </xf>
    <xf numFmtId="1" fontId="29" fillId="8" borderId="28" xfId="1" applyNumberFormat="1" applyFont="1" applyFill="1" applyBorder="1" applyAlignment="1">
      <alignment horizontal="center" vertical="center"/>
    </xf>
    <xf numFmtId="1" fontId="12" fillId="5" borderId="29" xfId="1" applyNumberFormat="1" applyFont="1" applyFill="1" applyBorder="1" applyAlignment="1">
      <alignment horizontal="center" vertical="center"/>
    </xf>
    <xf numFmtId="1" fontId="8" fillId="2" borderId="65" xfId="1" applyNumberFormat="1" applyFont="1" applyFill="1" applyBorder="1" applyAlignment="1">
      <alignment horizontal="center" vertical="center"/>
    </xf>
    <xf numFmtId="1" fontId="29" fillId="8" borderId="66" xfId="1" applyNumberFormat="1" applyFont="1" applyFill="1" applyBorder="1" applyAlignment="1">
      <alignment horizontal="center" vertical="center"/>
    </xf>
    <xf numFmtId="1" fontId="29" fillId="8" borderId="67" xfId="1" applyNumberFormat="1" applyFont="1" applyFill="1" applyBorder="1" applyAlignment="1">
      <alignment horizontal="center" vertical="center"/>
    </xf>
    <xf numFmtId="1" fontId="29" fillId="8" borderId="68" xfId="1" applyNumberFormat="1" applyFont="1" applyFill="1" applyBorder="1" applyAlignment="1">
      <alignment horizontal="center" vertical="center"/>
    </xf>
    <xf numFmtId="1" fontId="15" fillId="6" borderId="69" xfId="1" applyNumberFormat="1" applyFont="1" applyFill="1" applyBorder="1" applyAlignment="1">
      <alignment horizontal="center" vertical="center"/>
    </xf>
    <xf numFmtId="1" fontId="29" fillId="8" borderId="70" xfId="1" applyNumberFormat="1" applyFont="1" applyFill="1" applyBorder="1" applyAlignment="1">
      <alignment horizontal="center" vertical="center"/>
    </xf>
    <xf numFmtId="1" fontId="15" fillId="6" borderId="71" xfId="1" applyNumberFormat="1" applyFont="1" applyFill="1" applyBorder="1" applyAlignment="1">
      <alignment horizontal="center" vertical="center"/>
    </xf>
    <xf numFmtId="1" fontId="8" fillId="3" borderId="30" xfId="1" applyNumberFormat="1" applyFont="1" applyFill="1" applyBorder="1" applyAlignment="1">
      <alignment horizontal="center" vertical="center"/>
    </xf>
    <xf numFmtId="1" fontId="29" fillId="8" borderId="72" xfId="1" applyNumberFormat="1" applyFont="1" applyFill="1" applyBorder="1" applyAlignment="1">
      <alignment horizontal="center" vertical="center"/>
    </xf>
    <xf numFmtId="1" fontId="29" fillId="8" borderId="73" xfId="1" applyNumberFormat="1" applyFont="1" applyFill="1" applyBorder="1" applyAlignment="1">
      <alignment horizontal="center" vertical="center"/>
    </xf>
    <xf numFmtId="1" fontId="15" fillId="4" borderId="69" xfId="1" applyNumberFormat="1" applyFont="1" applyFill="1" applyBorder="1" applyAlignment="1">
      <alignment horizontal="center" vertical="center"/>
    </xf>
    <xf numFmtId="1" fontId="29" fillId="8" borderId="74" xfId="1" applyNumberFormat="1" applyFont="1" applyFill="1" applyBorder="1" applyAlignment="1">
      <alignment horizontal="center" vertical="center"/>
    </xf>
    <xf numFmtId="1" fontId="8" fillId="4" borderId="75" xfId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3" fillId="11" borderId="6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22" fillId="9" borderId="77" xfId="0" applyFont="1" applyFill="1" applyBorder="1" applyAlignment="1">
      <alignment horizontal="center" vertical="center"/>
    </xf>
    <xf numFmtId="0" fontId="22" fillId="10" borderId="77" xfId="0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/>
    </xf>
    <xf numFmtId="0" fontId="35" fillId="7" borderId="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1" fontId="13" fillId="0" borderId="78" xfId="1" applyNumberFormat="1" applyFont="1" applyBorder="1" applyAlignment="1">
      <alignment horizontal="center" vertical="center"/>
    </xf>
    <xf numFmtId="1" fontId="13" fillId="0" borderId="39" xfId="1" applyNumberFormat="1" applyFont="1" applyBorder="1" applyAlignment="1">
      <alignment horizontal="center" vertical="center"/>
    </xf>
    <xf numFmtId="1" fontId="36" fillId="9" borderId="40" xfId="1" applyNumberFormat="1" applyFont="1" applyFill="1" applyBorder="1" applyAlignment="1">
      <alignment horizontal="center" vertical="center"/>
    </xf>
    <xf numFmtId="1" fontId="13" fillId="0" borderId="37" xfId="1" applyNumberFormat="1" applyFont="1" applyBorder="1" applyAlignment="1">
      <alignment horizontal="center" vertical="center"/>
    </xf>
    <xf numFmtId="1" fontId="36" fillId="10" borderId="40" xfId="1" applyNumberFormat="1" applyFont="1" applyFill="1" applyBorder="1" applyAlignment="1">
      <alignment horizontal="center" vertical="center"/>
    </xf>
    <xf numFmtId="1" fontId="37" fillId="11" borderId="41" xfId="1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1" fontId="13" fillId="0" borderId="79" xfId="1" applyNumberFormat="1" applyFont="1" applyBorder="1" applyAlignment="1">
      <alignment horizontal="center" vertical="center"/>
    </xf>
    <xf numFmtId="1" fontId="13" fillId="0" borderId="53" xfId="1" applyNumberFormat="1" applyFont="1" applyBorder="1" applyAlignment="1">
      <alignment horizontal="center" vertical="center"/>
    </xf>
    <xf numFmtId="1" fontId="36" fillId="9" borderId="54" xfId="1" applyNumberFormat="1" applyFont="1" applyFill="1" applyBorder="1" applyAlignment="1">
      <alignment horizontal="center" vertical="center"/>
    </xf>
    <xf numFmtId="1" fontId="13" fillId="0" borderId="51" xfId="1" applyNumberFormat="1" applyFont="1" applyBorder="1" applyAlignment="1">
      <alignment horizontal="center" vertical="center"/>
    </xf>
    <xf numFmtId="1" fontId="36" fillId="10" borderId="54" xfId="1" applyNumberFormat="1" applyFont="1" applyFill="1" applyBorder="1" applyAlignment="1">
      <alignment horizontal="center" vertical="center"/>
    </xf>
    <xf numFmtId="1" fontId="37" fillId="11" borderId="55" xfId="1" applyNumberFormat="1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1" fontId="34" fillId="7" borderId="23" xfId="0" applyNumberFormat="1" applyFont="1" applyFill="1" applyBorder="1" applyAlignment="1">
      <alignment horizontal="center" vertical="center"/>
    </xf>
    <xf numFmtId="1" fontId="35" fillId="7" borderId="62" xfId="0" applyNumberFormat="1" applyFont="1" applyFill="1" applyBorder="1" applyAlignment="1">
      <alignment horizontal="center" vertical="center"/>
    </xf>
    <xf numFmtId="0" fontId="28" fillId="12" borderId="63" xfId="0" applyFont="1" applyFill="1" applyBorder="1" applyAlignment="1">
      <alignment horizontal="center" vertical="center"/>
    </xf>
    <xf numFmtId="0" fontId="28" fillId="12" borderId="64" xfId="0" applyFont="1" applyFill="1" applyBorder="1" applyAlignment="1">
      <alignment horizontal="center" vertical="center"/>
    </xf>
    <xf numFmtId="1" fontId="29" fillId="12" borderId="80" xfId="1" applyNumberFormat="1" applyFont="1" applyFill="1" applyBorder="1" applyAlignment="1">
      <alignment horizontal="center" vertical="center"/>
    </xf>
    <xf numFmtId="1" fontId="29" fillId="12" borderId="81" xfId="1" applyNumberFormat="1" applyFont="1" applyFill="1" applyBorder="1" applyAlignment="1">
      <alignment horizontal="center" vertical="center"/>
    </xf>
    <xf numFmtId="1" fontId="22" fillId="9" borderId="77" xfId="1" applyNumberFormat="1" applyFont="1" applyFill="1" applyBorder="1" applyAlignment="1">
      <alignment horizontal="center" vertical="center"/>
    </xf>
    <xf numFmtId="1" fontId="29" fillId="12" borderId="82" xfId="1" applyNumberFormat="1" applyFont="1" applyFill="1" applyBorder="1" applyAlignment="1">
      <alignment horizontal="center" vertical="center"/>
    </xf>
    <xf numFmtId="1" fontId="22" fillId="10" borderId="77" xfId="1" applyNumberFormat="1" applyFont="1" applyFill="1" applyBorder="1" applyAlignment="1">
      <alignment horizontal="center" vertical="center"/>
    </xf>
    <xf numFmtId="1" fontId="38" fillId="11" borderId="64" xfId="1" applyNumberFormat="1" applyFont="1" applyFill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left" vertical="center"/>
    </xf>
    <xf numFmtId="1" fontId="13" fillId="0" borderId="85" xfId="1" applyNumberFormat="1" applyFont="1" applyBorder="1" applyAlignment="1">
      <alignment horizontal="center" vertical="center"/>
    </xf>
    <xf numFmtId="1" fontId="36" fillId="9" borderId="86" xfId="1" applyNumberFormat="1" applyFont="1" applyFill="1" applyBorder="1" applyAlignment="1">
      <alignment horizontal="center" vertical="center"/>
    </xf>
    <xf numFmtId="1" fontId="36" fillId="10" borderId="86" xfId="1" applyNumberFormat="1" applyFont="1" applyFill="1" applyBorder="1" applyAlignment="1">
      <alignment horizontal="center" vertical="center"/>
    </xf>
    <xf numFmtId="1" fontId="37" fillId="11" borderId="9" xfId="1" applyNumberFormat="1" applyFont="1" applyFill="1" applyBorder="1" applyAlignment="1">
      <alignment horizontal="center" vertical="center"/>
    </xf>
    <xf numFmtId="0" fontId="40" fillId="13" borderId="63" xfId="0" applyFont="1" applyFill="1" applyBorder="1" applyAlignment="1">
      <alignment horizontal="center" vertical="center"/>
    </xf>
    <xf numFmtId="0" fontId="40" fillId="13" borderId="64" xfId="0" applyFont="1" applyFill="1" applyBorder="1" applyAlignment="1">
      <alignment horizontal="center" vertical="center"/>
    </xf>
    <xf numFmtId="1" fontId="41" fillId="13" borderId="76" xfId="1" applyNumberFormat="1" applyFont="1" applyFill="1" applyBorder="1" applyAlignment="1">
      <alignment horizontal="center" vertical="center"/>
    </xf>
    <xf numFmtId="1" fontId="41" fillId="13" borderId="28" xfId="1" applyNumberFormat="1" applyFont="1" applyFill="1" applyBorder="1" applyAlignment="1">
      <alignment horizontal="center" vertical="center"/>
    </xf>
    <xf numFmtId="1" fontId="22" fillId="9" borderId="29" xfId="1" applyNumberFormat="1" applyFont="1" applyFill="1" applyBorder="1" applyAlignment="1">
      <alignment horizontal="center" vertical="center"/>
    </xf>
    <xf numFmtId="1" fontId="41" fillId="13" borderId="26" xfId="1" applyNumberFormat="1" applyFont="1" applyFill="1" applyBorder="1" applyAlignment="1">
      <alignment horizontal="center" vertical="center"/>
    </xf>
    <xf numFmtId="1" fontId="22" fillId="10" borderId="29" xfId="1" applyNumberFormat="1" applyFont="1" applyFill="1" applyBorder="1" applyAlignment="1">
      <alignment horizontal="center" vertical="center"/>
    </xf>
    <xf numFmtId="1" fontId="38" fillId="11" borderId="65" xfId="1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VILIUN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%20G%20D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viliun"/>
      <sheetName val="JAN"/>
      <sheetName val="PEB"/>
      <sheetName val="MAR"/>
      <sheetName val="TW I"/>
      <sheetName val="APR"/>
      <sheetName val="MEI"/>
      <sheetName val="JUN"/>
      <sheetName val="TW II"/>
      <sheetName val="JUL"/>
      <sheetName val="AGT"/>
      <sheetName val="SEP"/>
      <sheetName val="TW III"/>
      <sheetName val="OKT"/>
      <sheetName val="NOP"/>
      <sheetName val="DES"/>
      <sheetName val="TW IV"/>
      <sheetName val="Per Dr."/>
      <sheetName val="Sheet1"/>
    </sheetNames>
    <sheetDataSet>
      <sheetData sheetId="0" refreshError="1"/>
      <sheetData sheetId="1">
        <row r="19">
          <cell r="C19">
            <v>10</v>
          </cell>
        </row>
      </sheetData>
      <sheetData sheetId="2">
        <row r="19">
          <cell r="C19">
            <v>8</v>
          </cell>
        </row>
      </sheetData>
      <sheetData sheetId="3">
        <row r="19">
          <cell r="C19">
            <v>9</v>
          </cell>
        </row>
      </sheetData>
      <sheetData sheetId="4" refreshError="1"/>
      <sheetData sheetId="5">
        <row r="19">
          <cell r="C19">
            <v>2</v>
          </cell>
        </row>
      </sheetData>
      <sheetData sheetId="6">
        <row r="19">
          <cell r="C19">
            <v>7</v>
          </cell>
        </row>
      </sheetData>
      <sheetData sheetId="7">
        <row r="19">
          <cell r="C19">
            <v>10</v>
          </cell>
        </row>
      </sheetData>
      <sheetData sheetId="8" refreshError="1"/>
      <sheetData sheetId="9">
        <row r="20">
          <cell r="C20">
            <v>3</v>
          </cell>
          <cell r="D20">
            <v>25</v>
          </cell>
          <cell r="F20">
            <v>6</v>
          </cell>
          <cell r="G20">
            <v>30</v>
          </cell>
        </row>
      </sheetData>
      <sheetData sheetId="10">
        <row r="20">
          <cell r="C20">
            <v>8</v>
          </cell>
        </row>
      </sheetData>
      <sheetData sheetId="11">
        <row r="19">
          <cell r="E19">
            <v>4</v>
          </cell>
        </row>
      </sheetData>
      <sheetData sheetId="12" refreshError="1"/>
      <sheetData sheetId="13">
        <row r="21">
          <cell r="C21">
            <v>6</v>
          </cell>
        </row>
      </sheetData>
      <sheetData sheetId="14">
        <row r="21">
          <cell r="C21">
            <v>9</v>
          </cell>
        </row>
      </sheetData>
      <sheetData sheetId="15">
        <row r="21">
          <cell r="C21">
            <v>10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 Keluar"/>
      <sheetName val="Kasus IGD"/>
      <sheetName val="Kunj, Dtg &amp; Byr IGD"/>
      <sheetName val="Sheet1"/>
    </sheetNames>
    <sheetDataSet>
      <sheetData sheetId="0"/>
      <sheetData sheetId="1"/>
      <sheetData sheetId="2">
        <row r="10">
          <cell r="B10">
            <v>645</v>
          </cell>
        </row>
        <row r="20">
          <cell r="B20">
            <v>540</v>
          </cell>
          <cell r="C20">
            <v>458</v>
          </cell>
          <cell r="E20">
            <v>209</v>
          </cell>
          <cell r="F20">
            <v>262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60"/>
  <sheetViews>
    <sheetView tabSelected="1" zoomScale="60" zoomScaleNormal="60" workbookViewId="0">
      <selection sqref="A1:X1"/>
    </sheetView>
  </sheetViews>
  <sheetFormatPr defaultRowHeight="14.25" x14ac:dyDescent="0.25"/>
  <cols>
    <col min="1" max="1" width="4.7109375" style="2" customWidth="1"/>
    <col min="2" max="2" width="19.7109375" style="2" customWidth="1"/>
    <col min="3" max="8" width="7.7109375" style="2" customWidth="1"/>
    <col min="9" max="9" width="8.85546875" style="2" customWidth="1"/>
    <col min="10" max="15" width="7.7109375" style="2" customWidth="1"/>
    <col min="16" max="16384" width="9.140625" style="2"/>
  </cols>
  <sheetData>
    <row r="1" spans="1:2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Bot="1" x14ac:dyDescent="0.3">
      <c r="A4" s="5"/>
      <c r="B4" s="5"/>
      <c r="C4" s="6"/>
    </row>
    <row r="5" spans="1:24" ht="19.5" customHeight="1" thickBot="1" x14ac:dyDescent="0.3">
      <c r="A5" s="7" t="s">
        <v>3</v>
      </c>
      <c r="B5" s="8" t="s">
        <v>4</v>
      </c>
      <c r="C5" s="9" t="s">
        <v>5</v>
      </c>
      <c r="D5" s="10"/>
      <c r="E5" s="10"/>
      <c r="F5" s="10"/>
      <c r="G5" s="10"/>
      <c r="H5" s="11"/>
      <c r="I5" s="12" t="s">
        <v>6</v>
      </c>
      <c r="J5" s="13" t="s">
        <v>7</v>
      </c>
      <c r="K5" s="14"/>
      <c r="L5" s="14"/>
      <c r="M5" s="14"/>
      <c r="N5" s="14"/>
      <c r="O5" s="14"/>
      <c r="P5" s="14"/>
      <c r="Q5" s="14"/>
      <c r="R5" s="15" t="s">
        <v>8</v>
      </c>
      <c r="S5" s="16" t="s">
        <v>9</v>
      </c>
      <c r="T5" s="17"/>
      <c r="U5" s="17"/>
      <c r="V5" s="17"/>
      <c r="W5" s="18"/>
      <c r="X5" s="19" t="s">
        <v>10</v>
      </c>
    </row>
    <row r="6" spans="1:24" ht="19.5" customHeight="1" thickTop="1" thickBot="1" x14ac:dyDescent="0.3">
      <c r="A6" s="20"/>
      <c r="B6" s="21"/>
      <c r="C6" s="22" t="s">
        <v>11</v>
      </c>
      <c r="D6" s="23"/>
      <c r="E6" s="24"/>
      <c r="F6" s="25" t="s">
        <v>12</v>
      </c>
      <c r="G6" s="26"/>
      <c r="H6" s="27"/>
      <c r="I6" s="28"/>
      <c r="J6" s="29" t="s">
        <v>13</v>
      </c>
      <c r="K6" s="30" t="s">
        <v>14</v>
      </c>
      <c r="L6" s="31"/>
      <c r="M6" s="32" t="s">
        <v>15</v>
      </c>
      <c r="N6" s="33" t="s">
        <v>16</v>
      </c>
      <c r="O6" s="34" t="s">
        <v>17</v>
      </c>
      <c r="P6" s="35"/>
      <c r="Q6" s="36" t="s">
        <v>18</v>
      </c>
      <c r="R6" s="37"/>
      <c r="S6" s="38" t="s">
        <v>19</v>
      </c>
      <c r="T6" s="39"/>
      <c r="U6" s="40"/>
      <c r="V6" s="41" t="s">
        <v>20</v>
      </c>
      <c r="W6" s="42" t="s">
        <v>21</v>
      </c>
      <c r="X6" s="43"/>
    </row>
    <row r="7" spans="1:24" ht="27" customHeight="1" thickTop="1" thickBot="1" x14ac:dyDescent="0.3">
      <c r="A7" s="44"/>
      <c r="B7" s="45"/>
      <c r="C7" s="46" t="s">
        <v>22</v>
      </c>
      <c r="D7" s="47" t="s">
        <v>23</v>
      </c>
      <c r="E7" s="48" t="s">
        <v>24</v>
      </c>
      <c r="F7" s="46" t="s">
        <v>22</v>
      </c>
      <c r="G7" s="47" t="s">
        <v>23</v>
      </c>
      <c r="H7" s="49" t="s">
        <v>24</v>
      </c>
      <c r="I7" s="50"/>
      <c r="J7" s="51"/>
      <c r="K7" s="52" t="s">
        <v>25</v>
      </c>
      <c r="L7" s="53" t="s">
        <v>26</v>
      </c>
      <c r="M7" s="54"/>
      <c r="N7" s="55"/>
      <c r="O7" s="56" t="s">
        <v>27</v>
      </c>
      <c r="P7" s="57" t="s">
        <v>28</v>
      </c>
      <c r="Q7" s="58"/>
      <c r="R7" s="59"/>
      <c r="S7" s="60" t="s">
        <v>29</v>
      </c>
      <c r="T7" s="61" t="s">
        <v>30</v>
      </c>
      <c r="U7" s="62" t="s">
        <v>31</v>
      </c>
      <c r="V7" s="63"/>
      <c r="W7" s="64"/>
      <c r="X7" s="65"/>
    </row>
    <row r="8" spans="1:24" ht="9.75" customHeight="1" thickBot="1" x14ac:dyDescent="0.3">
      <c r="A8" s="66"/>
      <c r="B8" s="67"/>
      <c r="C8" s="67"/>
      <c r="D8" s="67"/>
      <c r="E8" s="68"/>
      <c r="F8" s="67"/>
      <c r="G8" s="67"/>
      <c r="H8" s="69"/>
      <c r="I8" s="70"/>
      <c r="J8" s="67"/>
      <c r="K8" s="71"/>
      <c r="L8" s="67"/>
      <c r="M8" s="72"/>
      <c r="N8" s="67"/>
      <c r="O8" s="67"/>
      <c r="P8" s="67"/>
      <c r="Q8" s="72"/>
      <c r="R8" s="70"/>
      <c r="S8" s="71"/>
      <c r="T8" s="73"/>
      <c r="U8" s="73"/>
      <c r="V8" s="73"/>
      <c r="W8" s="71"/>
      <c r="X8" s="74"/>
    </row>
    <row r="9" spans="1:24" ht="18" customHeight="1" thickTop="1" x14ac:dyDescent="0.25">
      <c r="A9" s="75" t="s">
        <v>32</v>
      </c>
      <c r="B9" s="76" t="s">
        <v>33</v>
      </c>
      <c r="C9" s="77">
        <v>77</v>
      </c>
      <c r="D9" s="78">
        <v>94</v>
      </c>
      <c r="E9" s="79">
        <f>SUM(C9:D9)</f>
        <v>171</v>
      </c>
      <c r="F9" s="77">
        <v>382</v>
      </c>
      <c r="G9" s="78">
        <v>492</v>
      </c>
      <c r="H9" s="80">
        <f>SUM(F9:G9)</f>
        <v>874</v>
      </c>
      <c r="I9" s="81">
        <f>SUM(E9,H9)</f>
        <v>1045</v>
      </c>
      <c r="J9" s="82">
        <v>147</v>
      </c>
      <c r="K9" s="83">
        <v>449</v>
      </c>
      <c r="L9" s="84">
        <v>432</v>
      </c>
      <c r="M9" s="85">
        <f>SUM(K9:L9)</f>
        <v>881</v>
      </c>
      <c r="N9" s="86">
        <v>17</v>
      </c>
      <c r="O9" s="87" t="s">
        <v>34</v>
      </c>
      <c r="P9" s="84" t="s">
        <v>34</v>
      </c>
      <c r="Q9" s="88">
        <f>SUM(O9:P9)</f>
        <v>0</v>
      </c>
      <c r="R9" s="89">
        <f>SUM(J9,M9,N9,Q9)</f>
        <v>1045</v>
      </c>
      <c r="S9" s="90">
        <v>449</v>
      </c>
      <c r="T9" s="91">
        <v>449</v>
      </c>
      <c r="U9" s="91" t="s">
        <v>34</v>
      </c>
      <c r="V9" s="92">
        <f>SUM(S9:U9)</f>
        <v>898</v>
      </c>
      <c r="W9" s="93">
        <v>147</v>
      </c>
      <c r="X9" s="94">
        <f>SUM(V9:W9)</f>
        <v>1045</v>
      </c>
    </row>
    <row r="10" spans="1:24" ht="18" customHeight="1" x14ac:dyDescent="0.25">
      <c r="A10" s="75" t="s">
        <v>35</v>
      </c>
      <c r="B10" s="95" t="s">
        <v>36</v>
      </c>
      <c r="C10" s="77">
        <v>43</v>
      </c>
      <c r="D10" s="78">
        <v>30</v>
      </c>
      <c r="E10" s="79">
        <f>SUM(C10:D10)</f>
        <v>73</v>
      </c>
      <c r="F10" s="77">
        <v>117</v>
      </c>
      <c r="G10" s="78">
        <v>92</v>
      </c>
      <c r="H10" s="80">
        <f>SUM(F10:G10)</f>
        <v>209</v>
      </c>
      <c r="I10" s="81">
        <f>SUM(E10,H10)</f>
        <v>282</v>
      </c>
      <c r="J10" s="82">
        <v>156</v>
      </c>
      <c r="K10" s="83">
        <v>77</v>
      </c>
      <c r="L10" s="84">
        <v>39</v>
      </c>
      <c r="M10" s="85">
        <f>SUM(K10:L10)</f>
        <v>116</v>
      </c>
      <c r="N10" s="86">
        <v>10</v>
      </c>
      <c r="O10" s="87" t="s">
        <v>34</v>
      </c>
      <c r="P10" s="84" t="s">
        <v>34</v>
      </c>
      <c r="Q10" s="88">
        <f>SUM(O10:P10)</f>
        <v>0</v>
      </c>
      <c r="R10" s="89">
        <f>SUM(J10,M10,N10,Q10)</f>
        <v>282</v>
      </c>
      <c r="S10" s="90">
        <v>77</v>
      </c>
      <c r="T10" s="91">
        <v>49</v>
      </c>
      <c r="U10" s="91" t="s">
        <v>34</v>
      </c>
      <c r="V10" s="92">
        <f>SUM(S10:U10)</f>
        <v>126</v>
      </c>
      <c r="W10" s="93">
        <v>156</v>
      </c>
      <c r="X10" s="94">
        <f>SUM(V10:W10)</f>
        <v>282</v>
      </c>
    </row>
    <row r="11" spans="1:24" ht="18" customHeight="1" x14ac:dyDescent="0.25">
      <c r="A11" s="75" t="s">
        <v>37</v>
      </c>
      <c r="B11" s="95" t="s">
        <v>38</v>
      </c>
      <c r="C11" s="77">
        <v>138</v>
      </c>
      <c r="D11" s="78">
        <v>124</v>
      </c>
      <c r="E11" s="79">
        <f t="shared" ref="E11:E26" si="0">SUM(C11:D11)</f>
        <v>262</v>
      </c>
      <c r="F11" s="77">
        <v>197</v>
      </c>
      <c r="G11" s="78">
        <v>201</v>
      </c>
      <c r="H11" s="80">
        <f t="shared" ref="H11:H26" si="1">SUM(F11:G11)</f>
        <v>398</v>
      </c>
      <c r="I11" s="81">
        <f t="shared" ref="I11:I26" si="2">SUM(E11,H11)</f>
        <v>660</v>
      </c>
      <c r="J11" s="82">
        <v>118</v>
      </c>
      <c r="K11" s="83">
        <v>250</v>
      </c>
      <c r="L11" s="84">
        <v>279</v>
      </c>
      <c r="M11" s="85">
        <f t="shared" ref="M11:M26" si="3">SUM(K11:L11)</f>
        <v>529</v>
      </c>
      <c r="N11" s="86">
        <v>13</v>
      </c>
      <c r="O11" s="87" t="s">
        <v>34</v>
      </c>
      <c r="P11" s="84" t="s">
        <v>34</v>
      </c>
      <c r="Q11" s="88">
        <f t="shared" ref="Q11:Q26" si="4">SUM(O11:P11)</f>
        <v>0</v>
      </c>
      <c r="R11" s="89">
        <f t="shared" ref="R11:R26" si="5">SUM(J11,M11,N11,Q11)</f>
        <v>660</v>
      </c>
      <c r="S11" s="90">
        <v>250</v>
      </c>
      <c r="T11" s="91">
        <v>279</v>
      </c>
      <c r="U11" s="91" t="s">
        <v>34</v>
      </c>
      <c r="V11" s="92">
        <f t="shared" ref="V11:V26" si="6">SUM(S11:U11)</f>
        <v>529</v>
      </c>
      <c r="W11" s="93">
        <v>131</v>
      </c>
      <c r="X11" s="94">
        <f t="shared" ref="X11:X26" si="7">SUM(V11:W11)</f>
        <v>660</v>
      </c>
    </row>
    <row r="12" spans="1:24" ht="18" customHeight="1" x14ac:dyDescent="0.25">
      <c r="A12" s="75" t="s">
        <v>39</v>
      </c>
      <c r="B12" s="95" t="s">
        <v>40</v>
      </c>
      <c r="C12" s="77">
        <v>50</v>
      </c>
      <c r="D12" s="78">
        <v>52</v>
      </c>
      <c r="E12" s="79">
        <f t="shared" si="0"/>
        <v>102</v>
      </c>
      <c r="F12" s="77">
        <v>335</v>
      </c>
      <c r="G12" s="78">
        <v>452</v>
      </c>
      <c r="H12" s="80">
        <f t="shared" si="1"/>
        <v>787</v>
      </c>
      <c r="I12" s="81">
        <f t="shared" si="2"/>
        <v>889</v>
      </c>
      <c r="J12" s="82">
        <v>72</v>
      </c>
      <c r="K12" s="83">
        <v>414</v>
      </c>
      <c r="L12" s="84">
        <v>389</v>
      </c>
      <c r="M12" s="85">
        <f t="shared" si="3"/>
        <v>803</v>
      </c>
      <c r="N12" s="86">
        <v>14</v>
      </c>
      <c r="O12" s="87" t="s">
        <v>34</v>
      </c>
      <c r="P12" s="84" t="s">
        <v>34</v>
      </c>
      <c r="Q12" s="88">
        <f t="shared" si="4"/>
        <v>0</v>
      </c>
      <c r="R12" s="89">
        <f t="shared" si="5"/>
        <v>889</v>
      </c>
      <c r="S12" s="90">
        <v>414</v>
      </c>
      <c r="T12" s="91">
        <v>403</v>
      </c>
      <c r="U12" s="91" t="s">
        <v>34</v>
      </c>
      <c r="V12" s="92">
        <f t="shared" si="6"/>
        <v>817</v>
      </c>
      <c r="W12" s="93">
        <v>72</v>
      </c>
      <c r="X12" s="94">
        <f t="shared" si="7"/>
        <v>889</v>
      </c>
    </row>
    <row r="13" spans="1:24" ht="18" customHeight="1" x14ac:dyDescent="0.25">
      <c r="A13" s="75" t="s">
        <v>41</v>
      </c>
      <c r="B13" s="95" t="s">
        <v>42</v>
      </c>
      <c r="C13" s="77" t="s">
        <v>34</v>
      </c>
      <c r="D13" s="78">
        <v>198</v>
      </c>
      <c r="E13" s="79">
        <f t="shared" si="0"/>
        <v>198</v>
      </c>
      <c r="F13" s="77" t="s">
        <v>34</v>
      </c>
      <c r="G13" s="78">
        <v>310</v>
      </c>
      <c r="H13" s="80">
        <f t="shared" si="1"/>
        <v>310</v>
      </c>
      <c r="I13" s="81">
        <f t="shared" si="2"/>
        <v>508</v>
      </c>
      <c r="J13" s="82">
        <v>112</v>
      </c>
      <c r="K13" s="83">
        <v>156</v>
      </c>
      <c r="L13" s="84">
        <v>227</v>
      </c>
      <c r="M13" s="85">
        <f t="shared" si="3"/>
        <v>383</v>
      </c>
      <c r="N13" s="86">
        <v>10</v>
      </c>
      <c r="O13" s="87" t="s">
        <v>34</v>
      </c>
      <c r="P13" s="84">
        <v>3</v>
      </c>
      <c r="Q13" s="88">
        <f t="shared" si="4"/>
        <v>3</v>
      </c>
      <c r="R13" s="89">
        <f t="shared" si="5"/>
        <v>508</v>
      </c>
      <c r="S13" s="90">
        <v>136</v>
      </c>
      <c r="T13" s="91">
        <v>237</v>
      </c>
      <c r="U13" s="91" t="s">
        <v>34</v>
      </c>
      <c r="V13" s="92">
        <f t="shared" si="6"/>
        <v>373</v>
      </c>
      <c r="W13" s="93">
        <v>135</v>
      </c>
      <c r="X13" s="94">
        <f t="shared" si="7"/>
        <v>508</v>
      </c>
    </row>
    <row r="14" spans="1:24" ht="18" customHeight="1" x14ac:dyDescent="0.25">
      <c r="A14" s="75" t="s">
        <v>43</v>
      </c>
      <c r="B14" s="95" t="s">
        <v>44</v>
      </c>
      <c r="C14" s="77">
        <v>76</v>
      </c>
      <c r="D14" s="78">
        <v>60</v>
      </c>
      <c r="E14" s="79">
        <f t="shared" si="0"/>
        <v>136</v>
      </c>
      <c r="F14" s="77">
        <v>76</v>
      </c>
      <c r="G14" s="78">
        <v>73</v>
      </c>
      <c r="H14" s="80">
        <f t="shared" si="1"/>
        <v>149</v>
      </c>
      <c r="I14" s="81">
        <f t="shared" si="2"/>
        <v>285</v>
      </c>
      <c r="J14" s="82">
        <v>185</v>
      </c>
      <c r="K14" s="83">
        <v>64</v>
      </c>
      <c r="L14" s="84">
        <v>30</v>
      </c>
      <c r="M14" s="85">
        <f t="shared" si="3"/>
        <v>94</v>
      </c>
      <c r="N14" s="86">
        <v>6</v>
      </c>
      <c r="O14" s="87" t="s">
        <v>34</v>
      </c>
      <c r="P14" s="84" t="s">
        <v>34</v>
      </c>
      <c r="Q14" s="88">
        <f t="shared" si="4"/>
        <v>0</v>
      </c>
      <c r="R14" s="89">
        <f t="shared" si="5"/>
        <v>285</v>
      </c>
      <c r="S14" s="90">
        <v>64</v>
      </c>
      <c r="T14" s="91">
        <v>30</v>
      </c>
      <c r="U14" s="91" t="s">
        <v>34</v>
      </c>
      <c r="V14" s="92">
        <f t="shared" si="6"/>
        <v>94</v>
      </c>
      <c r="W14" s="93">
        <v>191</v>
      </c>
      <c r="X14" s="94">
        <f t="shared" si="7"/>
        <v>285</v>
      </c>
    </row>
    <row r="15" spans="1:24" ht="18" customHeight="1" x14ac:dyDescent="0.25">
      <c r="A15" s="75" t="s">
        <v>45</v>
      </c>
      <c r="B15" s="95" t="s">
        <v>46</v>
      </c>
      <c r="C15" s="77">
        <v>139</v>
      </c>
      <c r="D15" s="78">
        <v>129</v>
      </c>
      <c r="E15" s="79">
        <f t="shared" si="0"/>
        <v>268</v>
      </c>
      <c r="F15" s="77">
        <v>167</v>
      </c>
      <c r="G15" s="78">
        <v>197</v>
      </c>
      <c r="H15" s="80">
        <f t="shared" si="1"/>
        <v>364</v>
      </c>
      <c r="I15" s="81">
        <f t="shared" si="2"/>
        <v>632</v>
      </c>
      <c r="J15" s="82">
        <v>242</v>
      </c>
      <c r="K15" s="83">
        <v>174</v>
      </c>
      <c r="L15" s="84">
        <v>206</v>
      </c>
      <c r="M15" s="85">
        <f t="shared" si="3"/>
        <v>380</v>
      </c>
      <c r="N15" s="86">
        <v>9</v>
      </c>
      <c r="O15" s="87" t="s">
        <v>34</v>
      </c>
      <c r="P15" s="84">
        <v>1</v>
      </c>
      <c r="Q15" s="88">
        <f t="shared" si="4"/>
        <v>1</v>
      </c>
      <c r="R15" s="89">
        <f t="shared" si="5"/>
        <v>632</v>
      </c>
      <c r="S15" s="90">
        <v>174</v>
      </c>
      <c r="T15" s="91">
        <v>215</v>
      </c>
      <c r="U15" s="91" t="s">
        <v>34</v>
      </c>
      <c r="V15" s="92">
        <f t="shared" si="6"/>
        <v>389</v>
      </c>
      <c r="W15" s="93">
        <v>243</v>
      </c>
      <c r="X15" s="94">
        <f t="shared" si="7"/>
        <v>632</v>
      </c>
    </row>
    <row r="16" spans="1:24" ht="18" customHeight="1" x14ac:dyDescent="0.25">
      <c r="A16" s="75" t="s">
        <v>47</v>
      </c>
      <c r="B16" s="95" t="s">
        <v>48</v>
      </c>
      <c r="C16" s="77">
        <v>94</v>
      </c>
      <c r="D16" s="78">
        <v>103</v>
      </c>
      <c r="E16" s="79">
        <f t="shared" si="0"/>
        <v>197</v>
      </c>
      <c r="F16" s="77">
        <v>48</v>
      </c>
      <c r="G16" s="78">
        <v>72</v>
      </c>
      <c r="H16" s="80">
        <f t="shared" si="1"/>
        <v>120</v>
      </c>
      <c r="I16" s="81">
        <f t="shared" si="2"/>
        <v>317</v>
      </c>
      <c r="J16" s="82">
        <v>171</v>
      </c>
      <c r="K16" s="83">
        <v>61</v>
      </c>
      <c r="L16" s="84">
        <v>79</v>
      </c>
      <c r="M16" s="85">
        <f t="shared" si="3"/>
        <v>140</v>
      </c>
      <c r="N16" s="86">
        <v>4</v>
      </c>
      <c r="O16" s="87" t="s">
        <v>34</v>
      </c>
      <c r="P16" s="84">
        <v>2</v>
      </c>
      <c r="Q16" s="88">
        <f t="shared" si="4"/>
        <v>2</v>
      </c>
      <c r="R16" s="89">
        <f t="shared" si="5"/>
        <v>317</v>
      </c>
      <c r="S16" s="90">
        <v>61</v>
      </c>
      <c r="T16" s="91">
        <v>83</v>
      </c>
      <c r="U16" s="91" t="s">
        <v>34</v>
      </c>
      <c r="V16" s="92">
        <f t="shared" si="6"/>
        <v>144</v>
      </c>
      <c r="W16" s="93">
        <v>173</v>
      </c>
      <c r="X16" s="94">
        <f t="shared" si="7"/>
        <v>317</v>
      </c>
    </row>
    <row r="17" spans="1:24" ht="18" customHeight="1" x14ac:dyDescent="0.25">
      <c r="A17" s="75" t="s">
        <v>49</v>
      </c>
      <c r="B17" s="95" t="s">
        <v>50</v>
      </c>
      <c r="C17" s="77">
        <v>69</v>
      </c>
      <c r="D17" s="78">
        <v>100</v>
      </c>
      <c r="E17" s="79">
        <f t="shared" si="0"/>
        <v>169</v>
      </c>
      <c r="F17" s="77">
        <v>77</v>
      </c>
      <c r="G17" s="78">
        <v>117</v>
      </c>
      <c r="H17" s="80">
        <f t="shared" si="1"/>
        <v>194</v>
      </c>
      <c r="I17" s="81">
        <f t="shared" si="2"/>
        <v>363</v>
      </c>
      <c r="J17" s="82">
        <v>229</v>
      </c>
      <c r="K17" s="83">
        <v>82</v>
      </c>
      <c r="L17" s="84">
        <v>48</v>
      </c>
      <c r="M17" s="85">
        <f t="shared" si="3"/>
        <v>130</v>
      </c>
      <c r="N17" s="86">
        <v>1</v>
      </c>
      <c r="O17" s="87" t="s">
        <v>34</v>
      </c>
      <c r="P17" s="84">
        <v>3</v>
      </c>
      <c r="Q17" s="88">
        <f t="shared" si="4"/>
        <v>3</v>
      </c>
      <c r="R17" s="89">
        <f t="shared" si="5"/>
        <v>363</v>
      </c>
      <c r="S17" s="90">
        <v>90</v>
      </c>
      <c r="T17" s="91">
        <v>50</v>
      </c>
      <c r="U17" s="91" t="s">
        <v>34</v>
      </c>
      <c r="V17" s="92">
        <f t="shared" si="6"/>
        <v>140</v>
      </c>
      <c r="W17" s="93">
        <v>223</v>
      </c>
      <c r="X17" s="94">
        <f t="shared" si="7"/>
        <v>363</v>
      </c>
    </row>
    <row r="18" spans="1:24" ht="18" customHeight="1" x14ac:dyDescent="0.25">
      <c r="A18" s="75" t="s">
        <v>51</v>
      </c>
      <c r="B18" s="95" t="s">
        <v>52</v>
      </c>
      <c r="C18" s="77">
        <v>28</v>
      </c>
      <c r="D18" s="78">
        <v>24</v>
      </c>
      <c r="E18" s="79">
        <f t="shared" si="0"/>
        <v>52</v>
      </c>
      <c r="F18" s="77">
        <v>1</v>
      </c>
      <c r="G18" s="78" t="s">
        <v>34</v>
      </c>
      <c r="H18" s="80">
        <f t="shared" si="1"/>
        <v>1</v>
      </c>
      <c r="I18" s="81">
        <f t="shared" si="2"/>
        <v>53</v>
      </c>
      <c r="J18" s="82">
        <v>53</v>
      </c>
      <c r="K18" s="83" t="s">
        <v>34</v>
      </c>
      <c r="L18" s="84" t="s">
        <v>34</v>
      </c>
      <c r="M18" s="85">
        <f t="shared" si="3"/>
        <v>0</v>
      </c>
      <c r="N18" s="86" t="s">
        <v>34</v>
      </c>
      <c r="O18" s="87" t="s">
        <v>34</v>
      </c>
      <c r="P18" s="84" t="s">
        <v>34</v>
      </c>
      <c r="Q18" s="88">
        <f t="shared" si="4"/>
        <v>0</v>
      </c>
      <c r="R18" s="89">
        <f t="shared" si="5"/>
        <v>53</v>
      </c>
      <c r="S18" s="90" t="s">
        <v>34</v>
      </c>
      <c r="T18" s="91" t="s">
        <v>34</v>
      </c>
      <c r="U18" s="91" t="s">
        <v>34</v>
      </c>
      <c r="V18" s="92">
        <f t="shared" si="6"/>
        <v>0</v>
      </c>
      <c r="W18" s="93">
        <v>53</v>
      </c>
      <c r="X18" s="94">
        <f t="shared" si="7"/>
        <v>53</v>
      </c>
    </row>
    <row r="19" spans="1:24" ht="18" customHeight="1" x14ac:dyDescent="0.25">
      <c r="A19" s="75" t="s">
        <v>53</v>
      </c>
      <c r="B19" s="95" t="s">
        <v>54</v>
      </c>
      <c r="C19" s="77">
        <v>14</v>
      </c>
      <c r="D19" s="78">
        <v>7</v>
      </c>
      <c r="E19" s="79">
        <f t="shared" si="0"/>
        <v>21</v>
      </c>
      <c r="F19" s="77">
        <v>76</v>
      </c>
      <c r="G19" s="78">
        <v>65</v>
      </c>
      <c r="H19" s="80">
        <f t="shared" si="1"/>
        <v>141</v>
      </c>
      <c r="I19" s="81">
        <f t="shared" si="2"/>
        <v>162</v>
      </c>
      <c r="J19" s="82">
        <v>36</v>
      </c>
      <c r="K19" s="83">
        <v>67</v>
      </c>
      <c r="L19" s="84">
        <v>53</v>
      </c>
      <c r="M19" s="85">
        <f t="shared" si="3"/>
        <v>120</v>
      </c>
      <c r="N19" s="86">
        <v>5</v>
      </c>
      <c r="O19" s="87" t="s">
        <v>34</v>
      </c>
      <c r="P19" s="84">
        <v>1</v>
      </c>
      <c r="Q19" s="88">
        <f t="shared" si="4"/>
        <v>1</v>
      </c>
      <c r="R19" s="89">
        <f t="shared" si="5"/>
        <v>162</v>
      </c>
      <c r="S19" s="90">
        <v>67</v>
      </c>
      <c r="T19" s="91">
        <v>53</v>
      </c>
      <c r="U19" s="91" t="s">
        <v>34</v>
      </c>
      <c r="V19" s="92">
        <f t="shared" si="6"/>
        <v>120</v>
      </c>
      <c r="W19" s="93">
        <v>42</v>
      </c>
      <c r="X19" s="94">
        <f t="shared" si="7"/>
        <v>162</v>
      </c>
    </row>
    <row r="20" spans="1:24" ht="18" customHeight="1" x14ac:dyDescent="0.25">
      <c r="A20" s="75" t="s">
        <v>55</v>
      </c>
      <c r="B20" s="95" t="s">
        <v>56</v>
      </c>
      <c r="C20" s="77">
        <v>27</v>
      </c>
      <c r="D20" s="78">
        <v>23</v>
      </c>
      <c r="E20" s="79">
        <f t="shared" si="0"/>
        <v>50</v>
      </c>
      <c r="F20" s="77">
        <v>122</v>
      </c>
      <c r="G20" s="78">
        <v>187</v>
      </c>
      <c r="H20" s="80">
        <f t="shared" si="1"/>
        <v>309</v>
      </c>
      <c r="I20" s="81">
        <f t="shared" si="2"/>
        <v>359</v>
      </c>
      <c r="J20" s="82">
        <v>23</v>
      </c>
      <c r="K20" s="83">
        <v>211</v>
      </c>
      <c r="L20" s="84">
        <v>124</v>
      </c>
      <c r="M20" s="85">
        <f t="shared" si="3"/>
        <v>335</v>
      </c>
      <c r="N20" s="86">
        <v>1</v>
      </c>
      <c r="O20" s="87" t="s">
        <v>34</v>
      </c>
      <c r="P20" s="84" t="s">
        <v>34</v>
      </c>
      <c r="Q20" s="88">
        <f t="shared" si="4"/>
        <v>0</v>
      </c>
      <c r="R20" s="89">
        <f t="shared" si="5"/>
        <v>359</v>
      </c>
      <c r="S20" s="90">
        <v>211</v>
      </c>
      <c r="T20" s="91">
        <v>124</v>
      </c>
      <c r="U20" s="91" t="s">
        <v>34</v>
      </c>
      <c r="V20" s="92">
        <f t="shared" si="6"/>
        <v>335</v>
      </c>
      <c r="W20" s="93">
        <v>24</v>
      </c>
      <c r="X20" s="94">
        <f t="shared" si="7"/>
        <v>359</v>
      </c>
    </row>
    <row r="21" spans="1:24" ht="18" customHeight="1" x14ac:dyDescent="0.25">
      <c r="A21" s="75" t="s">
        <v>57</v>
      </c>
      <c r="B21" s="96" t="s">
        <v>58</v>
      </c>
      <c r="C21" s="77">
        <v>11</v>
      </c>
      <c r="D21" s="78">
        <v>6</v>
      </c>
      <c r="E21" s="79">
        <f t="shared" si="0"/>
        <v>17</v>
      </c>
      <c r="F21" s="77">
        <v>60</v>
      </c>
      <c r="G21" s="78">
        <v>61</v>
      </c>
      <c r="H21" s="80">
        <f t="shared" si="1"/>
        <v>121</v>
      </c>
      <c r="I21" s="81">
        <f t="shared" si="2"/>
        <v>138</v>
      </c>
      <c r="J21" s="82">
        <v>50</v>
      </c>
      <c r="K21" s="83">
        <v>46</v>
      </c>
      <c r="L21" s="84">
        <v>39</v>
      </c>
      <c r="M21" s="85">
        <f t="shared" si="3"/>
        <v>85</v>
      </c>
      <c r="N21" s="86">
        <v>3</v>
      </c>
      <c r="O21" s="87" t="s">
        <v>34</v>
      </c>
      <c r="P21" s="84" t="s">
        <v>34</v>
      </c>
      <c r="Q21" s="88">
        <f t="shared" si="4"/>
        <v>0</v>
      </c>
      <c r="R21" s="89">
        <f t="shared" si="5"/>
        <v>138</v>
      </c>
      <c r="S21" s="90">
        <v>46</v>
      </c>
      <c r="T21" s="91">
        <v>42</v>
      </c>
      <c r="U21" s="91" t="s">
        <v>34</v>
      </c>
      <c r="V21" s="92">
        <f t="shared" si="6"/>
        <v>88</v>
      </c>
      <c r="W21" s="93">
        <v>50</v>
      </c>
      <c r="X21" s="94">
        <f t="shared" si="7"/>
        <v>138</v>
      </c>
    </row>
    <row r="22" spans="1:24" ht="18" customHeight="1" x14ac:dyDescent="0.25">
      <c r="A22" s="75" t="s">
        <v>59</v>
      </c>
      <c r="B22" s="97" t="s">
        <v>60</v>
      </c>
      <c r="C22" s="77" t="s">
        <v>34</v>
      </c>
      <c r="D22" s="78" t="s">
        <v>34</v>
      </c>
      <c r="E22" s="79">
        <f t="shared" si="0"/>
        <v>0</v>
      </c>
      <c r="F22" s="77" t="s">
        <v>34</v>
      </c>
      <c r="G22" s="78" t="s">
        <v>34</v>
      </c>
      <c r="H22" s="80">
        <f t="shared" si="1"/>
        <v>0</v>
      </c>
      <c r="I22" s="81">
        <f t="shared" si="2"/>
        <v>0</v>
      </c>
      <c r="J22" s="82" t="s">
        <v>34</v>
      </c>
      <c r="K22" s="83" t="s">
        <v>34</v>
      </c>
      <c r="L22" s="84" t="s">
        <v>34</v>
      </c>
      <c r="M22" s="85">
        <f t="shared" si="3"/>
        <v>0</v>
      </c>
      <c r="N22" s="86" t="s">
        <v>34</v>
      </c>
      <c r="O22" s="87" t="s">
        <v>34</v>
      </c>
      <c r="P22" s="84" t="s">
        <v>34</v>
      </c>
      <c r="Q22" s="88">
        <f t="shared" si="4"/>
        <v>0</v>
      </c>
      <c r="R22" s="89">
        <f t="shared" si="5"/>
        <v>0</v>
      </c>
      <c r="S22" s="90" t="s">
        <v>34</v>
      </c>
      <c r="T22" s="91" t="s">
        <v>34</v>
      </c>
      <c r="U22" s="91" t="s">
        <v>34</v>
      </c>
      <c r="V22" s="92">
        <f t="shared" si="6"/>
        <v>0</v>
      </c>
      <c r="W22" s="93" t="s">
        <v>34</v>
      </c>
      <c r="X22" s="94">
        <f t="shared" si="7"/>
        <v>0</v>
      </c>
    </row>
    <row r="23" spans="1:24" ht="18" customHeight="1" x14ac:dyDescent="0.25">
      <c r="A23" s="75" t="s">
        <v>61</v>
      </c>
      <c r="B23" s="95" t="s">
        <v>62</v>
      </c>
      <c r="C23" s="77" t="s">
        <v>34</v>
      </c>
      <c r="D23" s="78" t="s">
        <v>34</v>
      </c>
      <c r="E23" s="79">
        <f t="shared" si="0"/>
        <v>0</v>
      </c>
      <c r="F23" s="77">
        <v>5</v>
      </c>
      <c r="G23" s="78">
        <v>8</v>
      </c>
      <c r="H23" s="80">
        <f t="shared" si="1"/>
        <v>13</v>
      </c>
      <c r="I23" s="81">
        <f t="shared" si="2"/>
        <v>13</v>
      </c>
      <c r="J23" s="82">
        <v>2</v>
      </c>
      <c r="K23" s="83">
        <v>9</v>
      </c>
      <c r="L23" s="84">
        <v>2</v>
      </c>
      <c r="M23" s="85">
        <f t="shared" si="3"/>
        <v>11</v>
      </c>
      <c r="N23" s="86" t="s">
        <v>34</v>
      </c>
      <c r="O23" s="87" t="s">
        <v>34</v>
      </c>
      <c r="P23" s="84" t="s">
        <v>34</v>
      </c>
      <c r="Q23" s="88">
        <f t="shared" si="4"/>
        <v>0</v>
      </c>
      <c r="R23" s="89">
        <f t="shared" si="5"/>
        <v>13</v>
      </c>
      <c r="S23" s="90">
        <v>9</v>
      </c>
      <c r="T23" s="91">
        <v>2</v>
      </c>
      <c r="U23" s="91" t="s">
        <v>34</v>
      </c>
      <c r="V23" s="92">
        <f t="shared" si="6"/>
        <v>11</v>
      </c>
      <c r="W23" s="93">
        <v>2</v>
      </c>
      <c r="X23" s="94">
        <f t="shared" si="7"/>
        <v>13</v>
      </c>
    </row>
    <row r="24" spans="1:24" ht="18" customHeight="1" x14ac:dyDescent="0.25">
      <c r="A24" s="75" t="s">
        <v>63</v>
      </c>
      <c r="B24" s="95" t="s">
        <v>64</v>
      </c>
      <c r="C24" s="77" t="s">
        <v>34</v>
      </c>
      <c r="D24" s="78" t="s">
        <v>34</v>
      </c>
      <c r="E24" s="79">
        <f t="shared" si="0"/>
        <v>0</v>
      </c>
      <c r="F24" s="77" t="s">
        <v>34</v>
      </c>
      <c r="G24" s="78" t="s">
        <v>34</v>
      </c>
      <c r="H24" s="80">
        <f t="shared" si="1"/>
        <v>0</v>
      </c>
      <c r="I24" s="81">
        <f t="shared" si="2"/>
        <v>0</v>
      </c>
      <c r="J24" s="82" t="s">
        <v>34</v>
      </c>
      <c r="K24" s="83" t="s">
        <v>34</v>
      </c>
      <c r="L24" s="84" t="s">
        <v>34</v>
      </c>
      <c r="M24" s="85">
        <f t="shared" si="3"/>
        <v>0</v>
      </c>
      <c r="N24" s="86" t="s">
        <v>34</v>
      </c>
      <c r="O24" s="87" t="s">
        <v>34</v>
      </c>
      <c r="P24" s="84" t="s">
        <v>34</v>
      </c>
      <c r="Q24" s="88">
        <f t="shared" si="4"/>
        <v>0</v>
      </c>
      <c r="R24" s="89">
        <f t="shared" si="5"/>
        <v>0</v>
      </c>
      <c r="S24" s="90" t="s">
        <v>34</v>
      </c>
      <c r="T24" s="91" t="s">
        <v>34</v>
      </c>
      <c r="U24" s="91" t="s">
        <v>34</v>
      </c>
      <c r="V24" s="92">
        <f t="shared" si="6"/>
        <v>0</v>
      </c>
      <c r="W24" s="93" t="s">
        <v>34</v>
      </c>
      <c r="X24" s="94">
        <f t="shared" si="7"/>
        <v>0</v>
      </c>
    </row>
    <row r="25" spans="1:24" ht="18" customHeight="1" x14ac:dyDescent="0.25">
      <c r="A25" s="75" t="s">
        <v>65</v>
      </c>
      <c r="B25" s="95" t="s">
        <v>66</v>
      </c>
      <c r="C25" s="77">
        <v>1</v>
      </c>
      <c r="D25" s="78">
        <v>3</v>
      </c>
      <c r="E25" s="79">
        <f t="shared" si="0"/>
        <v>4</v>
      </c>
      <c r="F25" s="77">
        <v>3</v>
      </c>
      <c r="G25" s="78" t="s">
        <v>34</v>
      </c>
      <c r="H25" s="80">
        <f t="shared" si="1"/>
        <v>3</v>
      </c>
      <c r="I25" s="81">
        <f t="shared" si="2"/>
        <v>7</v>
      </c>
      <c r="J25" s="82">
        <v>7</v>
      </c>
      <c r="K25" s="83" t="s">
        <v>34</v>
      </c>
      <c r="L25" s="84" t="s">
        <v>34</v>
      </c>
      <c r="M25" s="85">
        <f t="shared" si="3"/>
        <v>0</v>
      </c>
      <c r="N25" s="86" t="s">
        <v>34</v>
      </c>
      <c r="O25" s="87" t="s">
        <v>34</v>
      </c>
      <c r="P25" s="84" t="s">
        <v>34</v>
      </c>
      <c r="Q25" s="88">
        <f t="shared" si="4"/>
        <v>0</v>
      </c>
      <c r="R25" s="89">
        <f t="shared" si="5"/>
        <v>7</v>
      </c>
      <c r="S25" s="90" t="s">
        <v>34</v>
      </c>
      <c r="T25" s="91" t="s">
        <v>34</v>
      </c>
      <c r="U25" s="91" t="s">
        <v>34</v>
      </c>
      <c r="V25" s="92">
        <f t="shared" si="6"/>
        <v>0</v>
      </c>
      <c r="W25" s="93">
        <v>7</v>
      </c>
      <c r="X25" s="94">
        <f t="shared" si="7"/>
        <v>7</v>
      </c>
    </row>
    <row r="26" spans="1:24" ht="18" customHeight="1" thickBot="1" x14ac:dyDescent="0.3">
      <c r="A26" s="98" t="s">
        <v>67</v>
      </c>
      <c r="B26" s="99" t="s">
        <v>68</v>
      </c>
      <c r="C26" s="100">
        <v>12</v>
      </c>
      <c r="D26" s="101">
        <v>12</v>
      </c>
      <c r="E26" s="102">
        <f t="shared" si="0"/>
        <v>24</v>
      </c>
      <c r="F26" s="100">
        <v>25</v>
      </c>
      <c r="G26" s="101">
        <v>14</v>
      </c>
      <c r="H26" s="103">
        <f t="shared" si="1"/>
        <v>39</v>
      </c>
      <c r="I26" s="104">
        <f t="shared" si="2"/>
        <v>63</v>
      </c>
      <c r="J26" s="105">
        <v>27</v>
      </c>
      <c r="K26" s="106">
        <v>24</v>
      </c>
      <c r="L26" s="107">
        <v>2</v>
      </c>
      <c r="M26" s="108">
        <f t="shared" si="3"/>
        <v>26</v>
      </c>
      <c r="N26" s="109">
        <v>10</v>
      </c>
      <c r="O26" s="110" t="s">
        <v>34</v>
      </c>
      <c r="P26" s="107" t="s">
        <v>34</v>
      </c>
      <c r="Q26" s="111">
        <f t="shared" si="4"/>
        <v>0</v>
      </c>
      <c r="R26" s="112">
        <f t="shared" si="5"/>
        <v>63</v>
      </c>
      <c r="S26" s="113">
        <v>24</v>
      </c>
      <c r="T26" s="114">
        <v>2</v>
      </c>
      <c r="U26" s="114" t="s">
        <v>34</v>
      </c>
      <c r="V26" s="115">
        <f t="shared" si="6"/>
        <v>26</v>
      </c>
      <c r="W26" s="116">
        <v>37</v>
      </c>
      <c r="X26" s="117">
        <f t="shared" si="7"/>
        <v>63</v>
      </c>
    </row>
    <row r="27" spans="1:24" ht="9.75" customHeight="1" thickTop="1" thickBot="1" x14ac:dyDescent="0.3">
      <c r="A27" s="118"/>
      <c r="B27" s="119"/>
      <c r="C27" s="120"/>
      <c r="D27" s="120"/>
      <c r="E27" s="121"/>
      <c r="F27" s="120"/>
      <c r="G27" s="120"/>
      <c r="H27" s="122"/>
      <c r="I27" s="123"/>
      <c r="J27" s="124"/>
      <c r="K27" s="125"/>
      <c r="L27" s="124"/>
      <c r="M27" s="126"/>
      <c r="N27" s="124"/>
      <c r="O27" s="124"/>
      <c r="P27" s="124"/>
      <c r="Q27" s="126"/>
      <c r="R27" s="127"/>
      <c r="S27" s="125"/>
      <c r="T27" s="128"/>
      <c r="U27" s="128"/>
      <c r="V27" s="129"/>
      <c r="W27" s="125"/>
      <c r="X27" s="130"/>
    </row>
    <row r="28" spans="1:24" ht="35.25" customHeight="1" thickTop="1" thickBot="1" x14ac:dyDescent="0.3">
      <c r="A28" s="131" t="s">
        <v>69</v>
      </c>
      <c r="B28" s="132"/>
      <c r="C28" s="133">
        <f t="shared" ref="C28:X28" si="8">SUM(C9:C26)</f>
        <v>779</v>
      </c>
      <c r="D28" s="134">
        <f t="shared" si="8"/>
        <v>965</v>
      </c>
      <c r="E28" s="135">
        <f t="shared" si="8"/>
        <v>1744</v>
      </c>
      <c r="F28" s="133">
        <f t="shared" si="8"/>
        <v>1691</v>
      </c>
      <c r="G28" s="136">
        <f t="shared" si="8"/>
        <v>2341</v>
      </c>
      <c r="H28" s="137">
        <f t="shared" si="8"/>
        <v>4032</v>
      </c>
      <c r="I28" s="138">
        <f t="shared" si="8"/>
        <v>5776</v>
      </c>
      <c r="J28" s="139">
        <f t="shared" si="8"/>
        <v>1630</v>
      </c>
      <c r="K28" s="140">
        <f t="shared" si="8"/>
        <v>2084</v>
      </c>
      <c r="L28" s="141">
        <f t="shared" si="8"/>
        <v>1949</v>
      </c>
      <c r="M28" s="142">
        <f t="shared" si="8"/>
        <v>4033</v>
      </c>
      <c r="N28" s="143">
        <f t="shared" si="8"/>
        <v>103</v>
      </c>
      <c r="O28" s="140">
        <f t="shared" si="8"/>
        <v>0</v>
      </c>
      <c r="P28" s="141">
        <f t="shared" si="8"/>
        <v>10</v>
      </c>
      <c r="Q28" s="144">
        <f t="shared" si="8"/>
        <v>10</v>
      </c>
      <c r="R28" s="145">
        <f t="shared" si="8"/>
        <v>5776</v>
      </c>
      <c r="S28" s="146">
        <f t="shared" si="8"/>
        <v>2072</v>
      </c>
      <c r="T28" s="147">
        <f t="shared" si="8"/>
        <v>2018</v>
      </c>
      <c r="U28" s="147">
        <f t="shared" si="8"/>
        <v>0</v>
      </c>
      <c r="V28" s="148">
        <f t="shared" si="8"/>
        <v>4090</v>
      </c>
      <c r="W28" s="149">
        <f t="shared" si="8"/>
        <v>1686</v>
      </c>
      <c r="X28" s="150">
        <f t="shared" si="8"/>
        <v>5776</v>
      </c>
    </row>
    <row r="32" spans="1:24" ht="15.75" x14ac:dyDescent="0.25">
      <c r="A32" s="151" t="s">
        <v>70</v>
      </c>
      <c r="B32" s="151"/>
      <c r="C32" s="151"/>
      <c r="D32" s="151"/>
      <c r="E32" s="151"/>
      <c r="F32" s="151"/>
      <c r="G32" s="151"/>
      <c r="H32" s="151"/>
      <c r="I32" s="151"/>
      <c r="J32" s="152"/>
      <c r="K32" s="152"/>
      <c r="L32" s="152"/>
      <c r="M32" s="152"/>
      <c r="N32" s="152"/>
      <c r="O32" s="152"/>
    </row>
    <row r="33" spans="1:24" ht="16.5" thickBot="1" x14ac:dyDescent="0.3">
      <c r="A33" s="153"/>
      <c r="B33" s="153"/>
      <c r="C33" s="153"/>
      <c r="D33" s="153"/>
      <c r="E33" s="153"/>
      <c r="F33" s="153"/>
      <c r="G33" s="153"/>
      <c r="H33" s="153"/>
      <c r="I33" s="153"/>
      <c r="J33" s="152"/>
      <c r="K33" s="152"/>
      <c r="L33" s="152"/>
      <c r="M33" s="152"/>
      <c r="N33" s="152"/>
      <c r="O33" s="152"/>
    </row>
    <row r="34" spans="1:24" ht="15" customHeight="1" thickBot="1" x14ac:dyDescent="0.3">
      <c r="A34" s="7" t="s">
        <v>3</v>
      </c>
      <c r="B34" s="8" t="s">
        <v>4</v>
      </c>
      <c r="C34" s="154" t="s">
        <v>11</v>
      </c>
      <c r="D34" s="155"/>
      <c r="E34" s="156"/>
      <c r="F34" s="157" t="s">
        <v>12</v>
      </c>
      <c r="G34" s="158"/>
      <c r="H34" s="159"/>
      <c r="I34" s="160" t="s">
        <v>71</v>
      </c>
    </row>
    <row r="35" spans="1:24" ht="16.5" customHeight="1" thickTop="1" thickBot="1" x14ac:dyDescent="0.3">
      <c r="A35" s="44"/>
      <c r="B35" s="45"/>
      <c r="C35" s="161" t="s">
        <v>22</v>
      </c>
      <c r="D35" s="47" t="s">
        <v>23</v>
      </c>
      <c r="E35" s="162" t="s">
        <v>24</v>
      </c>
      <c r="F35" s="46" t="s">
        <v>22</v>
      </c>
      <c r="G35" s="47" t="s">
        <v>23</v>
      </c>
      <c r="H35" s="163" t="s">
        <v>24</v>
      </c>
      <c r="I35" s="164"/>
    </row>
    <row r="36" spans="1:24" ht="9" customHeight="1" thickBot="1" x14ac:dyDescent="0.3">
      <c r="A36" s="66"/>
      <c r="B36" s="67"/>
      <c r="C36" s="67"/>
      <c r="D36" s="67"/>
      <c r="E36" s="67"/>
      <c r="F36" s="67"/>
      <c r="G36" s="67"/>
      <c r="H36" s="165"/>
      <c r="I36" s="166"/>
    </row>
    <row r="37" spans="1:24" ht="18" customHeight="1" thickTop="1" x14ac:dyDescent="0.25">
      <c r="A37" s="167">
        <v>1</v>
      </c>
      <c r="B37" s="168" t="s">
        <v>72</v>
      </c>
      <c r="C37" s="169">
        <f>C28</f>
        <v>779</v>
      </c>
      <c r="D37" s="170">
        <f>D28</f>
        <v>965</v>
      </c>
      <c r="E37" s="171">
        <f>SUM(C37:D37)</f>
        <v>1744</v>
      </c>
      <c r="F37" s="172">
        <f>F28</f>
        <v>1691</v>
      </c>
      <c r="G37" s="170">
        <f>G28</f>
        <v>2341</v>
      </c>
      <c r="H37" s="173">
        <f>SUM(F37:G37)</f>
        <v>4032</v>
      </c>
      <c r="I37" s="174">
        <f>SUM(H37,E37)</f>
        <v>5776</v>
      </c>
    </row>
    <row r="38" spans="1:24" ht="18" customHeight="1" thickBot="1" x14ac:dyDescent="0.3">
      <c r="A38" s="175">
        <v>2</v>
      </c>
      <c r="B38" s="176" t="s">
        <v>73</v>
      </c>
      <c r="C38" s="177">
        <f>[1]JUL!$C$20</f>
        <v>3</v>
      </c>
      <c r="D38" s="178">
        <f>[1]JUL!$D$20</f>
        <v>25</v>
      </c>
      <c r="E38" s="179">
        <f t="shared" ref="E38" si="9">SUM(C38:D38)</f>
        <v>28</v>
      </c>
      <c r="F38" s="180">
        <f>[1]JUL!$F$20</f>
        <v>6</v>
      </c>
      <c r="G38" s="178">
        <f>[1]JUL!$G$20</f>
        <v>30</v>
      </c>
      <c r="H38" s="181">
        <f t="shared" ref="H38:H40" si="10">SUM(F38:G38)</f>
        <v>36</v>
      </c>
      <c r="I38" s="182">
        <f>SUM(H38,E38)</f>
        <v>64</v>
      </c>
    </row>
    <row r="39" spans="1:24" ht="9" customHeight="1" thickTop="1" thickBot="1" x14ac:dyDescent="0.3">
      <c r="A39" s="118"/>
      <c r="B39" s="183"/>
      <c r="C39" s="124"/>
      <c r="D39" s="124"/>
      <c r="E39" s="124"/>
      <c r="F39" s="124"/>
      <c r="G39" s="124"/>
      <c r="H39" s="184"/>
      <c r="I39" s="185"/>
    </row>
    <row r="40" spans="1:24" ht="26.25" customHeight="1" thickTop="1" thickBot="1" x14ac:dyDescent="0.3">
      <c r="A40" s="186" t="s">
        <v>74</v>
      </c>
      <c r="B40" s="187"/>
      <c r="C40" s="188">
        <f>SUM(C37:C38)</f>
        <v>782</v>
      </c>
      <c r="D40" s="189">
        <f>SUM(D37:D38)</f>
        <v>990</v>
      </c>
      <c r="E40" s="190">
        <f>SUM(E37:E38)</f>
        <v>1772</v>
      </c>
      <c r="F40" s="191">
        <f>SUM(F37:F38)</f>
        <v>1697</v>
      </c>
      <c r="G40" s="189">
        <f>SUM(G37:G38)</f>
        <v>2371</v>
      </c>
      <c r="H40" s="192">
        <f t="shared" si="10"/>
        <v>4068</v>
      </c>
      <c r="I40" s="193">
        <f>SUM(I37:I38)</f>
        <v>5840</v>
      </c>
      <c r="L40" s="194">
        <f>SUM(C40,F40)</f>
        <v>2479</v>
      </c>
      <c r="M40" s="195"/>
      <c r="N40" s="194">
        <f>SUM(D40,G40)</f>
        <v>3361</v>
      </c>
    </row>
    <row r="41" spans="1:24" ht="18" customHeight="1" thickBot="1" x14ac:dyDescent="0.3">
      <c r="A41" s="196">
        <v>3</v>
      </c>
      <c r="B41" s="197" t="s">
        <v>75</v>
      </c>
      <c r="C41" s="198">
        <f>'[2]Kunj, Dtg &amp; Byr IGD'!$B$20</f>
        <v>540</v>
      </c>
      <c r="D41" s="198">
        <f>'[2]Kunj, Dtg &amp; Byr IGD'!$C$20</f>
        <v>458</v>
      </c>
      <c r="E41" s="199">
        <f>SUM(C41:D41)</f>
        <v>998</v>
      </c>
      <c r="F41" s="198">
        <f>'[2]Kunj, Dtg &amp; Byr IGD'!$E$20</f>
        <v>209</v>
      </c>
      <c r="G41" s="198">
        <f>'[2]Kunj, Dtg &amp; Byr IGD'!$F$20</f>
        <v>262</v>
      </c>
      <c r="H41" s="200">
        <f>SUM(F41:G41)</f>
        <v>471</v>
      </c>
      <c r="I41" s="201">
        <f>SUM(E41,H41)</f>
        <v>1469</v>
      </c>
    </row>
    <row r="42" spans="1:24" ht="9" customHeight="1" thickTop="1" thickBot="1" x14ac:dyDescent="0.3">
      <c r="A42" s="118"/>
      <c r="B42" s="183"/>
      <c r="C42" s="124"/>
      <c r="D42" s="124"/>
      <c r="E42" s="124"/>
      <c r="F42" s="124"/>
      <c r="G42" s="124"/>
      <c r="H42" s="184"/>
      <c r="I42" s="185"/>
    </row>
    <row r="43" spans="1:24" ht="29.25" customHeight="1" thickTop="1" thickBot="1" x14ac:dyDescent="0.3">
      <c r="A43" s="202" t="s">
        <v>76</v>
      </c>
      <c r="B43" s="203"/>
      <c r="C43" s="204">
        <f t="shared" ref="C43:I43" si="11">SUM(C40:C41)</f>
        <v>1322</v>
      </c>
      <c r="D43" s="205">
        <f t="shared" si="11"/>
        <v>1448</v>
      </c>
      <c r="E43" s="206">
        <f t="shared" si="11"/>
        <v>2770</v>
      </c>
      <c r="F43" s="207">
        <f t="shared" si="11"/>
        <v>1906</v>
      </c>
      <c r="G43" s="205">
        <f t="shared" si="11"/>
        <v>2633</v>
      </c>
      <c r="H43" s="208">
        <f t="shared" si="11"/>
        <v>4539</v>
      </c>
      <c r="I43" s="209">
        <f t="shared" si="11"/>
        <v>7309</v>
      </c>
    </row>
    <row r="44" spans="1:24" ht="18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</row>
    <row r="50" spans="5:7" x14ac:dyDescent="0.25">
      <c r="E50" s="2" t="s">
        <v>22</v>
      </c>
      <c r="G50" s="2" t="s">
        <v>23</v>
      </c>
    </row>
    <row r="51" spans="5:7" ht="15" customHeight="1" x14ac:dyDescent="0.25">
      <c r="E51" s="211">
        <f>SUM(C43+F43)</f>
        <v>3228</v>
      </c>
      <c r="G51" s="211">
        <f>SUM(D43+G43)</f>
        <v>4081</v>
      </c>
    </row>
    <row r="53" spans="5:7" ht="9" customHeight="1" x14ac:dyDescent="0.25"/>
    <row r="54" spans="5:7" ht="18" customHeight="1" x14ac:dyDescent="0.25"/>
    <row r="55" spans="5:7" ht="18" customHeight="1" x14ac:dyDescent="0.25"/>
    <row r="56" spans="5:7" ht="9" customHeight="1" x14ac:dyDescent="0.25"/>
    <row r="57" spans="5:7" ht="20.100000000000001" customHeight="1" x14ac:dyDescent="0.25"/>
    <row r="58" spans="5:7" ht="18" customHeight="1" x14ac:dyDescent="0.25"/>
    <row r="59" spans="5:7" ht="9" customHeight="1" x14ac:dyDescent="0.25"/>
    <row r="60" spans="5:7" ht="20.100000000000001" customHeight="1" x14ac:dyDescent="0.25"/>
  </sheetData>
  <mergeCells count="33">
    <mergeCell ref="A40:B40"/>
    <mergeCell ref="A43:B43"/>
    <mergeCell ref="A44:X44"/>
    <mergeCell ref="V6:V7"/>
    <mergeCell ref="W6:W7"/>
    <mergeCell ref="A28:B28"/>
    <mergeCell ref="A32:I32"/>
    <mergeCell ref="A33:I33"/>
    <mergeCell ref="A34:A35"/>
    <mergeCell ref="B34:B35"/>
    <mergeCell ref="C34:E34"/>
    <mergeCell ref="F34:H34"/>
    <mergeCell ref="I34:I35"/>
    <mergeCell ref="X5:X7"/>
    <mergeCell ref="C6:E6"/>
    <mergeCell ref="F6:H6"/>
    <mergeCell ref="J6:J7"/>
    <mergeCell ref="K6:L6"/>
    <mergeCell ref="M6:M7"/>
    <mergeCell ref="N6:N7"/>
    <mergeCell ref="O6:P6"/>
    <mergeCell ref="Q6:Q7"/>
    <mergeCell ref="S6:U6"/>
    <mergeCell ref="A1:X1"/>
    <mergeCell ref="A2:X2"/>
    <mergeCell ref="A3:X3"/>
    <mergeCell ref="A5:A7"/>
    <mergeCell ref="B5:B7"/>
    <mergeCell ref="C5:H5"/>
    <mergeCell ref="I5:I7"/>
    <mergeCell ref="J5:Q5"/>
    <mergeCell ref="R5:R7"/>
    <mergeCell ref="S5:W5"/>
  </mergeCells>
  <pageMargins left="0.92" right="0.70866141732283472" top="0.67" bottom="0.23622047244094491" header="0.31496062992125984" footer="0.15748031496062992"/>
  <pageSetup paperSize="5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2020-03-03T07:05:21Z</dcterms:created>
  <dcterms:modified xsi:type="dcterms:W3CDTF">2020-03-03T07:21:52Z</dcterms:modified>
</cp:coreProperties>
</file>