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T80" i="1" l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AS79" i="1"/>
  <c r="AS78" i="1"/>
  <c r="AS77" i="1"/>
  <c r="AS76" i="1"/>
  <c r="AO75" i="1"/>
  <c r="AN75" i="1"/>
  <c r="AM75" i="1"/>
  <c r="AS75" i="1" s="1"/>
  <c r="B75" i="1"/>
  <c r="AO74" i="1"/>
  <c r="AN74" i="1"/>
  <c r="AM74" i="1"/>
  <c r="AS74" i="1" s="1"/>
  <c r="B74" i="1"/>
  <c r="AQ73" i="1"/>
  <c r="AO73" i="1"/>
  <c r="AR73" i="1" s="1"/>
  <c r="AN73" i="1"/>
  <c r="AM73" i="1"/>
  <c r="AS73" i="1" s="1"/>
  <c r="B73" i="1"/>
  <c r="AR72" i="1"/>
  <c r="AP72" i="1"/>
  <c r="AO72" i="1"/>
  <c r="AN72" i="1"/>
  <c r="AQ72" i="1" s="1"/>
  <c r="AM72" i="1"/>
  <c r="AS72" i="1" s="1"/>
  <c r="B72" i="1"/>
  <c r="AQ71" i="1"/>
  <c r="AO71" i="1"/>
  <c r="AR71" i="1" s="1"/>
  <c r="AN71" i="1"/>
  <c r="AM71" i="1"/>
  <c r="AP71" i="1" s="1"/>
  <c r="B71" i="1"/>
  <c r="AR70" i="1"/>
  <c r="AP70" i="1"/>
  <c r="AO70" i="1"/>
  <c r="AN70" i="1"/>
  <c r="AQ70" i="1" s="1"/>
  <c r="AM70" i="1"/>
  <c r="B70" i="1"/>
  <c r="AQ69" i="1"/>
  <c r="AO69" i="1"/>
  <c r="AS69" i="1" s="1"/>
  <c r="AN69" i="1"/>
  <c r="AM69" i="1"/>
  <c r="AP69" i="1" s="1"/>
  <c r="B69" i="1"/>
  <c r="AR68" i="1"/>
  <c r="AP68" i="1"/>
  <c r="AO68" i="1"/>
  <c r="AN68" i="1"/>
  <c r="AQ68" i="1" s="1"/>
  <c r="AM68" i="1"/>
  <c r="AS68" i="1" s="1"/>
  <c r="B68" i="1"/>
  <c r="AQ67" i="1"/>
  <c r="AO67" i="1"/>
  <c r="AR67" i="1" s="1"/>
  <c r="AN67" i="1"/>
  <c r="AM67" i="1"/>
  <c r="AP67" i="1" s="1"/>
  <c r="B67" i="1"/>
  <c r="AR66" i="1"/>
  <c r="AP66" i="1"/>
  <c r="AO66" i="1"/>
  <c r="AN66" i="1"/>
  <c r="AQ66" i="1" s="1"/>
  <c r="AM66" i="1"/>
  <c r="B66" i="1"/>
  <c r="AQ65" i="1"/>
  <c r="AO65" i="1"/>
  <c r="AS65" i="1" s="1"/>
  <c r="AN65" i="1"/>
  <c r="AM65" i="1"/>
  <c r="AP65" i="1" s="1"/>
  <c r="B65" i="1"/>
  <c r="AR64" i="1"/>
  <c r="AP64" i="1"/>
  <c r="AO64" i="1"/>
  <c r="AN64" i="1"/>
  <c r="AQ64" i="1" s="1"/>
  <c r="AM64" i="1"/>
  <c r="AS64" i="1" s="1"/>
  <c r="B64" i="1"/>
  <c r="AQ63" i="1"/>
  <c r="AO63" i="1"/>
  <c r="AR63" i="1" s="1"/>
  <c r="AN63" i="1"/>
  <c r="AM63" i="1"/>
  <c r="AP63" i="1" s="1"/>
  <c r="B63" i="1"/>
  <c r="AR62" i="1"/>
  <c r="AP62" i="1"/>
  <c r="AO62" i="1"/>
  <c r="AN62" i="1"/>
  <c r="AQ62" i="1" s="1"/>
  <c r="AM62" i="1"/>
  <c r="B62" i="1"/>
  <c r="AQ61" i="1"/>
  <c r="AO61" i="1"/>
  <c r="AS61" i="1" s="1"/>
  <c r="AN61" i="1"/>
  <c r="AM61" i="1"/>
  <c r="AP61" i="1" s="1"/>
  <c r="B61" i="1"/>
  <c r="AR60" i="1"/>
  <c r="AP60" i="1"/>
  <c r="AO60" i="1"/>
  <c r="AN60" i="1"/>
  <c r="AQ60" i="1" s="1"/>
  <c r="AM60" i="1"/>
  <c r="AS60" i="1" s="1"/>
  <c r="B60" i="1"/>
  <c r="AQ59" i="1"/>
  <c r="AO59" i="1"/>
  <c r="AR59" i="1" s="1"/>
  <c r="AN59" i="1"/>
  <c r="AM59" i="1"/>
  <c r="AP59" i="1" s="1"/>
  <c r="B59" i="1"/>
  <c r="AR58" i="1"/>
  <c r="AP58" i="1"/>
  <c r="AO58" i="1"/>
  <c r="AN58" i="1"/>
  <c r="AQ58" i="1" s="1"/>
  <c r="AM58" i="1"/>
  <c r="B58" i="1"/>
  <c r="AQ57" i="1"/>
  <c r="AO57" i="1"/>
  <c r="AS57" i="1" s="1"/>
  <c r="AN57" i="1"/>
  <c r="AM57" i="1"/>
  <c r="AP57" i="1" s="1"/>
  <c r="B57" i="1"/>
  <c r="AR56" i="1"/>
  <c r="AP56" i="1"/>
  <c r="AO56" i="1"/>
  <c r="AN56" i="1"/>
  <c r="AQ56" i="1" s="1"/>
  <c r="AM56" i="1"/>
  <c r="AS56" i="1" s="1"/>
  <c r="B56" i="1"/>
  <c r="AQ55" i="1"/>
  <c r="AO55" i="1"/>
  <c r="AR55" i="1" s="1"/>
  <c r="AN55" i="1"/>
  <c r="AM55" i="1"/>
  <c r="AP55" i="1" s="1"/>
  <c r="B55" i="1"/>
  <c r="AR54" i="1"/>
  <c r="AP54" i="1"/>
  <c r="AO54" i="1"/>
  <c r="AN54" i="1"/>
  <c r="AQ54" i="1" s="1"/>
  <c r="AM54" i="1"/>
  <c r="AS54" i="1" s="1"/>
  <c r="B54" i="1"/>
  <c r="AQ53" i="1"/>
  <c r="AO53" i="1"/>
  <c r="AS53" i="1" s="1"/>
  <c r="AN53" i="1"/>
  <c r="AM53" i="1"/>
  <c r="AP53" i="1" s="1"/>
  <c r="B53" i="1"/>
  <c r="AR52" i="1"/>
  <c r="AP52" i="1"/>
  <c r="AO52" i="1"/>
  <c r="AN52" i="1"/>
  <c r="AQ52" i="1" s="1"/>
  <c r="AM52" i="1"/>
  <c r="AS52" i="1" s="1"/>
  <c r="B52" i="1"/>
  <c r="AQ51" i="1"/>
  <c r="AO51" i="1"/>
  <c r="AR51" i="1" s="1"/>
  <c r="AN51" i="1"/>
  <c r="AM51" i="1"/>
  <c r="AP51" i="1" s="1"/>
  <c r="B51" i="1"/>
  <c r="AR50" i="1"/>
  <c r="AP50" i="1"/>
  <c r="AO50" i="1"/>
  <c r="AN50" i="1"/>
  <c r="AQ50" i="1" s="1"/>
  <c r="AM50" i="1"/>
  <c r="AS50" i="1" s="1"/>
  <c r="B50" i="1"/>
  <c r="AQ49" i="1"/>
  <c r="AO49" i="1"/>
  <c r="AS49" i="1" s="1"/>
  <c r="AN49" i="1"/>
  <c r="AM49" i="1"/>
  <c r="AP49" i="1" s="1"/>
  <c r="B49" i="1"/>
  <c r="AR48" i="1"/>
  <c r="AP48" i="1"/>
  <c r="AO48" i="1"/>
  <c r="AN48" i="1"/>
  <c r="AQ48" i="1" s="1"/>
  <c r="AM48" i="1"/>
  <c r="AS48" i="1" s="1"/>
  <c r="B48" i="1"/>
  <c r="AQ47" i="1"/>
  <c r="AO47" i="1"/>
  <c r="AR47" i="1" s="1"/>
  <c r="AN47" i="1"/>
  <c r="AM47" i="1"/>
  <c r="AP47" i="1" s="1"/>
  <c r="B47" i="1"/>
  <c r="AR46" i="1"/>
  <c r="AP46" i="1"/>
  <c r="AO46" i="1"/>
  <c r="AN46" i="1"/>
  <c r="AQ46" i="1" s="1"/>
  <c r="AM46" i="1"/>
  <c r="AS46" i="1" s="1"/>
  <c r="B46" i="1"/>
  <c r="AQ45" i="1"/>
  <c r="AO45" i="1"/>
  <c r="AS45" i="1" s="1"/>
  <c r="AN45" i="1"/>
  <c r="AM45" i="1"/>
  <c r="AP45" i="1" s="1"/>
  <c r="B45" i="1"/>
  <c r="AR44" i="1"/>
  <c r="AP44" i="1"/>
  <c r="AO44" i="1"/>
  <c r="AN44" i="1"/>
  <c r="AQ44" i="1" s="1"/>
  <c r="AM44" i="1"/>
  <c r="AS44" i="1" s="1"/>
  <c r="B44" i="1"/>
  <c r="AQ43" i="1"/>
  <c r="AO43" i="1"/>
  <c r="AR43" i="1" s="1"/>
  <c r="AN43" i="1"/>
  <c r="AM43" i="1"/>
  <c r="AP43" i="1" s="1"/>
  <c r="B43" i="1"/>
  <c r="AR42" i="1"/>
  <c r="AP42" i="1"/>
  <c r="AO42" i="1"/>
  <c r="AN42" i="1"/>
  <c r="AQ42" i="1" s="1"/>
  <c r="AM42" i="1"/>
  <c r="AS42" i="1" s="1"/>
  <c r="B42" i="1"/>
  <c r="AQ41" i="1"/>
  <c r="AO41" i="1"/>
  <c r="AS41" i="1" s="1"/>
  <c r="AN41" i="1"/>
  <c r="AM41" i="1"/>
  <c r="AP41" i="1" s="1"/>
  <c r="B41" i="1"/>
  <c r="AR40" i="1"/>
  <c r="AP40" i="1"/>
  <c r="AO40" i="1"/>
  <c r="AN40" i="1"/>
  <c r="AQ40" i="1" s="1"/>
  <c r="AM40" i="1"/>
  <c r="AS40" i="1" s="1"/>
  <c r="B40" i="1"/>
  <c r="AQ39" i="1"/>
  <c r="AO39" i="1"/>
  <c r="AR39" i="1" s="1"/>
  <c r="AN39" i="1"/>
  <c r="AM39" i="1"/>
  <c r="AP39" i="1" s="1"/>
  <c r="B39" i="1"/>
  <c r="AR38" i="1"/>
  <c r="AP38" i="1"/>
  <c r="AO38" i="1"/>
  <c r="AN38" i="1"/>
  <c r="AQ38" i="1" s="1"/>
  <c r="AM38" i="1"/>
  <c r="AS38" i="1" s="1"/>
  <c r="B38" i="1"/>
  <c r="AQ37" i="1"/>
  <c r="AO37" i="1"/>
  <c r="AS37" i="1" s="1"/>
  <c r="AN37" i="1"/>
  <c r="AM37" i="1"/>
  <c r="AP37" i="1" s="1"/>
  <c r="B37" i="1"/>
  <c r="AR36" i="1"/>
  <c r="AP36" i="1"/>
  <c r="AO36" i="1"/>
  <c r="AN36" i="1"/>
  <c r="AQ36" i="1" s="1"/>
  <c r="AM36" i="1"/>
  <c r="AS36" i="1" s="1"/>
  <c r="B36" i="1"/>
  <c r="AQ35" i="1"/>
  <c r="AO35" i="1"/>
  <c r="AR35" i="1" s="1"/>
  <c r="AN35" i="1"/>
  <c r="AM35" i="1"/>
  <c r="AP35" i="1" s="1"/>
  <c r="B35" i="1"/>
  <c r="AR34" i="1"/>
  <c r="AP34" i="1"/>
  <c r="AO34" i="1"/>
  <c r="AN34" i="1"/>
  <c r="AQ34" i="1" s="1"/>
  <c r="AM34" i="1"/>
  <c r="AS34" i="1" s="1"/>
  <c r="B34" i="1"/>
  <c r="AQ33" i="1"/>
  <c r="AO33" i="1"/>
  <c r="AS33" i="1" s="1"/>
  <c r="AN33" i="1"/>
  <c r="AM33" i="1"/>
  <c r="AP33" i="1" s="1"/>
  <c r="B33" i="1"/>
  <c r="AR32" i="1"/>
  <c r="AP32" i="1"/>
  <c r="AO32" i="1"/>
  <c r="AN32" i="1"/>
  <c r="AQ32" i="1" s="1"/>
  <c r="AM32" i="1"/>
  <c r="AS32" i="1" s="1"/>
  <c r="B32" i="1"/>
  <c r="AQ31" i="1"/>
  <c r="AO31" i="1"/>
  <c r="AR31" i="1" s="1"/>
  <c r="AN31" i="1"/>
  <c r="AM31" i="1"/>
  <c r="AP31" i="1" s="1"/>
  <c r="B31" i="1"/>
  <c r="AR30" i="1"/>
  <c r="AP30" i="1"/>
  <c r="AO30" i="1"/>
  <c r="AN30" i="1"/>
  <c r="AQ30" i="1" s="1"/>
  <c r="AM30" i="1"/>
  <c r="AS30" i="1" s="1"/>
  <c r="B30" i="1"/>
  <c r="AQ29" i="1"/>
  <c r="AO29" i="1"/>
  <c r="AR29" i="1" s="1"/>
  <c r="AN29" i="1"/>
  <c r="AM29" i="1"/>
  <c r="AP29" i="1" s="1"/>
  <c r="B29" i="1"/>
  <c r="AR28" i="1"/>
  <c r="AP28" i="1"/>
  <c r="AO28" i="1"/>
  <c r="AN28" i="1"/>
  <c r="AQ28" i="1" s="1"/>
  <c r="AM28" i="1"/>
  <c r="B28" i="1"/>
  <c r="AQ27" i="1"/>
  <c r="AO27" i="1"/>
  <c r="AR27" i="1" s="1"/>
  <c r="AN27" i="1"/>
  <c r="AM27" i="1"/>
  <c r="AP27" i="1" s="1"/>
  <c r="B27" i="1"/>
  <c r="AR26" i="1"/>
  <c r="AP26" i="1"/>
  <c r="AO26" i="1"/>
  <c r="AN26" i="1"/>
  <c r="AQ26" i="1" s="1"/>
  <c r="AM26" i="1"/>
  <c r="B26" i="1"/>
  <c r="AQ25" i="1"/>
  <c r="AO25" i="1"/>
  <c r="AR25" i="1" s="1"/>
  <c r="AN25" i="1"/>
  <c r="AM25" i="1"/>
  <c r="AP25" i="1" s="1"/>
  <c r="B25" i="1"/>
  <c r="AR24" i="1"/>
  <c r="AP24" i="1"/>
  <c r="AO24" i="1"/>
  <c r="AN24" i="1"/>
  <c r="AQ24" i="1" s="1"/>
  <c r="AM24" i="1"/>
  <c r="B24" i="1"/>
  <c r="AQ23" i="1"/>
  <c r="AO23" i="1"/>
  <c r="AR23" i="1" s="1"/>
  <c r="AN23" i="1"/>
  <c r="AM23" i="1"/>
  <c r="AP23" i="1" s="1"/>
  <c r="B23" i="1"/>
  <c r="AR22" i="1"/>
  <c r="AP22" i="1"/>
  <c r="AO22" i="1"/>
  <c r="AN22" i="1"/>
  <c r="AQ22" i="1" s="1"/>
  <c r="AM22" i="1"/>
  <c r="AS22" i="1" s="1"/>
  <c r="B22" i="1"/>
  <c r="AQ21" i="1"/>
  <c r="AO21" i="1"/>
  <c r="AR21" i="1" s="1"/>
  <c r="AN21" i="1"/>
  <c r="AM21" i="1"/>
  <c r="AP21" i="1" s="1"/>
  <c r="B21" i="1"/>
  <c r="AR20" i="1"/>
  <c r="AP20" i="1"/>
  <c r="AO20" i="1"/>
  <c r="AN20" i="1"/>
  <c r="AQ20" i="1" s="1"/>
  <c r="AM20" i="1"/>
  <c r="B20" i="1"/>
  <c r="AQ19" i="1"/>
  <c r="AO19" i="1"/>
  <c r="AR19" i="1" s="1"/>
  <c r="AN19" i="1"/>
  <c r="AM19" i="1"/>
  <c r="AP19" i="1" s="1"/>
  <c r="B19" i="1"/>
  <c r="AR18" i="1"/>
  <c r="AP18" i="1"/>
  <c r="AO18" i="1"/>
  <c r="AN18" i="1"/>
  <c r="AQ18" i="1" s="1"/>
  <c r="AM18" i="1"/>
  <c r="B18" i="1"/>
  <c r="AQ17" i="1"/>
  <c r="AO17" i="1"/>
  <c r="AR17" i="1" s="1"/>
  <c r="AN17" i="1"/>
  <c r="AM17" i="1"/>
  <c r="AP17" i="1" s="1"/>
  <c r="B17" i="1"/>
  <c r="AR16" i="1"/>
  <c r="AP16" i="1"/>
  <c r="AO16" i="1"/>
  <c r="AN16" i="1"/>
  <c r="AQ16" i="1" s="1"/>
  <c r="AM16" i="1"/>
  <c r="B16" i="1"/>
  <c r="AQ15" i="1"/>
  <c r="AO15" i="1"/>
  <c r="AR15" i="1" s="1"/>
  <c r="AN15" i="1"/>
  <c r="AM15" i="1"/>
  <c r="AP15" i="1" s="1"/>
  <c r="B15" i="1"/>
  <c r="AR14" i="1"/>
  <c r="AP14" i="1"/>
  <c r="AO14" i="1"/>
  <c r="AN14" i="1"/>
  <c r="AQ14" i="1" s="1"/>
  <c r="AM14" i="1"/>
  <c r="AS14" i="1" s="1"/>
  <c r="B14" i="1"/>
  <c r="AQ13" i="1"/>
  <c r="AO13" i="1"/>
  <c r="AR13" i="1" s="1"/>
  <c r="AN13" i="1"/>
  <c r="AM13" i="1"/>
  <c r="AP13" i="1" s="1"/>
  <c r="B13" i="1"/>
  <c r="AR12" i="1"/>
  <c r="AP12" i="1"/>
  <c r="AO12" i="1"/>
  <c r="AN12" i="1"/>
  <c r="AQ12" i="1" s="1"/>
  <c r="AM12" i="1"/>
  <c r="B12" i="1"/>
  <c r="AQ11" i="1"/>
  <c r="AO11" i="1"/>
  <c r="AR11" i="1" s="1"/>
  <c r="AN11" i="1"/>
  <c r="AM11" i="1"/>
  <c r="AP11" i="1" s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R10" i="1"/>
  <c r="AO10" i="1"/>
  <c r="AO80" i="1" s="1"/>
  <c r="AN10" i="1"/>
  <c r="AM10" i="1"/>
  <c r="AP10" i="1" s="1"/>
  <c r="B10" i="1"/>
  <c r="AS11" i="1" l="1"/>
  <c r="AS16" i="1"/>
  <c r="AS19" i="1"/>
  <c r="AS24" i="1"/>
  <c r="AS27" i="1"/>
  <c r="AM80" i="1"/>
  <c r="AS10" i="1"/>
  <c r="AS13" i="1"/>
  <c r="AS18" i="1"/>
  <c r="AS21" i="1"/>
  <c r="AS26" i="1"/>
  <c r="AS29" i="1"/>
  <c r="AQ10" i="1"/>
  <c r="AQ80" i="1" s="1"/>
  <c r="AN80" i="1"/>
  <c r="AS12" i="1"/>
  <c r="AS15" i="1"/>
  <c r="AS20" i="1"/>
  <c r="AS23" i="1"/>
  <c r="AS28" i="1"/>
  <c r="AS31" i="1"/>
  <c r="AS17" i="1"/>
  <c r="AS25" i="1"/>
  <c r="AS58" i="1"/>
  <c r="AS62" i="1"/>
  <c r="AS66" i="1"/>
  <c r="AS70" i="1"/>
  <c r="AP73" i="1"/>
  <c r="AP80" i="1" s="1"/>
  <c r="AS35" i="1"/>
  <c r="AS39" i="1"/>
  <c r="AS43" i="1"/>
  <c r="AS47" i="1"/>
  <c r="AS51" i="1"/>
  <c r="AS55" i="1"/>
  <c r="AS59" i="1"/>
  <c r="AS63" i="1"/>
  <c r="AS67" i="1"/>
  <c r="AS71" i="1"/>
  <c r="AR33" i="1"/>
  <c r="AR37" i="1"/>
  <c r="AR80" i="1" s="1"/>
  <c r="AR41" i="1"/>
  <c r="AR45" i="1"/>
  <c r="AR49" i="1"/>
  <c r="AR53" i="1"/>
  <c r="AR57" i="1"/>
  <c r="AR61" i="1"/>
  <c r="AR65" i="1"/>
  <c r="AR69" i="1"/>
  <c r="AS80" i="1" l="1"/>
</calcChain>
</file>

<file path=xl/sharedStrings.xml><?xml version="1.0" encoding="utf-8"?>
<sst xmlns="http://schemas.openxmlformats.org/spreadsheetml/2006/main" count="70" uniqueCount="32">
  <si>
    <t>REKAPITULASI PEROLEHAN MEDALI POPDA SMP/MTs</t>
  </si>
  <si>
    <t>CABANG OLAHRAGA</t>
  </si>
  <si>
    <t>: SENAM</t>
  </si>
  <si>
    <t>No</t>
  </si>
  <si>
    <t>SEKOLAH</t>
  </si>
  <si>
    <t>PEROLEHAN MEDALI</t>
  </si>
  <si>
    <t>Jumlah Medali</t>
  </si>
  <si>
    <t>Konversi Nilai</t>
  </si>
  <si>
    <t>Jumlah Nilai</t>
  </si>
  <si>
    <t>Rank</t>
  </si>
  <si>
    <t>Artistik</t>
  </si>
  <si>
    <t>Ritmik</t>
  </si>
  <si>
    <t>Lantai</t>
  </si>
  <si>
    <t>Meja Lompat</t>
  </si>
  <si>
    <t>Palang Sejajar</t>
  </si>
  <si>
    <t>Bim</t>
  </si>
  <si>
    <t>Serba Bisa</t>
  </si>
  <si>
    <t>Beregu</t>
  </si>
  <si>
    <t>Hoop</t>
  </si>
  <si>
    <t>Bola</t>
  </si>
  <si>
    <t xml:space="preserve">Pita </t>
  </si>
  <si>
    <t xml:space="preserve">Gada </t>
  </si>
  <si>
    <t xml:space="preserve"> Serba bisa  </t>
  </si>
  <si>
    <t>Emas</t>
  </si>
  <si>
    <t>Prk</t>
  </si>
  <si>
    <t>Prgu</t>
  </si>
  <si>
    <t xml:space="preserve">Emas </t>
  </si>
  <si>
    <t>Perak</t>
  </si>
  <si>
    <t>Jumlah</t>
  </si>
  <si>
    <t>putra</t>
  </si>
  <si>
    <t>putri</t>
  </si>
  <si>
    <t>TINGKAT KABUPATEN DEMAK 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</si>
</sst>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8" x14ac:knownFonts="1">
    <font>
      <sz val="11"/>
      <color theme="1"/>
      <name val="Calibri"/>
      <family val="2"/>
      <charset val="1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theme="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3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2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8" xfId="0" applyFont="1" applyBorder="1"/>
    <xf numFmtId="0" fontId="5" fillId="0" borderId="2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8" xfId="0" applyFont="1" applyBorder="1"/>
    <xf numFmtId="0" fontId="4" fillId="0" borderId="20" xfId="0" applyFont="1" applyBorder="1"/>
    <xf numFmtId="0" fontId="4" fillId="0" borderId="26" xfId="0" applyFont="1" applyBorder="1" applyAlignment="1">
      <alignment horizontal="left"/>
    </xf>
    <xf numFmtId="0" fontId="4" fillId="0" borderId="27" xfId="0" applyFont="1" applyBorder="1"/>
    <xf numFmtId="0" fontId="4" fillId="2" borderId="25" xfId="0" applyFont="1" applyFill="1" applyBorder="1"/>
    <xf numFmtId="0" fontId="4" fillId="2" borderId="8" xfId="0" applyFont="1" applyFill="1" applyBorder="1"/>
    <xf numFmtId="0" fontId="4" fillId="2" borderId="20" xfId="0" applyFont="1" applyFill="1" applyBorder="1"/>
    <xf numFmtId="0" fontId="4" fillId="2" borderId="19" xfId="0" applyFont="1" applyFill="1" applyBorder="1"/>
    <xf numFmtId="0" fontId="4" fillId="2" borderId="28" xfId="0" applyFont="1" applyFill="1" applyBorder="1"/>
    <xf numFmtId="0" fontId="0" fillId="2" borderId="20" xfId="0" applyFill="1" applyBorder="1"/>
    <xf numFmtId="0" fontId="0" fillId="2" borderId="2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20" xfId="0" applyFont="1" applyFill="1" applyBorder="1"/>
    <xf numFmtId="0" fontId="0" fillId="2" borderId="2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2" borderId="29" xfId="0" applyFont="1" applyFill="1" applyBorder="1"/>
    <xf numFmtId="0" fontId="2" fillId="2" borderId="25" xfId="0" applyFont="1" applyFill="1" applyBorder="1"/>
    <xf numFmtId="0" fontId="0" fillId="2" borderId="25" xfId="0" applyFill="1" applyBorder="1"/>
    <xf numFmtId="0" fontId="0" fillId="2" borderId="8" xfId="0" applyFill="1" applyBorder="1"/>
    <xf numFmtId="0" fontId="0" fillId="2" borderId="28" xfId="0" applyFill="1" applyBorder="1"/>
    <xf numFmtId="0" fontId="0" fillId="0" borderId="21" xfId="0" applyBorder="1"/>
    <xf numFmtId="0" fontId="6" fillId="2" borderId="25" xfId="0" applyFont="1" applyFill="1" applyBorder="1"/>
    <xf numFmtId="0" fontId="2" fillId="2" borderId="8" xfId="0" applyFont="1" applyFill="1" applyBorder="1"/>
    <xf numFmtId="0" fontId="2" fillId="2" borderId="19" xfId="0" applyFont="1" applyFill="1" applyBorder="1"/>
    <xf numFmtId="0" fontId="2" fillId="2" borderId="28" xfId="0" applyFont="1" applyFill="1" applyBorder="1"/>
    <xf numFmtId="0" fontId="4" fillId="3" borderId="25" xfId="0" applyFont="1" applyFill="1" applyBorder="1"/>
    <xf numFmtId="0" fontId="4" fillId="3" borderId="20" xfId="0" applyFont="1" applyFill="1" applyBorder="1"/>
    <xf numFmtId="0" fontId="4" fillId="4" borderId="8" xfId="0" applyFont="1" applyFill="1" applyBorder="1"/>
    <xf numFmtId="0" fontId="4" fillId="5" borderId="28" xfId="0" applyFont="1" applyFill="1" applyBorder="1"/>
    <xf numFmtId="0" fontId="4" fillId="4" borderId="19" xfId="0" applyFont="1" applyFill="1" applyBorder="1"/>
    <xf numFmtId="0" fontId="0" fillId="5" borderId="25" xfId="0" applyFill="1" applyBorder="1"/>
    <xf numFmtId="0" fontId="0" fillId="3" borderId="20" xfId="0" applyFill="1" applyBorder="1"/>
    <xf numFmtId="0" fontId="4" fillId="5" borderId="19" xfId="0" applyFont="1" applyFill="1" applyBorder="1"/>
    <xf numFmtId="0" fontId="0" fillId="5" borderId="8" xfId="0" applyFill="1" applyBorder="1"/>
    <xf numFmtId="0" fontId="2" fillId="4" borderId="20" xfId="0" applyFont="1" applyFill="1" applyBorder="1"/>
    <xf numFmtId="0" fontId="2" fillId="3" borderId="19" xfId="0" applyFont="1" applyFill="1" applyBorder="1"/>
    <xf numFmtId="0" fontId="2" fillId="3" borderId="8" xfId="0" applyFont="1" applyFill="1" applyBorder="1"/>
    <xf numFmtId="0" fontId="0" fillId="3" borderId="25" xfId="0" applyFill="1" applyBorder="1" applyAlignment="1">
      <alignment horizontal="center"/>
    </xf>
    <xf numFmtId="0" fontId="2" fillId="3" borderId="20" xfId="0" applyFont="1" applyFill="1" applyBorder="1"/>
    <xf numFmtId="0" fontId="0" fillId="4" borderId="2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27" xfId="0" applyFill="1" applyBorder="1"/>
    <xf numFmtId="0" fontId="2" fillId="4" borderId="25" xfId="0" applyFont="1" applyFill="1" applyBorder="1"/>
    <xf numFmtId="0" fontId="2" fillId="4" borderId="28" xfId="0" applyFont="1" applyFill="1" applyBorder="1"/>
    <xf numFmtId="0" fontId="0" fillId="5" borderId="20" xfId="0" applyFill="1" applyBorder="1"/>
    <xf numFmtId="0" fontId="2" fillId="4" borderId="8" xfId="0" applyFont="1" applyFill="1" applyBorder="1"/>
    <xf numFmtId="0" fontId="0" fillId="2" borderId="32" xfId="0" applyFill="1" applyBorder="1"/>
    <xf numFmtId="0" fontId="0" fillId="2" borderId="33" xfId="0" applyFill="1" applyBorder="1"/>
    <xf numFmtId="0" fontId="2" fillId="2" borderId="32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2" borderId="34" xfId="0" applyFont="1" applyFill="1" applyBorder="1"/>
    <xf numFmtId="0" fontId="2" fillId="2" borderId="33" xfId="0" applyFont="1" applyFill="1" applyBorder="1"/>
    <xf numFmtId="0" fontId="2" fillId="2" borderId="35" xfId="0" applyFont="1" applyFill="1" applyBorder="1"/>
    <xf numFmtId="0" fontId="0" fillId="2" borderId="34" xfId="0" applyFill="1" applyBorder="1"/>
    <xf numFmtId="0" fontId="0" fillId="2" borderId="35" xfId="0" applyFill="1" applyBorder="1"/>
    <xf numFmtId="0" fontId="0" fillId="0" borderId="36" xfId="0" applyBorder="1"/>
    <xf numFmtId="0" fontId="4" fillId="0" borderId="8" xfId="0" applyFont="1" applyBorder="1" applyAlignment="1">
      <alignment horizontal="left"/>
    </xf>
    <xf numFmtId="0" fontId="0" fillId="2" borderId="32" xfId="0" applyFill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2" borderId="38" xfId="0" applyFill="1" applyBorder="1"/>
    <xf numFmtId="0" fontId="0" fillId="3" borderId="0" xfId="0" applyFill="1"/>
    <xf numFmtId="0" fontId="7" fillId="0" borderId="0" xfId="0" applyFo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ORA/2018/rekapitulasi%20medali%20popda%20smp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peserta"/>
      <sheetName val="REKAP"/>
      <sheetName val="ATLETIK"/>
      <sheetName val="RENANG"/>
      <sheetName val="SENAM"/>
      <sheetName val="VOLI"/>
      <sheetName val="spk takraw"/>
      <sheetName val="bulutangkis"/>
      <sheetName val="tenis meja"/>
      <sheetName val="basket"/>
      <sheetName val="catur"/>
      <sheetName val="karate"/>
      <sheetName val="silat"/>
      <sheetName val="tns lap"/>
      <sheetName val="spkbola"/>
      <sheetName val="rangking"/>
    </sheetNames>
    <sheetDataSet>
      <sheetData sheetId="0">
        <row r="2">
          <cell r="B2" t="str">
            <v xml:space="preserve">SMPN 1 Demak </v>
          </cell>
        </row>
        <row r="3">
          <cell r="B3" t="str">
            <v xml:space="preserve">SMPN 2 Demak </v>
          </cell>
        </row>
        <row r="4">
          <cell r="B4" t="str">
            <v xml:space="preserve">SMPN 3 Demak </v>
          </cell>
        </row>
        <row r="5">
          <cell r="B5" t="str">
            <v xml:space="preserve">SMPN 4 Demak </v>
          </cell>
        </row>
        <row r="6">
          <cell r="B6" t="str">
            <v xml:space="preserve">SMPN 5 Demak </v>
          </cell>
        </row>
        <row r="7">
          <cell r="B7" t="str">
            <v xml:space="preserve">SMPN 1 Mranggen </v>
          </cell>
        </row>
        <row r="8">
          <cell r="B8" t="str">
            <v xml:space="preserve">SMPN 2 Mranggen </v>
          </cell>
        </row>
        <row r="9">
          <cell r="B9" t="str">
            <v xml:space="preserve">SMPN 3 Mranggen </v>
          </cell>
        </row>
        <row r="10">
          <cell r="B10" t="str">
            <v xml:space="preserve">SMPN 1 Karangtengah </v>
          </cell>
        </row>
        <row r="11">
          <cell r="B11" t="str">
            <v>SMPN 2 Karangtengah</v>
          </cell>
        </row>
        <row r="12">
          <cell r="B12" t="str">
            <v xml:space="preserve">SMPN 1 Sayung </v>
          </cell>
        </row>
        <row r="13">
          <cell r="B13" t="str">
            <v xml:space="preserve">SMPN 1 Wonosalam </v>
          </cell>
        </row>
        <row r="14">
          <cell r="B14" t="str">
            <v xml:space="preserve">SMPN 2 Wonosalam </v>
          </cell>
        </row>
        <row r="15">
          <cell r="B15" t="str">
            <v xml:space="preserve">SMPN 1 Dempet </v>
          </cell>
        </row>
        <row r="16">
          <cell r="B16" t="str">
            <v xml:space="preserve">SMPN 2 Dempet </v>
          </cell>
        </row>
        <row r="17">
          <cell r="B17" t="str">
            <v xml:space="preserve">SMPN 1 Kebonagung </v>
          </cell>
        </row>
        <row r="18">
          <cell r="B18" t="str">
            <v xml:space="preserve">SMPN 1 Mjien </v>
          </cell>
        </row>
        <row r="19">
          <cell r="B19" t="str">
            <v xml:space="preserve">SMPN 2 Mijen </v>
          </cell>
        </row>
        <row r="20">
          <cell r="B20" t="str">
            <v xml:space="preserve">SMPN 1 Guntur </v>
          </cell>
        </row>
        <row r="21">
          <cell r="B21" t="str">
            <v xml:space="preserve">SMPN 2 Guntur </v>
          </cell>
        </row>
        <row r="22">
          <cell r="B22" t="str">
            <v xml:space="preserve">SMPN 1 Gajah </v>
          </cell>
        </row>
        <row r="23">
          <cell r="B23" t="str">
            <v xml:space="preserve">SMPN 2 Gajah </v>
          </cell>
        </row>
        <row r="24">
          <cell r="B24" t="str">
            <v xml:space="preserve">SMPN 1 Karanganyar </v>
          </cell>
        </row>
        <row r="25">
          <cell r="B25" t="str">
            <v xml:space="preserve">SMPN 2 Karanganyar </v>
          </cell>
        </row>
        <row r="26">
          <cell r="B26" t="str">
            <v xml:space="preserve">SMPN 1 Karangawen </v>
          </cell>
        </row>
        <row r="27">
          <cell r="B27" t="str">
            <v xml:space="preserve">SMPN 2 Karangawen  </v>
          </cell>
        </row>
        <row r="28">
          <cell r="B28" t="str">
            <v xml:space="preserve">SMPN 1 Bonang </v>
          </cell>
        </row>
        <row r="29">
          <cell r="B29" t="str">
            <v xml:space="preserve">SMPN 2 Bonang </v>
          </cell>
        </row>
        <row r="30">
          <cell r="B30" t="str">
            <v xml:space="preserve">SMPN 1 Wedung  </v>
          </cell>
        </row>
        <row r="31">
          <cell r="B31" t="str">
            <v xml:space="preserve">SMPN 3 Wedung  </v>
          </cell>
        </row>
        <row r="32">
          <cell r="B32" t="str">
            <v xml:space="preserve">MTs Roudlatush Sholihin Trengguli Wonosalam </v>
          </cell>
        </row>
        <row r="33">
          <cell r="B33" t="str">
            <v>MTs Nur Hidayah Karangawen</v>
          </cell>
        </row>
        <row r="34">
          <cell r="B34" t="str">
            <v>MTs N Mranggen</v>
          </cell>
        </row>
        <row r="35">
          <cell r="B35" t="str">
            <v>MTs N Gajah</v>
          </cell>
        </row>
        <row r="36">
          <cell r="B36" t="str">
            <v>MTs NU Jogoloyo</v>
          </cell>
        </row>
        <row r="37">
          <cell r="B37" t="str">
            <v xml:space="preserve">MTs Al Hadi Mranggen </v>
          </cell>
        </row>
        <row r="38">
          <cell r="B38" t="str">
            <v>MTs N Karangtengah</v>
          </cell>
        </row>
        <row r="39">
          <cell r="B39" t="str">
            <v xml:space="preserve">MTs N Karangawen </v>
          </cell>
        </row>
        <row r="40">
          <cell r="B40" t="str">
            <v>MTs Miftahussalam 1 Wonosalam</v>
          </cell>
        </row>
        <row r="41">
          <cell r="B41" t="str">
            <v>MTs Al Mubarok Bonang</v>
          </cell>
        </row>
        <row r="42">
          <cell r="B42" t="str">
            <v>SMP Sultan Fatah Demak</v>
          </cell>
        </row>
        <row r="43">
          <cell r="B43" t="str">
            <v>MTs Miftahul Huda Brakas Dempet</v>
          </cell>
        </row>
        <row r="44">
          <cell r="B44" t="str">
            <v>MTs N Bonang</v>
          </cell>
        </row>
        <row r="45">
          <cell r="B45" t="str">
            <v xml:space="preserve">MTs Tarbiyatul Ulum Wedung </v>
          </cell>
        </row>
        <row r="46">
          <cell r="B46" t="str">
            <v xml:space="preserve">MTs Miftahul Huda Jleper Mijen </v>
          </cell>
        </row>
        <row r="47">
          <cell r="B47" t="str">
            <v xml:space="preserve">MTs Tarbiyatul Mubtadin </v>
          </cell>
        </row>
        <row r="48">
          <cell r="B48" t="str">
            <v xml:space="preserve">MTs Irsyaduth Thulab Wedung </v>
          </cell>
        </row>
        <row r="49">
          <cell r="B49" t="str">
            <v xml:space="preserve">SMP Muhammadiyah Pucanggading </v>
          </cell>
        </row>
        <row r="50">
          <cell r="B50" t="str">
            <v xml:space="preserve">MTs Al Irsyad Gajah </v>
          </cell>
        </row>
        <row r="51">
          <cell r="B51" t="str">
            <v xml:space="preserve">MTsAn-Nidhom Sayung </v>
          </cell>
        </row>
        <row r="52">
          <cell r="B52" t="str">
            <v xml:space="preserve">MTs Nadlatus Syubban Sayung </v>
          </cell>
        </row>
        <row r="53">
          <cell r="B53" t="str">
            <v>MTs NS Ploso Karangtengah</v>
          </cell>
        </row>
        <row r="54">
          <cell r="B54" t="str">
            <v xml:space="preserve">MTs Filial Gajah </v>
          </cell>
        </row>
        <row r="55">
          <cell r="B55" t="str">
            <v xml:space="preserve">MTs Futuhiyyah Mranggen </v>
          </cell>
        </row>
        <row r="56">
          <cell r="B56" t="str">
            <v xml:space="preserve">SMP Ky Ageng Giri Mranggen </v>
          </cell>
        </row>
        <row r="57">
          <cell r="B57" t="str">
            <v xml:space="preserve">MTs NU Raudlatul M Wedung </v>
          </cell>
        </row>
        <row r="58">
          <cell r="B58" t="str">
            <v xml:space="preserve">SMP Nurul Ulum Trengguli </v>
          </cell>
        </row>
        <row r="59">
          <cell r="B59" t="str">
            <v xml:space="preserve">SMP Islam Dakwatul Haq Bonang </v>
          </cell>
        </row>
        <row r="60">
          <cell r="B60" t="str">
            <v xml:space="preserve">MTs Al Hikmah Pasir Mijen </v>
          </cell>
        </row>
        <row r="61">
          <cell r="B61" t="str">
            <v xml:space="preserve">MTs Rohmaniyah Menur Mranggen </v>
          </cell>
        </row>
        <row r="62">
          <cell r="B62" t="str">
            <v xml:space="preserve">MTs Al Hamidiyah </v>
          </cell>
        </row>
        <row r="63">
          <cell r="B63" t="str">
            <v xml:space="preserve">MTs Hidayatul Mubtadin Sayung </v>
          </cell>
        </row>
        <row r="64">
          <cell r="B64" t="str">
            <v xml:space="preserve">MTs Miftahul Ulum Ngemplak Mranggen </v>
          </cell>
        </row>
        <row r="65">
          <cell r="B65" t="str">
            <v xml:space="preserve">MTs Miftahul Ulum Jragung </v>
          </cell>
        </row>
        <row r="66">
          <cell r="B66" t="str">
            <v xml:space="preserve">MTs Al Hikmah Guntur </v>
          </cell>
        </row>
        <row r="67">
          <cell r="B67" t="str">
            <v xml:space="preserve">SMP Assrajiyah Menur Mranggen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7"/>
  <sheetViews>
    <sheetView tabSelected="1" workbookViewId="0">
      <selection activeCell="I8" sqref="I8:K9"/>
    </sheetView>
  </sheetViews>
  <sheetFormatPr defaultRowHeight="15" x14ac:dyDescent="0.25"/>
  <cols>
    <col min="1" max="1" width="4.42578125" customWidth="1"/>
    <col min="2" max="2" width="37.85546875" customWidth="1"/>
    <col min="3" max="3" width="4.5703125" customWidth="1"/>
    <col min="4" max="4" width="3.140625" customWidth="1"/>
    <col min="5" max="5" width="4.140625" customWidth="1"/>
    <col min="6" max="6" width="4.42578125" customWidth="1"/>
    <col min="7" max="7" width="3.42578125" customWidth="1"/>
    <col min="8" max="8" width="4" customWidth="1"/>
    <col min="9" max="9" width="4.7109375" customWidth="1"/>
    <col min="10" max="10" width="3.7109375" customWidth="1"/>
    <col min="11" max="11" width="4.28515625" customWidth="1"/>
    <col min="12" max="12" width="4.7109375" customWidth="1"/>
    <col min="13" max="13" width="3.7109375" customWidth="1"/>
    <col min="14" max="14" width="4" customWidth="1"/>
    <col min="15" max="15" width="4.5703125" customWidth="1"/>
    <col min="16" max="16" width="3.42578125" customWidth="1"/>
    <col min="17" max="38" width="4.140625" customWidth="1"/>
    <col min="39" max="39" width="4.85546875" customWidth="1"/>
    <col min="40" max="40" width="5.28515625" customWidth="1"/>
    <col min="41" max="41" width="4.5703125" customWidth="1"/>
    <col min="42" max="43" width="5" hidden="1" customWidth="1"/>
    <col min="44" max="44" width="4.42578125" hidden="1" customWidth="1"/>
    <col min="45" max="45" width="6.140625" hidden="1" customWidth="1"/>
    <col min="46" max="46" width="7.5703125" hidden="1" customWidth="1"/>
    <col min="257" max="257" width="4.42578125" customWidth="1"/>
    <col min="258" max="258" width="37.85546875" customWidth="1"/>
    <col min="259" max="259" width="4.5703125" customWidth="1"/>
    <col min="260" max="260" width="3.140625" customWidth="1"/>
    <col min="261" max="261" width="4.140625" customWidth="1"/>
    <col min="262" max="262" width="4.42578125" customWidth="1"/>
    <col min="263" max="263" width="3.42578125" customWidth="1"/>
    <col min="264" max="264" width="4" customWidth="1"/>
    <col min="265" max="265" width="4.7109375" customWidth="1"/>
    <col min="266" max="266" width="3.7109375" customWidth="1"/>
    <col min="267" max="267" width="4.28515625" customWidth="1"/>
    <col min="268" max="268" width="4.7109375" customWidth="1"/>
    <col min="269" max="269" width="3.7109375" customWidth="1"/>
    <col min="270" max="270" width="4" customWidth="1"/>
    <col min="271" max="271" width="4.5703125" customWidth="1"/>
    <col min="272" max="272" width="3.42578125" customWidth="1"/>
    <col min="273" max="294" width="4.140625" customWidth="1"/>
    <col min="295" max="295" width="4.85546875" customWidth="1"/>
    <col min="296" max="296" width="5.28515625" customWidth="1"/>
    <col min="297" max="297" width="4.5703125" customWidth="1"/>
    <col min="298" max="302" width="0" hidden="1" customWidth="1"/>
    <col min="513" max="513" width="4.42578125" customWidth="1"/>
    <col min="514" max="514" width="37.85546875" customWidth="1"/>
    <col min="515" max="515" width="4.5703125" customWidth="1"/>
    <col min="516" max="516" width="3.140625" customWidth="1"/>
    <col min="517" max="517" width="4.140625" customWidth="1"/>
    <col min="518" max="518" width="4.42578125" customWidth="1"/>
    <col min="519" max="519" width="3.42578125" customWidth="1"/>
    <col min="520" max="520" width="4" customWidth="1"/>
    <col min="521" max="521" width="4.7109375" customWidth="1"/>
    <col min="522" max="522" width="3.7109375" customWidth="1"/>
    <col min="523" max="523" width="4.28515625" customWidth="1"/>
    <col min="524" max="524" width="4.7109375" customWidth="1"/>
    <col min="525" max="525" width="3.7109375" customWidth="1"/>
    <col min="526" max="526" width="4" customWidth="1"/>
    <col min="527" max="527" width="4.5703125" customWidth="1"/>
    <col min="528" max="528" width="3.42578125" customWidth="1"/>
    <col min="529" max="550" width="4.140625" customWidth="1"/>
    <col min="551" max="551" width="4.85546875" customWidth="1"/>
    <col min="552" max="552" width="5.28515625" customWidth="1"/>
    <col min="553" max="553" width="4.5703125" customWidth="1"/>
    <col min="554" max="558" width="0" hidden="1" customWidth="1"/>
    <col min="769" max="769" width="4.42578125" customWidth="1"/>
    <col min="770" max="770" width="37.85546875" customWidth="1"/>
    <col min="771" max="771" width="4.5703125" customWidth="1"/>
    <col min="772" max="772" width="3.140625" customWidth="1"/>
    <col min="773" max="773" width="4.140625" customWidth="1"/>
    <col min="774" max="774" width="4.42578125" customWidth="1"/>
    <col min="775" max="775" width="3.42578125" customWidth="1"/>
    <col min="776" max="776" width="4" customWidth="1"/>
    <col min="777" max="777" width="4.7109375" customWidth="1"/>
    <col min="778" max="778" width="3.7109375" customWidth="1"/>
    <col min="779" max="779" width="4.28515625" customWidth="1"/>
    <col min="780" max="780" width="4.7109375" customWidth="1"/>
    <col min="781" max="781" width="3.7109375" customWidth="1"/>
    <col min="782" max="782" width="4" customWidth="1"/>
    <col min="783" max="783" width="4.5703125" customWidth="1"/>
    <col min="784" max="784" width="3.42578125" customWidth="1"/>
    <col min="785" max="806" width="4.140625" customWidth="1"/>
    <col min="807" max="807" width="4.85546875" customWidth="1"/>
    <col min="808" max="808" width="5.28515625" customWidth="1"/>
    <col min="809" max="809" width="4.5703125" customWidth="1"/>
    <col min="810" max="814" width="0" hidden="1" customWidth="1"/>
    <col min="1025" max="1025" width="4.42578125" customWidth="1"/>
    <col min="1026" max="1026" width="37.85546875" customWidth="1"/>
    <col min="1027" max="1027" width="4.5703125" customWidth="1"/>
    <col min="1028" max="1028" width="3.140625" customWidth="1"/>
    <col min="1029" max="1029" width="4.140625" customWidth="1"/>
    <col min="1030" max="1030" width="4.42578125" customWidth="1"/>
    <col min="1031" max="1031" width="3.42578125" customWidth="1"/>
    <col min="1032" max="1032" width="4" customWidth="1"/>
    <col min="1033" max="1033" width="4.7109375" customWidth="1"/>
    <col min="1034" max="1034" width="3.7109375" customWidth="1"/>
    <col min="1035" max="1035" width="4.28515625" customWidth="1"/>
    <col min="1036" max="1036" width="4.7109375" customWidth="1"/>
    <col min="1037" max="1037" width="3.7109375" customWidth="1"/>
    <col min="1038" max="1038" width="4" customWidth="1"/>
    <col min="1039" max="1039" width="4.5703125" customWidth="1"/>
    <col min="1040" max="1040" width="3.42578125" customWidth="1"/>
    <col min="1041" max="1062" width="4.140625" customWidth="1"/>
    <col min="1063" max="1063" width="4.85546875" customWidth="1"/>
    <col min="1064" max="1064" width="5.28515625" customWidth="1"/>
    <col min="1065" max="1065" width="4.5703125" customWidth="1"/>
    <col min="1066" max="1070" width="0" hidden="1" customWidth="1"/>
    <col min="1281" max="1281" width="4.42578125" customWidth="1"/>
    <col min="1282" max="1282" width="37.85546875" customWidth="1"/>
    <col min="1283" max="1283" width="4.5703125" customWidth="1"/>
    <col min="1284" max="1284" width="3.140625" customWidth="1"/>
    <col min="1285" max="1285" width="4.140625" customWidth="1"/>
    <col min="1286" max="1286" width="4.42578125" customWidth="1"/>
    <col min="1287" max="1287" width="3.42578125" customWidth="1"/>
    <col min="1288" max="1288" width="4" customWidth="1"/>
    <col min="1289" max="1289" width="4.7109375" customWidth="1"/>
    <col min="1290" max="1290" width="3.7109375" customWidth="1"/>
    <col min="1291" max="1291" width="4.28515625" customWidth="1"/>
    <col min="1292" max="1292" width="4.7109375" customWidth="1"/>
    <col min="1293" max="1293" width="3.7109375" customWidth="1"/>
    <col min="1294" max="1294" width="4" customWidth="1"/>
    <col min="1295" max="1295" width="4.5703125" customWidth="1"/>
    <col min="1296" max="1296" width="3.42578125" customWidth="1"/>
    <col min="1297" max="1318" width="4.140625" customWidth="1"/>
    <col min="1319" max="1319" width="4.85546875" customWidth="1"/>
    <col min="1320" max="1320" width="5.28515625" customWidth="1"/>
    <col min="1321" max="1321" width="4.5703125" customWidth="1"/>
    <col min="1322" max="1326" width="0" hidden="1" customWidth="1"/>
    <col min="1537" max="1537" width="4.42578125" customWidth="1"/>
    <col min="1538" max="1538" width="37.85546875" customWidth="1"/>
    <col min="1539" max="1539" width="4.5703125" customWidth="1"/>
    <col min="1540" max="1540" width="3.140625" customWidth="1"/>
    <col min="1541" max="1541" width="4.140625" customWidth="1"/>
    <col min="1542" max="1542" width="4.42578125" customWidth="1"/>
    <col min="1543" max="1543" width="3.42578125" customWidth="1"/>
    <col min="1544" max="1544" width="4" customWidth="1"/>
    <col min="1545" max="1545" width="4.7109375" customWidth="1"/>
    <col min="1546" max="1546" width="3.7109375" customWidth="1"/>
    <col min="1547" max="1547" width="4.28515625" customWidth="1"/>
    <col min="1548" max="1548" width="4.7109375" customWidth="1"/>
    <col min="1549" max="1549" width="3.7109375" customWidth="1"/>
    <col min="1550" max="1550" width="4" customWidth="1"/>
    <col min="1551" max="1551" width="4.5703125" customWidth="1"/>
    <col min="1552" max="1552" width="3.42578125" customWidth="1"/>
    <col min="1553" max="1574" width="4.140625" customWidth="1"/>
    <col min="1575" max="1575" width="4.85546875" customWidth="1"/>
    <col min="1576" max="1576" width="5.28515625" customWidth="1"/>
    <col min="1577" max="1577" width="4.5703125" customWidth="1"/>
    <col min="1578" max="1582" width="0" hidden="1" customWidth="1"/>
    <col min="1793" max="1793" width="4.42578125" customWidth="1"/>
    <col min="1794" max="1794" width="37.85546875" customWidth="1"/>
    <col min="1795" max="1795" width="4.5703125" customWidth="1"/>
    <col min="1796" max="1796" width="3.140625" customWidth="1"/>
    <col min="1797" max="1797" width="4.140625" customWidth="1"/>
    <col min="1798" max="1798" width="4.42578125" customWidth="1"/>
    <col min="1799" max="1799" width="3.42578125" customWidth="1"/>
    <col min="1800" max="1800" width="4" customWidth="1"/>
    <col min="1801" max="1801" width="4.7109375" customWidth="1"/>
    <col min="1802" max="1802" width="3.7109375" customWidth="1"/>
    <col min="1803" max="1803" width="4.28515625" customWidth="1"/>
    <col min="1804" max="1804" width="4.7109375" customWidth="1"/>
    <col min="1805" max="1805" width="3.7109375" customWidth="1"/>
    <col min="1806" max="1806" width="4" customWidth="1"/>
    <col min="1807" max="1807" width="4.5703125" customWidth="1"/>
    <col min="1808" max="1808" width="3.42578125" customWidth="1"/>
    <col min="1809" max="1830" width="4.140625" customWidth="1"/>
    <col min="1831" max="1831" width="4.85546875" customWidth="1"/>
    <col min="1832" max="1832" width="5.28515625" customWidth="1"/>
    <col min="1833" max="1833" width="4.5703125" customWidth="1"/>
    <col min="1834" max="1838" width="0" hidden="1" customWidth="1"/>
    <col min="2049" max="2049" width="4.42578125" customWidth="1"/>
    <col min="2050" max="2050" width="37.85546875" customWidth="1"/>
    <col min="2051" max="2051" width="4.5703125" customWidth="1"/>
    <col min="2052" max="2052" width="3.140625" customWidth="1"/>
    <col min="2053" max="2053" width="4.140625" customWidth="1"/>
    <col min="2054" max="2054" width="4.42578125" customWidth="1"/>
    <col min="2055" max="2055" width="3.42578125" customWidth="1"/>
    <col min="2056" max="2056" width="4" customWidth="1"/>
    <col min="2057" max="2057" width="4.7109375" customWidth="1"/>
    <col min="2058" max="2058" width="3.7109375" customWidth="1"/>
    <col min="2059" max="2059" width="4.28515625" customWidth="1"/>
    <col min="2060" max="2060" width="4.7109375" customWidth="1"/>
    <col min="2061" max="2061" width="3.7109375" customWidth="1"/>
    <col min="2062" max="2062" width="4" customWidth="1"/>
    <col min="2063" max="2063" width="4.5703125" customWidth="1"/>
    <col min="2064" max="2064" width="3.42578125" customWidth="1"/>
    <col min="2065" max="2086" width="4.140625" customWidth="1"/>
    <col min="2087" max="2087" width="4.85546875" customWidth="1"/>
    <col min="2088" max="2088" width="5.28515625" customWidth="1"/>
    <col min="2089" max="2089" width="4.5703125" customWidth="1"/>
    <col min="2090" max="2094" width="0" hidden="1" customWidth="1"/>
    <col min="2305" max="2305" width="4.42578125" customWidth="1"/>
    <col min="2306" max="2306" width="37.85546875" customWidth="1"/>
    <col min="2307" max="2307" width="4.5703125" customWidth="1"/>
    <col min="2308" max="2308" width="3.140625" customWidth="1"/>
    <col min="2309" max="2309" width="4.140625" customWidth="1"/>
    <col min="2310" max="2310" width="4.42578125" customWidth="1"/>
    <col min="2311" max="2311" width="3.42578125" customWidth="1"/>
    <col min="2312" max="2312" width="4" customWidth="1"/>
    <col min="2313" max="2313" width="4.7109375" customWidth="1"/>
    <col min="2314" max="2314" width="3.7109375" customWidth="1"/>
    <col min="2315" max="2315" width="4.28515625" customWidth="1"/>
    <col min="2316" max="2316" width="4.7109375" customWidth="1"/>
    <col min="2317" max="2317" width="3.7109375" customWidth="1"/>
    <col min="2318" max="2318" width="4" customWidth="1"/>
    <col min="2319" max="2319" width="4.5703125" customWidth="1"/>
    <col min="2320" max="2320" width="3.42578125" customWidth="1"/>
    <col min="2321" max="2342" width="4.140625" customWidth="1"/>
    <col min="2343" max="2343" width="4.85546875" customWidth="1"/>
    <col min="2344" max="2344" width="5.28515625" customWidth="1"/>
    <col min="2345" max="2345" width="4.5703125" customWidth="1"/>
    <col min="2346" max="2350" width="0" hidden="1" customWidth="1"/>
    <col min="2561" max="2561" width="4.42578125" customWidth="1"/>
    <col min="2562" max="2562" width="37.85546875" customWidth="1"/>
    <col min="2563" max="2563" width="4.5703125" customWidth="1"/>
    <col min="2564" max="2564" width="3.140625" customWidth="1"/>
    <col min="2565" max="2565" width="4.140625" customWidth="1"/>
    <col min="2566" max="2566" width="4.42578125" customWidth="1"/>
    <col min="2567" max="2567" width="3.42578125" customWidth="1"/>
    <col min="2568" max="2568" width="4" customWidth="1"/>
    <col min="2569" max="2569" width="4.7109375" customWidth="1"/>
    <col min="2570" max="2570" width="3.7109375" customWidth="1"/>
    <col min="2571" max="2571" width="4.28515625" customWidth="1"/>
    <col min="2572" max="2572" width="4.7109375" customWidth="1"/>
    <col min="2573" max="2573" width="3.7109375" customWidth="1"/>
    <col min="2574" max="2574" width="4" customWidth="1"/>
    <col min="2575" max="2575" width="4.5703125" customWidth="1"/>
    <col min="2576" max="2576" width="3.42578125" customWidth="1"/>
    <col min="2577" max="2598" width="4.140625" customWidth="1"/>
    <col min="2599" max="2599" width="4.85546875" customWidth="1"/>
    <col min="2600" max="2600" width="5.28515625" customWidth="1"/>
    <col min="2601" max="2601" width="4.5703125" customWidth="1"/>
    <col min="2602" max="2606" width="0" hidden="1" customWidth="1"/>
    <col min="2817" max="2817" width="4.42578125" customWidth="1"/>
    <col min="2818" max="2818" width="37.85546875" customWidth="1"/>
    <col min="2819" max="2819" width="4.5703125" customWidth="1"/>
    <col min="2820" max="2820" width="3.140625" customWidth="1"/>
    <col min="2821" max="2821" width="4.140625" customWidth="1"/>
    <col min="2822" max="2822" width="4.42578125" customWidth="1"/>
    <col min="2823" max="2823" width="3.42578125" customWidth="1"/>
    <col min="2824" max="2824" width="4" customWidth="1"/>
    <col min="2825" max="2825" width="4.7109375" customWidth="1"/>
    <col min="2826" max="2826" width="3.7109375" customWidth="1"/>
    <col min="2827" max="2827" width="4.28515625" customWidth="1"/>
    <col min="2828" max="2828" width="4.7109375" customWidth="1"/>
    <col min="2829" max="2829" width="3.7109375" customWidth="1"/>
    <col min="2830" max="2830" width="4" customWidth="1"/>
    <col min="2831" max="2831" width="4.5703125" customWidth="1"/>
    <col min="2832" max="2832" width="3.42578125" customWidth="1"/>
    <col min="2833" max="2854" width="4.140625" customWidth="1"/>
    <col min="2855" max="2855" width="4.85546875" customWidth="1"/>
    <col min="2856" max="2856" width="5.28515625" customWidth="1"/>
    <col min="2857" max="2857" width="4.5703125" customWidth="1"/>
    <col min="2858" max="2862" width="0" hidden="1" customWidth="1"/>
    <col min="3073" max="3073" width="4.42578125" customWidth="1"/>
    <col min="3074" max="3074" width="37.85546875" customWidth="1"/>
    <col min="3075" max="3075" width="4.5703125" customWidth="1"/>
    <col min="3076" max="3076" width="3.140625" customWidth="1"/>
    <col min="3077" max="3077" width="4.140625" customWidth="1"/>
    <col min="3078" max="3078" width="4.42578125" customWidth="1"/>
    <col min="3079" max="3079" width="3.42578125" customWidth="1"/>
    <col min="3080" max="3080" width="4" customWidth="1"/>
    <col min="3081" max="3081" width="4.7109375" customWidth="1"/>
    <col min="3082" max="3082" width="3.7109375" customWidth="1"/>
    <col min="3083" max="3083" width="4.28515625" customWidth="1"/>
    <col min="3084" max="3084" width="4.7109375" customWidth="1"/>
    <col min="3085" max="3085" width="3.7109375" customWidth="1"/>
    <col min="3086" max="3086" width="4" customWidth="1"/>
    <col min="3087" max="3087" width="4.5703125" customWidth="1"/>
    <col min="3088" max="3088" width="3.42578125" customWidth="1"/>
    <col min="3089" max="3110" width="4.140625" customWidth="1"/>
    <col min="3111" max="3111" width="4.85546875" customWidth="1"/>
    <col min="3112" max="3112" width="5.28515625" customWidth="1"/>
    <col min="3113" max="3113" width="4.5703125" customWidth="1"/>
    <col min="3114" max="3118" width="0" hidden="1" customWidth="1"/>
    <col min="3329" max="3329" width="4.42578125" customWidth="1"/>
    <col min="3330" max="3330" width="37.85546875" customWidth="1"/>
    <col min="3331" max="3331" width="4.5703125" customWidth="1"/>
    <col min="3332" max="3332" width="3.140625" customWidth="1"/>
    <col min="3333" max="3333" width="4.140625" customWidth="1"/>
    <col min="3334" max="3334" width="4.42578125" customWidth="1"/>
    <col min="3335" max="3335" width="3.42578125" customWidth="1"/>
    <col min="3336" max="3336" width="4" customWidth="1"/>
    <col min="3337" max="3337" width="4.7109375" customWidth="1"/>
    <col min="3338" max="3338" width="3.7109375" customWidth="1"/>
    <col min="3339" max="3339" width="4.28515625" customWidth="1"/>
    <col min="3340" max="3340" width="4.7109375" customWidth="1"/>
    <col min="3341" max="3341" width="3.7109375" customWidth="1"/>
    <col min="3342" max="3342" width="4" customWidth="1"/>
    <col min="3343" max="3343" width="4.5703125" customWidth="1"/>
    <col min="3344" max="3344" width="3.42578125" customWidth="1"/>
    <col min="3345" max="3366" width="4.140625" customWidth="1"/>
    <col min="3367" max="3367" width="4.85546875" customWidth="1"/>
    <col min="3368" max="3368" width="5.28515625" customWidth="1"/>
    <col min="3369" max="3369" width="4.5703125" customWidth="1"/>
    <col min="3370" max="3374" width="0" hidden="1" customWidth="1"/>
    <col min="3585" max="3585" width="4.42578125" customWidth="1"/>
    <col min="3586" max="3586" width="37.85546875" customWidth="1"/>
    <col min="3587" max="3587" width="4.5703125" customWidth="1"/>
    <col min="3588" max="3588" width="3.140625" customWidth="1"/>
    <col min="3589" max="3589" width="4.140625" customWidth="1"/>
    <col min="3590" max="3590" width="4.42578125" customWidth="1"/>
    <col min="3591" max="3591" width="3.42578125" customWidth="1"/>
    <col min="3592" max="3592" width="4" customWidth="1"/>
    <col min="3593" max="3593" width="4.7109375" customWidth="1"/>
    <col min="3594" max="3594" width="3.7109375" customWidth="1"/>
    <col min="3595" max="3595" width="4.28515625" customWidth="1"/>
    <col min="3596" max="3596" width="4.7109375" customWidth="1"/>
    <col min="3597" max="3597" width="3.7109375" customWidth="1"/>
    <col min="3598" max="3598" width="4" customWidth="1"/>
    <col min="3599" max="3599" width="4.5703125" customWidth="1"/>
    <col min="3600" max="3600" width="3.42578125" customWidth="1"/>
    <col min="3601" max="3622" width="4.140625" customWidth="1"/>
    <col min="3623" max="3623" width="4.85546875" customWidth="1"/>
    <col min="3624" max="3624" width="5.28515625" customWidth="1"/>
    <col min="3625" max="3625" width="4.5703125" customWidth="1"/>
    <col min="3626" max="3630" width="0" hidden="1" customWidth="1"/>
    <col min="3841" max="3841" width="4.42578125" customWidth="1"/>
    <col min="3842" max="3842" width="37.85546875" customWidth="1"/>
    <col min="3843" max="3843" width="4.5703125" customWidth="1"/>
    <col min="3844" max="3844" width="3.140625" customWidth="1"/>
    <col min="3845" max="3845" width="4.140625" customWidth="1"/>
    <col min="3846" max="3846" width="4.42578125" customWidth="1"/>
    <col min="3847" max="3847" width="3.42578125" customWidth="1"/>
    <col min="3848" max="3848" width="4" customWidth="1"/>
    <col min="3849" max="3849" width="4.7109375" customWidth="1"/>
    <col min="3850" max="3850" width="3.7109375" customWidth="1"/>
    <col min="3851" max="3851" width="4.28515625" customWidth="1"/>
    <col min="3852" max="3852" width="4.7109375" customWidth="1"/>
    <col min="3853" max="3853" width="3.7109375" customWidth="1"/>
    <col min="3854" max="3854" width="4" customWidth="1"/>
    <col min="3855" max="3855" width="4.5703125" customWidth="1"/>
    <col min="3856" max="3856" width="3.42578125" customWidth="1"/>
    <col min="3857" max="3878" width="4.140625" customWidth="1"/>
    <col min="3879" max="3879" width="4.85546875" customWidth="1"/>
    <col min="3880" max="3880" width="5.28515625" customWidth="1"/>
    <col min="3881" max="3881" width="4.5703125" customWidth="1"/>
    <col min="3882" max="3886" width="0" hidden="1" customWidth="1"/>
    <col min="4097" max="4097" width="4.42578125" customWidth="1"/>
    <col min="4098" max="4098" width="37.85546875" customWidth="1"/>
    <col min="4099" max="4099" width="4.5703125" customWidth="1"/>
    <col min="4100" max="4100" width="3.140625" customWidth="1"/>
    <col min="4101" max="4101" width="4.140625" customWidth="1"/>
    <col min="4102" max="4102" width="4.42578125" customWidth="1"/>
    <col min="4103" max="4103" width="3.42578125" customWidth="1"/>
    <col min="4104" max="4104" width="4" customWidth="1"/>
    <col min="4105" max="4105" width="4.7109375" customWidth="1"/>
    <col min="4106" max="4106" width="3.7109375" customWidth="1"/>
    <col min="4107" max="4107" width="4.28515625" customWidth="1"/>
    <col min="4108" max="4108" width="4.7109375" customWidth="1"/>
    <col min="4109" max="4109" width="3.7109375" customWidth="1"/>
    <col min="4110" max="4110" width="4" customWidth="1"/>
    <col min="4111" max="4111" width="4.5703125" customWidth="1"/>
    <col min="4112" max="4112" width="3.42578125" customWidth="1"/>
    <col min="4113" max="4134" width="4.140625" customWidth="1"/>
    <col min="4135" max="4135" width="4.85546875" customWidth="1"/>
    <col min="4136" max="4136" width="5.28515625" customWidth="1"/>
    <col min="4137" max="4137" width="4.5703125" customWidth="1"/>
    <col min="4138" max="4142" width="0" hidden="1" customWidth="1"/>
    <col min="4353" max="4353" width="4.42578125" customWidth="1"/>
    <col min="4354" max="4354" width="37.85546875" customWidth="1"/>
    <col min="4355" max="4355" width="4.5703125" customWidth="1"/>
    <col min="4356" max="4356" width="3.140625" customWidth="1"/>
    <col min="4357" max="4357" width="4.140625" customWidth="1"/>
    <col min="4358" max="4358" width="4.42578125" customWidth="1"/>
    <col min="4359" max="4359" width="3.42578125" customWidth="1"/>
    <col min="4360" max="4360" width="4" customWidth="1"/>
    <col min="4361" max="4361" width="4.7109375" customWidth="1"/>
    <col min="4362" max="4362" width="3.7109375" customWidth="1"/>
    <col min="4363" max="4363" width="4.28515625" customWidth="1"/>
    <col min="4364" max="4364" width="4.7109375" customWidth="1"/>
    <col min="4365" max="4365" width="3.7109375" customWidth="1"/>
    <col min="4366" max="4366" width="4" customWidth="1"/>
    <col min="4367" max="4367" width="4.5703125" customWidth="1"/>
    <col min="4368" max="4368" width="3.42578125" customWidth="1"/>
    <col min="4369" max="4390" width="4.140625" customWidth="1"/>
    <col min="4391" max="4391" width="4.85546875" customWidth="1"/>
    <col min="4392" max="4392" width="5.28515625" customWidth="1"/>
    <col min="4393" max="4393" width="4.5703125" customWidth="1"/>
    <col min="4394" max="4398" width="0" hidden="1" customWidth="1"/>
    <col min="4609" max="4609" width="4.42578125" customWidth="1"/>
    <col min="4610" max="4610" width="37.85546875" customWidth="1"/>
    <col min="4611" max="4611" width="4.5703125" customWidth="1"/>
    <col min="4612" max="4612" width="3.140625" customWidth="1"/>
    <col min="4613" max="4613" width="4.140625" customWidth="1"/>
    <col min="4614" max="4614" width="4.42578125" customWidth="1"/>
    <col min="4615" max="4615" width="3.42578125" customWidth="1"/>
    <col min="4616" max="4616" width="4" customWidth="1"/>
    <col min="4617" max="4617" width="4.7109375" customWidth="1"/>
    <col min="4618" max="4618" width="3.7109375" customWidth="1"/>
    <col min="4619" max="4619" width="4.28515625" customWidth="1"/>
    <col min="4620" max="4620" width="4.7109375" customWidth="1"/>
    <col min="4621" max="4621" width="3.7109375" customWidth="1"/>
    <col min="4622" max="4622" width="4" customWidth="1"/>
    <col min="4623" max="4623" width="4.5703125" customWidth="1"/>
    <col min="4624" max="4624" width="3.42578125" customWidth="1"/>
    <col min="4625" max="4646" width="4.140625" customWidth="1"/>
    <col min="4647" max="4647" width="4.85546875" customWidth="1"/>
    <col min="4648" max="4648" width="5.28515625" customWidth="1"/>
    <col min="4649" max="4649" width="4.5703125" customWidth="1"/>
    <col min="4650" max="4654" width="0" hidden="1" customWidth="1"/>
    <col min="4865" max="4865" width="4.42578125" customWidth="1"/>
    <col min="4866" max="4866" width="37.85546875" customWidth="1"/>
    <col min="4867" max="4867" width="4.5703125" customWidth="1"/>
    <col min="4868" max="4868" width="3.140625" customWidth="1"/>
    <col min="4869" max="4869" width="4.140625" customWidth="1"/>
    <col min="4870" max="4870" width="4.42578125" customWidth="1"/>
    <col min="4871" max="4871" width="3.42578125" customWidth="1"/>
    <col min="4872" max="4872" width="4" customWidth="1"/>
    <col min="4873" max="4873" width="4.7109375" customWidth="1"/>
    <col min="4874" max="4874" width="3.7109375" customWidth="1"/>
    <col min="4875" max="4875" width="4.28515625" customWidth="1"/>
    <col min="4876" max="4876" width="4.7109375" customWidth="1"/>
    <col min="4877" max="4877" width="3.7109375" customWidth="1"/>
    <col min="4878" max="4878" width="4" customWidth="1"/>
    <col min="4879" max="4879" width="4.5703125" customWidth="1"/>
    <col min="4880" max="4880" width="3.42578125" customWidth="1"/>
    <col min="4881" max="4902" width="4.140625" customWidth="1"/>
    <col min="4903" max="4903" width="4.85546875" customWidth="1"/>
    <col min="4904" max="4904" width="5.28515625" customWidth="1"/>
    <col min="4905" max="4905" width="4.5703125" customWidth="1"/>
    <col min="4906" max="4910" width="0" hidden="1" customWidth="1"/>
    <col min="5121" max="5121" width="4.42578125" customWidth="1"/>
    <col min="5122" max="5122" width="37.85546875" customWidth="1"/>
    <col min="5123" max="5123" width="4.5703125" customWidth="1"/>
    <col min="5124" max="5124" width="3.140625" customWidth="1"/>
    <col min="5125" max="5125" width="4.140625" customWidth="1"/>
    <col min="5126" max="5126" width="4.42578125" customWidth="1"/>
    <col min="5127" max="5127" width="3.42578125" customWidth="1"/>
    <col min="5128" max="5128" width="4" customWidth="1"/>
    <col min="5129" max="5129" width="4.7109375" customWidth="1"/>
    <col min="5130" max="5130" width="3.7109375" customWidth="1"/>
    <col min="5131" max="5131" width="4.28515625" customWidth="1"/>
    <col min="5132" max="5132" width="4.7109375" customWidth="1"/>
    <col min="5133" max="5133" width="3.7109375" customWidth="1"/>
    <col min="5134" max="5134" width="4" customWidth="1"/>
    <col min="5135" max="5135" width="4.5703125" customWidth="1"/>
    <col min="5136" max="5136" width="3.42578125" customWidth="1"/>
    <col min="5137" max="5158" width="4.140625" customWidth="1"/>
    <col min="5159" max="5159" width="4.85546875" customWidth="1"/>
    <col min="5160" max="5160" width="5.28515625" customWidth="1"/>
    <col min="5161" max="5161" width="4.5703125" customWidth="1"/>
    <col min="5162" max="5166" width="0" hidden="1" customWidth="1"/>
    <col min="5377" max="5377" width="4.42578125" customWidth="1"/>
    <col min="5378" max="5378" width="37.85546875" customWidth="1"/>
    <col min="5379" max="5379" width="4.5703125" customWidth="1"/>
    <col min="5380" max="5380" width="3.140625" customWidth="1"/>
    <col min="5381" max="5381" width="4.140625" customWidth="1"/>
    <col min="5382" max="5382" width="4.42578125" customWidth="1"/>
    <col min="5383" max="5383" width="3.42578125" customWidth="1"/>
    <col min="5384" max="5384" width="4" customWidth="1"/>
    <col min="5385" max="5385" width="4.7109375" customWidth="1"/>
    <col min="5386" max="5386" width="3.7109375" customWidth="1"/>
    <col min="5387" max="5387" width="4.28515625" customWidth="1"/>
    <col min="5388" max="5388" width="4.7109375" customWidth="1"/>
    <col min="5389" max="5389" width="3.7109375" customWidth="1"/>
    <col min="5390" max="5390" width="4" customWidth="1"/>
    <col min="5391" max="5391" width="4.5703125" customWidth="1"/>
    <col min="5392" max="5392" width="3.42578125" customWidth="1"/>
    <col min="5393" max="5414" width="4.140625" customWidth="1"/>
    <col min="5415" max="5415" width="4.85546875" customWidth="1"/>
    <col min="5416" max="5416" width="5.28515625" customWidth="1"/>
    <col min="5417" max="5417" width="4.5703125" customWidth="1"/>
    <col min="5418" max="5422" width="0" hidden="1" customWidth="1"/>
    <col min="5633" max="5633" width="4.42578125" customWidth="1"/>
    <col min="5634" max="5634" width="37.85546875" customWidth="1"/>
    <col min="5635" max="5635" width="4.5703125" customWidth="1"/>
    <col min="5636" max="5636" width="3.140625" customWidth="1"/>
    <col min="5637" max="5637" width="4.140625" customWidth="1"/>
    <col min="5638" max="5638" width="4.42578125" customWidth="1"/>
    <col min="5639" max="5639" width="3.42578125" customWidth="1"/>
    <col min="5640" max="5640" width="4" customWidth="1"/>
    <col min="5641" max="5641" width="4.7109375" customWidth="1"/>
    <col min="5642" max="5642" width="3.7109375" customWidth="1"/>
    <col min="5643" max="5643" width="4.28515625" customWidth="1"/>
    <col min="5644" max="5644" width="4.7109375" customWidth="1"/>
    <col min="5645" max="5645" width="3.7109375" customWidth="1"/>
    <col min="5646" max="5646" width="4" customWidth="1"/>
    <col min="5647" max="5647" width="4.5703125" customWidth="1"/>
    <col min="5648" max="5648" width="3.42578125" customWidth="1"/>
    <col min="5649" max="5670" width="4.140625" customWidth="1"/>
    <col min="5671" max="5671" width="4.85546875" customWidth="1"/>
    <col min="5672" max="5672" width="5.28515625" customWidth="1"/>
    <col min="5673" max="5673" width="4.5703125" customWidth="1"/>
    <col min="5674" max="5678" width="0" hidden="1" customWidth="1"/>
    <col min="5889" max="5889" width="4.42578125" customWidth="1"/>
    <col min="5890" max="5890" width="37.85546875" customWidth="1"/>
    <col min="5891" max="5891" width="4.5703125" customWidth="1"/>
    <col min="5892" max="5892" width="3.140625" customWidth="1"/>
    <col min="5893" max="5893" width="4.140625" customWidth="1"/>
    <col min="5894" max="5894" width="4.42578125" customWidth="1"/>
    <col min="5895" max="5895" width="3.42578125" customWidth="1"/>
    <col min="5896" max="5896" width="4" customWidth="1"/>
    <col min="5897" max="5897" width="4.7109375" customWidth="1"/>
    <col min="5898" max="5898" width="3.7109375" customWidth="1"/>
    <col min="5899" max="5899" width="4.28515625" customWidth="1"/>
    <col min="5900" max="5900" width="4.7109375" customWidth="1"/>
    <col min="5901" max="5901" width="3.7109375" customWidth="1"/>
    <col min="5902" max="5902" width="4" customWidth="1"/>
    <col min="5903" max="5903" width="4.5703125" customWidth="1"/>
    <col min="5904" max="5904" width="3.42578125" customWidth="1"/>
    <col min="5905" max="5926" width="4.140625" customWidth="1"/>
    <col min="5927" max="5927" width="4.85546875" customWidth="1"/>
    <col min="5928" max="5928" width="5.28515625" customWidth="1"/>
    <col min="5929" max="5929" width="4.5703125" customWidth="1"/>
    <col min="5930" max="5934" width="0" hidden="1" customWidth="1"/>
    <col min="6145" max="6145" width="4.42578125" customWidth="1"/>
    <col min="6146" max="6146" width="37.85546875" customWidth="1"/>
    <col min="6147" max="6147" width="4.5703125" customWidth="1"/>
    <col min="6148" max="6148" width="3.140625" customWidth="1"/>
    <col min="6149" max="6149" width="4.140625" customWidth="1"/>
    <col min="6150" max="6150" width="4.42578125" customWidth="1"/>
    <col min="6151" max="6151" width="3.42578125" customWidth="1"/>
    <col min="6152" max="6152" width="4" customWidth="1"/>
    <col min="6153" max="6153" width="4.7109375" customWidth="1"/>
    <col min="6154" max="6154" width="3.7109375" customWidth="1"/>
    <col min="6155" max="6155" width="4.28515625" customWidth="1"/>
    <col min="6156" max="6156" width="4.7109375" customWidth="1"/>
    <col min="6157" max="6157" width="3.7109375" customWidth="1"/>
    <col min="6158" max="6158" width="4" customWidth="1"/>
    <col min="6159" max="6159" width="4.5703125" customWidth="1"/>
    <col min="6160" max="6160" width="3.42578125" customWidth="1"/>
    <col min="6161" max="6182" width="4.140625" customWidth="1"/>
    <col min="6183" max="6183" width="4.85546875" customWidth="1"/>
    <col min="6184" max="6184" width="5.28515625" customWidth="1"/>
    <col min="6185" max="6185" width="4.5703125" customWidth="1"/>
    <col min="6186" max="6190" width="0" hidden="1" customWidth="1"/>
    <col min="6401" max="6401" width="4.42578125" customWidth="1"/>
    <col min="6402" max="6402" width="37.85546875" customWidth="1"/>
    <col min="6403" max="6403" width="4.5703125" customWidth="1"/>
    <col min="6404" max="6404" width="3.140625" customWidth="1"/>
    <col min="6405" max="6405" width="4.140625" customWidth="1"/>
    <col min="6406" max="6406" width="4.42578125" customWidth="1"/>
    <col min="6407" max="6407" width="3.42578125" customWidth="1"/>
    <col min="6408" max="6408" width="4" customWidth="1"/>
    <col min="6409" max="6409" width="4.7109375" customWidth="1"/>
    <col min="6410" max="6410" width="3.7109375" customWidth="1"/>
    <col min="6411" max="6411" width="4.28515625" customWidth="1"/>
    <col min="6412" max="6412" width="4.7109375" customWidth="1"/>
    <col min="6413" max="6413" width="3.7109375" customWidth="1"/>
    <col min="6414" max="6414" width="4" customWidth="1"/>
    <col min="6415" max="6415" width="4.5703125" customWidth="1"/>
    <col min="6416" max="6416" width="3.42578125" customWidth="1"/>
    <col min="6417" max="6438" width="4.140625" customWidth="1"/>
    <col min="6439" max="6439" width="4.85546875" customWidth="1"/>
    <col min="6440" max="6440" width="5.28515625" customWidth="1"/>
    <col min="6441" max="6441" width="4.5703125" customWidth="1"/>
    <col min="6442" max="6446" width="0" hidden="1" customWidth="1"/>
    <col min="6657" max="6657" width="4.42578125" customWidth="1"/>
    <col min="6658" max="6658" width="37.85546875" customWidth="1"/>
    <col min="6659" max="6659" width="4.5703125" customWidth="1"/>
    <col min="6660" max="6660" width="3.140625" customWidth="1"/>
    <col min="6661" max="6661" width="4.140625" customWidth="1"/>
    <col min="6662" max="6662" width="4.42578125" customWidth="1"/>
    <col min="6663" max="6663" width="3.42578125" customWidth="1"/>
    <col min="6664" max="6664" width="4" customWidth="1"/>
    <col min="6665" max="6665" width="4.7109375" customWidth="1"/>
    <col min="6666" max="6666" width="3.7109375" customWidth="1"/>
    <col min="6667" max="6667" width="4.28515625" customWidth="1"/>
    <col min="6668" max="6668" width="4.7109375" customWidth="1"/>
    <col min="6669" max="6669" width="3.7109375" customWidth="1"/>
    <col min="6670" max="6670" width="4" customWidth="1"/>
    <col min="6671" max="6671" width="4.5703125" customWidth="1"/>
    <col min="6672" max="6672" width="3.42578125" customWidth="1"/>
    <col min="6673" max="6694" width="4.140625" customWidth="1"/>
    <col min="6695" max="6695" width="4.85546875" customWidth="1"/>
    <col min="6696" max="6696" width="5.28515625" customWidth="1"/>
    <col min="6697" max="6697" width="4.5703125" customWidth="1"/>
    <col min="6698" max="6702" width="0" hidden="1" customWidth="1"/>
    <col min="6913" max="6913" width="4.42578125" customWidth="1"/>
    <col min="6914" max="6914" width="37.85546875" customWidth="1"/>
    <col min="6915" max="6915" width="4.5703125" customWidth="1"/>
    <col min="6916" max="6916" width="3.140625" customWidth="1"/>
    <col min="6917" max="6917" width="4.140625" customWidth="1"/>
    <col min="6918" max="6918" width="4.42578125" customWidth="1"/>
    <col min="6919" max="6919" width="3.42578125" customWidth="1"/>
    <col min="6920" max="6920" width="4" customWidth="1"/>
    <col min="6921" max="6921" width="4.7109375" customWidth="1"/>
    <col min="6922" max="6922" width="3.7109375" customWidth="1"/>
    <col min="6923" max="6923" width="4.28515625" customWidth="1"/>
    <col min="6924" max="6924" width="4.7109375" customWidth="1"/>
    <col min="6925" max="6925" width="3.7109375" customWidth="1"/>
    <col min="6926" max="6926" width="4" customWidth="1"/>
    <col min="6927" max="6927" width="4.5703125" customWidth="1"/>
    <col min="6928" max="6928" width="3.42578125" customWidth="1"/>
    <col min="6929" max="6950" width="4.140625" customWidth="1"/>
    <col min="6951" max="6951" width="4.85546875" customWidth="1"/>
    <col min="6952" max="6952" width="5.28515625" customWidth="1"/>
    <col min="6953" max="6953" width="4.5703125" customWidth="1"/>
    <col min="6954" max="6958" width="0" hidden="1" customWidth="1"/>
    <col min="7169" max="7169" width="4.42578125" customWidth="1"/>
    <col min="7170" max="7170" width="37.85546875" customWidth="1"/>
    <col min="7171" max="7171" width="4.5703125" customWidth="1"/>
    <col min="7172" max="7172" width="3.140625" customWidth="1"/>
    <col min="7173" max="7173" width="4.140625" customWidth="1"/>
    <col min="7174" max="7174" width="4.42578125" customWidth="1"/>
    <col min="7175" max="7175" width="3.42578125" customWidth="1"/>
    <col min="7176" max="7176" width="4" customWidth="1"/>
    <col min="7177" max="7177" width="4.7109375" customWidth="1"/>
    <col min="7178" max="7178" width="3.7109375" customWidth="1"/>
    <col min="7179" max="7179" width="4.28515625" customWidth="1"/>
    <col min="7180" max="7180" width="4.7109375" customWidth="1"/>
    <col min="7181" max="7181" width="3.7109375" customWidth="1"/>
    <col min="7182" max="7182" width="4" customWidth="1"/>
    <col min="7183" max="7183" width="4.5703125" customWidth="1"/>
    <col min="7184" max="7184" width="3.42578125" customWidth="1"/>
    <col min="7185" max="7206" width="4.140625" customWidth="1"/>
    <col min="7207" max="7207" width="4.85546875" customWidth="1"/>
    <col min="7208" max="7208" width="5.28515625" customWidth="1"/>
    <col min="7209" max="7209" width="4.5703125" customWidth="1"/>
    <col min="7210" max="7214" width="0" hidden="1" customWidth="1"/>
    <col min="7425" max="7425" width="4.42578125" customWidth="1"/>
    <col min="7426" max="7426" width="37.85546875" customWidth="1"/>
    <col min="7427" max="7427" width="4.5703125" customWidth="1"/>
    <col min="7428" max="7428" width="3.140625" customWidth="1"/>
    <col min="7429" max="7429" width="4.140625" customWidth="1"/>
    <col min="7430" max="7430" width="4.42578125" customWidth="1"/>
    <col min="7431" max="7431" width="3.42578125" customWidth="1"/>
    <col min="7432" max="7432" width="4" customWidth="1"/>
    <col min="7433" max="7433" width="4.7109375" customWidth="1"/>
    <col min="7434" max="7434" width="3.7109375" customWidth="1"/>
    <col min="7435" max="7435" width="4.28515625" customWidth="1"/>
    <col min="7436" max="7436" width="4.7109375" customWidth="1"/>
    <col min="7437" max="7437" width="3.7109375" customWidth="1"/>
    <col min="7438" max="7438" width="4" customWidth="1"/>
    <col min="7439" max="7439" width="4.5703125" customWidth="1"/>
    <col min="7440" max="7440" width="3.42578125" customWidth="1"/>
    <col min="7441" max="7462" width="4.140625" customWidth="1"/>
    <col min="7463" max="7463" width="4.85546875" customWidth="1"/>
    <col min="7464" max="7464" width="5.28515625" customWidth="1"/>
    <col min="7465" max="7465" width="4.5703125" customWidth="1"/>
    <col min="7466" max="7470" width="0" hidden="1" customWidth="1"/>
    <col min="7681" max="7681" width="4.42578125" customWidth="1"/>
    <col min="7682" max="7682" width="37.85546875" customWidth="1"/>
    <col min="7683" max="7683" width="4.5703125" customWidth="1"/>
    <col min="7684" max="7684" width="3.140625" customWidth="1"/>
    <col min="7685" max="7685" width="4.140625" customWidth="1"/>
    <col min="7686" max="7686" width="4.42578125" customWidth="1"/>
    <col min="7687" max="7687" width="3.42578125" customWidth="1"/>
    <col min="7688" max="7688" width="4" customWidth="1"/>
    <col min="7689" max="7689" width="4.7109375" customWidth="1"/>
    <col min="7690" max="7690" width="3.7109375" customWidth="1"/>
    <col min="7691" max="7691" width="4.28515625" customWidth="1"/>
    <col min="7692" max="7692" width="4.7109375" customWidth="1"/>
    <col min="7693" max="7693" width="3.7109375" customWidth="1"/>
    <col min="7694" max="7694" width="4" customWidth="1"/>
    <col min="7695" max="7695" width="4.5703125" customWidth="1"/>
    <col min="7696" max="7696" width="3.42578125" customWidth="1"/>
    <col min="7697" max="7718" width="4.140625" customWidth="1"/>
    <col min="7719" max="7719" width="4.85546875" customWidth="1"/>
    <col min="7720" max="7720" width="5.28515625" customWidth="1"/>
    <col min="7721" max="7721" width="4.5703125" customWidth="1"/>
    <col min="7722" max="7726" width="0" hidden="1" customWidth="1"/>
    <col min="7937" max="7937" width="4.42578125" customWidth="1"/>
    <col min="7938" max="7938" width="37.85546875" customWidth="1"/>
    <col min="7939" max="7939" width="4.5703125" customWidth="1"/>
    <col min="7940" max="7940" width="3.140625" customWidth="1"/>
    <col min="7941" max="7941" width="4.140625" customWidth="1"/>
    <col min="7942" max="7942" width="4.42578125" customWidth="1"/>
    <col min="7943" max="7943" width="3.42578125" customWidth="1"/>
    <col min="7944" max="7944" width="4" customWidth="1"/>
    <col min="7945" max="7945" width="4.7109375" customWidth="1"/>
    <col min="7946" max="7946" width="3.7109375" customWidth="1"/>
    <col min="7947" max="7947" width="4.28515625" customWidth="1"/>
    <col min="7948" max="7948" width="4.7109375" customWidth="1"/>
    <col min="7949" max="7949" width="3.7109375" customWidth="1"/>
    <col min="7950" max="7950" width="4" customWidth="1"/>
    <col min="7951" max="7951" width="4.5703125" customWidth="1"/>
    <col min="7952" max="7952" width="3.42578125" customWidth="1"/>
    <col min="7953" max="7974" width="4.140625" customWidth="1"/>
    <col min="7975" max="7975" width="4.85546875" customWidth="1"/>
    <col min="7976" max="7976" width="5.28515625" customWidth="1"/>
    <col min="7977" max="7977" width="4.5703125" customWidth="1"/>
    <col min="7978" max="7982" width="0" hidden="1" customWidth="1"/>
    <col min="8193" max="8193" width="4.42578125" customWidth="1"/>
    <col min="8194" max="8194" width="37.85546875" customWidth="1"/>
    <col min="8195" max="8195" width="4.5703125" customWidth="1"/>
    <col min="8196" max="8196" width="3.140625" customWidth="1"/>
    <col min="8197" max="8197" width="4.140625" customWidth="1"/>
    <col min="8198" max="8198" width="4.42578125" customWidth="1"/>
    <col min="8199" max="8199" width="3.42578125" customWidth="1"/>
    <col min="8200" max="8200" width="4" customWidth="1"/>
    <col min="8201" max="8201" width="4.7109375" customWidth="1"/>
    <col min="8202" max="8202" width="3.7109375" customWidth="1"/>
    <col min="8203" max="8203" width="4.28515625" customWidth="1"/>
    <col min="8204" max="8204" width="4.7109375" customWidth="1"/>
    <col min="8205" max="8205" width="3.7109375" customWidth="1"/>
    <col min="8206" max="8206" width="4" customWidth="1"/>
    <col min="8207" max="8207" width="4.5703125" customWidth="1"/>
    <col min="8208" max="8208" width="3.42578125" customWidth="1"/>
    <col min="8209" max="8230" width="4.140625" customWidth="1"/>
    <col min="8231" max="8231" width="4.85546875" customWidth="1"/>
    <col min="8232" max="8232" width="5.28515625" customWidth="1"/>
    <col min="8233" max="8233" width="4.5703125" customWidth="1"/>
    <col min="8234" max="8238" width="0" hidden="1" customWidth="1"/>
    <col min="8449" max="8449" width="4.42578125" customWidth="1"/>
    <col min="8450" max="8450" width="37.85546875" customWidth="1"/>
    <col min="8451" max="8451" width="4.5703125" customWidth="1"/>
    <col min="8452" max="8452" width="3.140625" customWidth="1"/>
    <col min="8453" max="8453" width="4.140625" customWidth="1"/>
    <col min="8454" max="8454" width="4.42578125" customWidth="1"/>
    <col min="8455" max="8455" width="3.42578125" customWidth="1"/>
    <col min="8456" max="8456" width="4" customWidth="1"/>
    <col min="8457" max="8457" width="4.7109375" customWidth="1"/>
    <col min="8458" max="8458" width="3.7109375" customWidth="1"/>
    <col min="8459" max="8459" width="4.28515625" customWidth="1"/>
    <col min="8460" max="8460" width="4.7109375" customWidth="1"/>
    <col min="8461" max="8461" width="3.7109375" customWidth="1"/>
    <col min="8462" max="8462" width="4" customWidth="1"/>
    <col min="8463" max="8463" width="4.5703125" customWidth="1"/>
    <col min="8464" max="8464" width="3.42578125" customWidth="1"/>
    <col min="8465" max="8486" width="4.140625" customWidth="1"/>
    <col min="8487" max="8487" width="4.85546875" customWidth="1"/>
    <col min="8488" max="8488" width="5.28515625" customWidth="1"/>
    <col min="8489" max="8489" width="4.5703125" customWidth="1"/>
    <col min="8490" max="8494" width="0" hidden="1" customWidth="1"/>
    <col min="8705" max="8705" width="4.42578125" customWidth="1"/>
    <col min="8706" max="8706" width="37.85546875" customWidth="1"/>
    <col min="8707" max="8707" width="4.5703125" customWidth="1"/>
    <col min="8708" max="8708" width="3.140625" customWidth="1"/>
    <col min="8709" max="8709" width="4.140625" customWidth="1"/>
    <col min="8710" max="8710" width="4.42578125" customWidth="1"/>
    <col min="8711" max="8711" width="3.42578125" customWidth="1"/>
    <col min="8712" max="8712" width="4" customWidth="1"/>
    <col min="8713" max="8713" width="4.7109375" customWidth="1"/>
    <col min="8714" max="8714" width="3.7109375" customWidth="1"/>
    <col min="8715" max="8715" width="4.28515625" customWidth="1"/>
    <col min="8716" max="8716" width="4.7109375" customWidth="1"/>
    <col min="8717" max="8717" width="3.7109375" customWidth="1"/>
    <col min="8718" max="8718" width="4" customWidth="1"/>
    <col min="8719" max="8719" width="4.5703125" customWidth="1"/>
    <col min="8720" max="8720" width="3.42578125" customWidth="1"/>
    <col min="8721" max="8742" width="4.140625" customWidth="1"/>
    <col min="8743" max="8743" width="4.85546875" customWidth="1"/>
    <col min="8744" max="8744" width="5.28515625" customWidth="1"/>
    <col min="8745" max="8745" width="4.5703125" customWidth="1"/>
    <col min="8746" max="8750" width="0" hidden="1" customWidth="1"/>
    <col min="8961" max="8961" width="4.42578125" customWidth="1"/>
    <col min="8962" max="8962" width="37.85546875" customWidth="1"/>
    <col min="8963" max="8963" width="4.5703125" customWidth="1"/>
    <col min="8964" max="8964" width="3.140625" customWidth="1"/>
    <col min="8965" max="8965" width="4.140625" customWidth="1"/>
    <col min="8966" max="8966" width="4.42578125" customWidth="1"/>
    <col min="8967" max="8967" width="3.42578125" customWidth="1"/>
    <col min="8968" max="8968" width="4" customWidth="1"/>
    <col min="8969" max="8969" width="4.7109375" customWidth="1"/>
    <col min="8970" max="8970" width="3.7109375" customWidth="1"/>
    <col min="8971" max="8971" width="4.28515625" customWidth="1"/>
    <col min="8972" max="8972" width="4.7109375" customWidth="1"/>
    <col min="8973" max="8973" width="3.7109375" customWidth="1"/>
    <col min="8974" max="8974" width="4" customWidth="1"/>
    <col min="8975" max="8975" width="4.5703125" customWidth="1"/>
    <col min="8976" max="8976" width="3.42578125" customWidth="1"/>
    <col min="8977" max="8998" width="4.140625" customWidth="1"/>
    <col min="8999" max="8999" width="4.85546875" customWidth="1"/>
    <col min="9000" max="9000" width="5.28515625" customWidth="1"/>
    <col min="9001" max="9001" width="4.5703125" customWidth="1"/>
    <col min="9002" max="9006" width="0" hidden="1" customWidth="1"/>
    <col min="9217" max="9217" width="4.42578125" customWidth="1"/>
    <col min="9218" max="9218" width="37.85546875" customWidth="1"/>
    <col min="9219" max="9219" width="4.5703125" customWidth="1"/>
    <col min="9220" max="9220" width="3.140625" customWidth="1"/>
    <col min="9221" max="9221" width="4.140625" customWidth="1"/>
    <col min="9222" max="9222" width="4.42578125" customWidth="1"/>
    <col min="9223" max="9223" width="3.42578125" customWidth="1"/>
    <col min="9224" max="9224" width="4" customWidth="1"/>
    <col min="9225" max="9225" width="4.7109375" customWidth="1"/>
    <col min="9226" max="9226" width="3.7109375" customWidth="1"/>
    <col min="9227" max="9227" width="4.28515625" customWidth="1"/>
    <col min="9228" max="9228" width="4.7109375" customWidth="1"/>
    <col min="9229" max="9229" width="3.7109375" customWidth="1"/>
    <col min="9230" max="9230" width="4" customWidth="1"/>
    <col min="9231" max="9231" width="4.5703125" customWidth="1"/>
    <col min="9232" max="9232" width="3.42578125" customWidth="1"/>
    <col min="9233" max="9254" width="4.140625" customWidth="1"/>
    <col min="9255" max="9255" width="4.85546875" customWidth="1"/>
    <col min="9256" max="9256" width="5.28515625" customWidth="1"/>
    <col min="9257" max="9257" width="4.5703125" customWidth="1"/>
    <col min="9258" max="9262" width="0" hidden="1" customWidth="1"/>
    <col min="9473" max="9473" width="4.42578125" customWidth="1"/>
    <col min="9474" max="9474" width="37.85546875" customWidth="1"/>
    <col min="9475" max="9475" width="4.5703125" customWidth="1"/>
    <col min="9476" max="9476" width="3.140625" customWidth="1"/>
    <col min="9477" max="9477" width="4.140625" customWidth="1"/>
    <col min="9478" max="9478" width="4.42578125" customWidth="1"/>
    <col min="9479" max="9479" width="3.42578125" customWidth="1"/>
    <col min="9480" max="9480" width="4" customWidth="1"/>
    <col min="9481" max="9481" width="4.7109375" customWidth="1"/>
    <col min="9482" max="9482" width="3.7109375" customWidth="1"/>
    <col min="9483" max="9483" width="4.28515625" customWidth="1"/>
    <col min="9484" max="9484" width="4.7109375" customWidth="1"/>
    <col min="9485" max="9485" width="3.7109375" customWidth="1"/>
    <col min="9486" max="9486" width="4" customWidth="1"/>
    <col min="9487" max="9487" width="4.5703125" customWidth="1"/>
    <col min="9488" max="9488" width="3.42578125" customWidth="1"/>
    <col min="9489" max="9510" width="4.140625" customWidth="1"/>
    <col min="9511" max="9511" width="4.85546875" customWidth="1"/>
    <col min="9512" max="9512" width="5.28515625" customWidth="1"/>
    <col min="9513" max="9513" width="4.5703125" customWidth="1"/>
    <col min="9514" max="9518" width="0" hidden="1" customWidth="1"/>
    <col min="9729" max="9729" width="4.42578125" customWidth="1"/>
    <col min="9730" max="9730" width="37.85546875" customWidth="1"/>
    <col min="9731" max="9731" width="4.5703125" customWidth="1"/>
    <col min="9732" max="9732" width="3.140625" customWidth="1"/>
    <col min="9733" max="9733" width="4.140625" customWidth="1"/>
    <col min="9734" max="9734" width="4.42578125" customWidth="1"/>
    <col min="9735" max="9735" width="3.42578125" customWidth="1"/>
    <col min="9736" max="9736" width="4" customWidth="1"/>
    <col min="9737" max="9737" width="4.7109375" customWidth="1"/>
    <col min="9738" max="9738" width="3.7109375" customWidth="1"/>
    <col min="9739" max="9739" width="4.28515625" customWidth="1"/>
    <col min="9740" max="9740" width="4.7109375" customWidth="1"/>
    <col min="9741" max="9741" width="3.7109375" customWidth="1"/>
    <col min="9742" max="9742" width="4" customWidth="1"/>
    <col min="9743" max="9743" width="4.5703125" customWidth="1"/>
    <col min="9744" max="9744" width="3.42578125" customWidth="1"/>
    <col min="9745" max="9766" width="4.140625" customWidth="1"/>
    <col min="9767" max="9767" width="4.85546875" customWidth="1"/>
    <col min="9768" max="9768" width="5.28515625" customWidth="1"/>
    <col min="9769" max="9769" width="4.5703125" customWidth="1"/>
    <col min="9770" max="9774" width="0" hidden="1" customWidth="1"/>
    <col min="9985" max="9985" width="4.42578125" customWidth="1"/>
    <col min="9986" max="9986" width="37.85546875" customWidth="1"/>
    <col min="9987" max="9987" width="4.5703125" customWidth="1"/>
    <col min="9988" max="9988" width="3.140625" customWidth="1"/>
    <col min="9989" max="9989" width="4.140625" customWidth="1"/>
    <col min="9990" max="9990" width="4.42578125" customWidth="1"/>
    <col min="9991" max="9991" width="3.42578125" customWidth="1"/>
    <col min="9992" max="9992" width="4" customWidth="1"/>
    <col min="9993" max="9993" width="4.7109375" customWidth="1"/>
    <col min="9994" max="9994" width="3.7109375" customWidth="1"/>
    <col min="9995" max="9995" width="4.28515625" customWidth="1"/>
    <col min="9996" max="9996" width="4.7109375" customWidth="1"/>
    <col min="9997" max="9997" width="3.7109375" customWidth="1"/>
    <col min="9998" max="9998" width="4" customWidth="1"/>
    <col min="9999" max="9999" width="4.5703125" customWidth="1"/>
    <col min="10000" max="10000" width="3.42578125" customWidth="1"/>
    <col min="10001" max="10022" width="4.140625" customWidth="1"/>
    <col min="10023" max="10023" width="4.85546875" customWidth="1"/>
    <col min="10024" max="10024" width="5.28515625" customWidth="1"/>
    <col min="10025" max="10025" width="4.5703125" customWidth="1"/>
    <col min="10026" max="10030" width="0" hidden="1" customWidth="1"/>
    <col min="10241" max="10241" width="4.42578125" customWidth="1"/>
    <col min="10242" max="10242" width="37.85546875" customWidth="1"/>
    <col min="10243" max="10243" width="4.5703125" customWidth="1"/>
    <col min="10244" max="10244" width="3.140625" customWidth="1"/>
    <col min="10245" max="10245" width="4.140625" customWidth="1"/>
    <col min="10246" max="10246" width="4.42578125" customWidth="1"/>
    <col min="10247" max="10247" width="3.42578125" customWidth="1"/>
    <col min="10248" max="10248" width="4" customWidth="1"/>
    <col min="10249" max="10249" width="4.7109375" customWidth="1"/>
    <col min="10250" max="10250" width="3.7109375" customWidth="1"/>
    <col min="10251" max="10251" width="4.28515625" customWidth="1"/>
    <col min="10252" max="10252" width="4.7109375" customWidth="1"/>
    <col min="10253" max="10253" width="3.7109375" customWidth="1"/>
    <col min="10254" max="10254" width="4" customWidth="1"/>
    <col min="10255" max="10255" width="4.5703125" customWidth="1"/>
    <col min="10256" max="10256" width="3.42578125" customWidth="1"/>
    <col min="10257" max="10278" width="4.140625" customWidth="1"/>
    <col min="10279" max="10279" width="4.85546875" customWidth="1"/>
    <col min="10280" max="10280" width="5.28515625" customWidth="1"/>
    <col min="10281" max="10281" width="4.5703125" customWidth="1"/>
    <col min="10282" max="10286" width="0" hidden="1" customWidth="1"/>
    <col min="10497" max="10497" width="4.42578125" customWidth="1"/>
    <col min="10498" max="10498" width="37.85546875" customWidth="1"/>
    <col min="10499" max="10499" width="4.5703125" customWidth="1"/>
    <col min="10500" max="10500" width="3.140625" customWidth="1"/>
    <col min="10501" max="10501" width="4.140625" customWidth="1"/>
    <col min="10502" max="10502" width="4.42578125" customWidth="1"/>
    <col min="10503" max="10503" width="3.42578125" customWidth="1"/>
    <col min="10504" max="10504" width="4" customWidth="1"/>
    <col min="10505" max="10505" width="4.7109375" customWidth="1"/>
    <col min="10506" max="10506" width="3.7109375" customWidth="1"/>
    <col min="10507" max="10507" width="4.28515625" customWidth="1"/>
    <col min="10508" max="10508" width="4.7109375" customWidth="1"/>
    <col min="10509" max="10509" width="3.7109375" customWidth="1"/>
    <col min="10510" max="10510" width="4" customWidth="1"/>
    <col min="10511" max="10511" width="4.5703125" customWidth="1"/>
    <col min="10512" max="10512" width="3.42578125" customWidth="1"/>
    <col min="10513" max="10534" width="4.140625" customWidth="1"/>
    <col min="10535" max="10535" width="4.85546875" customWidth="1"/>
    <col min="10536" max="10536" width="5.28515625" customWidth="1"/>
    <col min="10537" max="10537" width="4.5703125" customWidth="1"/>
    <col min="10538" max="10542" width="0" hidden="1" customWidth="1"/>
    <col min="10753" max="10753" width="4.42578125" customWidth="1"/>
    <col min="10754" max="10754" width="37.85546875" customWidth="1"/>
    <col min="10755" max="10755" width="4.5703125" customWidth="1"/>
    <col min="10756" max="10756" width="3.140625" customWidth="1"/>
    <col min="10757" max="10757" width="4.140625" customWidth="1"/>
    <col min="10758" max="10758" width="4.42578125" customWidth="1"/>
    <col min="10759" max="10759" width="3.42578125" customWidth="1"/>
    <col min="10760" max="10760" width="4" customWidth="1"/>
    <col min="10761" max="10761" width="4.7109375" customWidth="1"/>
    <col min="10762" max="10762" width="3.7109375" customWidth="1"/>
    <col min="10763" max="10763" width="4.28515625" customWidth="1"/>
    <col min="10764" max="10764" width="4.7109375" customWidth="1"/>
    <col min="10765" max="10765" width="3.7109375" customWidth="1"/>
    <col min="10766" max="10766" width="4" customWidth="1"/>
    <col min="10767" max="10767" width="4.5703125" customWidth="1"/>
    <col min="10768" max="10768" width="3.42578125" customWidth="1"/>
    <col min="10769" max="10790" width="4.140625" customWidth="1"/>
    <col min="10791" max="10791" width="4.85546875" customWidth="1"/>
    <col min="10792" max="10792" width="5.28515625" customWidth="1"/>
    <col min="10793" max="10793" width="4.5703125" customWidth="1"/>
    <col min="10794" max="10798" width="0" hidden="1" customWidth="1"/>
    <col min="11009" max="11009" width="4.42578125" customWidth="1"/>
    <col min="11010" max="11010" width="37.85546875" customWidth="1"/>
    <col min="11011" max="11011" width="4.5703125" customWidth="1"/>
    <col min="11012" max="11012" width="3.140625" customWidth="1"/>
    <col min="11013" max="11013" width="4.140625" customWidth="1"/>
    <col min="11014" max="11014" width="4.42578125" customWidth="1"/>
    <col min="11015" max="11015" width="3.42578125" customWidth="1"/>
    <col min="11016" max="11016" width="4" customWidth="1"/>
    <col min="11017" max="11017" width="4.7109375" customWidth="1"/>
    <col min="11018" max="11018" width="3.7109375" customWidth="1"/>
    <col min="11019" max="11019" width="4.28515625" customWidth="1"/>
    <col min="11020" max="11020" width="4.7109375" customWidth="1"/>
    <col min="11021" max="11021" width="3.7109375" customWidth="1"/>
    <col min="11022" max="11022" width="4" customWidth="1"/>
    <col min="11023" max="11023" width="4.5703125" customWidth="1"/>
    <col min="11024" max="11024" width="3.42578125" customWidth="1"/>
    <col min="11025" max="11046" width="4.140625" customWidth="1"/>
    <col min="11047" max="11047" width="4.85546875" customWidth="1"/>
    <col min="11048" max="11048" width="5.28515625" customWidth="1"/>
    <col min="11049" max="11049" width="4.5703125" customWidth="1"/>
    <col min="11050" max="11054" width="0" hidden="1" customWidth="1"/>
    <col min="11265" max="11265" width="4.42578125" customWidth="1"/>
    <col min="11266" max="11266" width="37.85546875" customWidth="1"/>
    <col min="11267" max="11267" width="4.5703125" customWidth="1"/>
    <col min="11268" max="11268" width="3.140625" customWidth="1"/>
    <col min="11269" max="11269" width="4.140625" customWidth="1"/>
    <col min="11270" max="11270" width="4.42578125" customWidth="1"/>
    <col min="11271" max="11271" width="3.42578125" customWidth="1"/>
    <col min="11272" max="11272" width="4" customWidth="1"/>
    <col min="11273" max="11273" width="4.7109375" customWidth="1"/>
    <col min="11274" max="11274" width="3.7109375" customWidth="1"/>
    <col min="11275" max="11275" width="4.28515625" customWidth="1"/>
    <col min="11276" max="11276" width="4.7109375" customWidth="1"/>
    <col min="11277" max="11277" width="3.7109375" customWidth="1"/>
    <col min="11278" max="11278" width="4" customWidth="1"/>
    <col min="11279" max="11279" width="4.5703125" customWidth="1"/>
    <col min="11280" max="11280" width="3.42578125" customWidth="1"/>
    <col min="11281" max="11302" width="4.140625" customWidth="1"/>
    <col min="11303" max="11303" width="4.85546875" customWidth="1"/>
    <col min="11304" max="11304" width="5.28515625" customWidth="1"/>
    <col min="11305" max="11305" width="4.5703125" customWidth="1"/>
    <col min="11306" max="11310" width="0" hidden="1" customWidth="1"/>
    <col min="11521" max="11521" width="4.42578125" customWidth="1"/>
    <col min="11522" max="11522" width="37.85546875" customWidth="1"/>
    <col min="11523" max="11523" width="4.5703125" customWidth="1"/>
    <col min="11524" max="11524" width="3.140625" customWidth="1"/>
    <col min="11525" max="11525" width="4.140625" customWidth="1"/>
    <col min="11526" max="11526" width="4.42578125" customWidth="1"/>
    <col min="11527" max="11527" width="3.42578125" customWidth="1"/>
    <col min="11528" max="11528" width="4" customWidth="1"/>
    <col min="11529" max="11529" width="4.7109375" customWidth="1"/>
    <col min="11530" max="11530" width="3.7109375" customWidth="1"/>
    <col min="11531" max="11531" width="4.28515625" customWidth="1"/>
    <col min="11532" max="11532" width="4.7109375" customWidth="1"/>
    <col min="11533" max="11533" width="3.7109375" customWidth="1"/>
    <col min="11534" max="11534" width="4" customWidth="1"/>
    <col min="11535" max="11535" width="4.5703125" customWidth="1"/>
    <col min="11536" max="11536" width="3.42578125" customWidth="1"/>
    <col min="11537" max="11558" width="4.140625" customWidth="1"/>
    <col min="11559" max="11559" width="4.85546875" customWidth="1"/>
    <col min="11560" max="11560" width="5.28515625" customWidth="1"/>
    <col min="11561" max="11561" width="4.5703125" customWidth="1"/>
    <col min="11562" max="11566" width="0" hidden="1" customWidth="1"/>
    <col min="11777" max="11777" width="4.42578125" customWidth="1"/>
    <col min="11778" max="11778" width="37.85546875" customWidth="1"/>
    <col min="11779" max="11779" width="4.5703125" customWidth="1"/>
    <col min="11780" max="11780" width="3.140625" customWidth="1"/>
    <col min="11781" max="11781" width="4.140625" customWidth="1"/>
    <col min="11782" max="11782" width="4.42578125" customWidth="1"/>
    <col min="11783" max="11783" width="3.42578125" customWidth="1"/>
    <col min="11784" max="11784" width="4" customWidth="1"/>
    <col min="11785" max="11785" width="4.7109375" customWidth="1"/>
    <col min="11786" max="11786" width="3.7109375" customWidth="1"/>
    <col min="11787" max="11787" width="4.28515625" customWidth="1"/>
    <col min="11788" max="11788" width="4.7109375" customWidth="1"/>
    <col min="11789" max="11789" width="3.7109375" customWidth="1"/>
    <col min="11790" max="11790" width="4" customWidth="1"/>
    <col min="11791" max="11791" width="4.5703125" customWidth="1"/>
    <col min="11792" max="11792" width="3.42578125" customWidth="1"/>
    <col min="11793" max="11814" width="4.140625" customWidth="1"/>
    <col min="11815" max="11815" width="4.85546875" customWidth="1"/>
    <col min="11816" max="11816" width="5.28515625" customWidth="1"/>
    <col min="11817" max="11817" width="4.5703125" customWidth="1"/>
    <col min="11818" max="11822" width="0" hidden="1" customWidth="1"/>
    <col min="12033" max="12033" width="4.42578125" customWidth="1"/>
    <col min="12034" max="12034" width="37.85546875" customWidth="1"/>
    <col min="12035" max="12035" width="4.5703125" customWidth="1"/>
    <col min="12036" max="12036" width="3.140625" customWidth="1"/>
    <col min="12037" max="12037" width="4.140625" customWidth="1"/>
    <col min="12038" max="12038" width="4.42578125" customWidth="1"/>
    <col min="12039" max="12039" width="3.42578125" customWidth="1"/>
    <col min="12040" max="12040" width="4" customWidth="1"/>
    <col min="12041" max="12041" width="4.7109375" customWidth="1"/>
    <col min="12042" max="12042" width="3.7109375" customWidth="1"/>
    <col min="12043" max="12043" width="4.28515625" customWidth="1"/>
    <col min="12044" max="12044" width="4.7109375" customWidth="1"/>
    <col min="12045" max="12045" width="3.7109375" customWidth="1"/>
    <col min="12046" max="12046" width="4" customWidth="1"/>
    <col min="12047" max="12047" width="4.5703125" customWidth="1"/>
    <col min="12048" max="12048" width="3.42578125" customWidth="1"/>
    <col min="12049" max="12070" width="4.140625" customWidth="1"/>
    <col min="12071" max="12071" width="4.85546875" customWidth="1"/>
    <col min="12072" max="12072" width="5.28515625" customWidth="1"/>
    <col min="12073" max="12073" width="4.5703125" customWidth="1"/>
    <col min="12074" max="12078" width="0" hidden="1" customWidth="1"/>
    <col min="12289" max="12289" width="4.42578125" customWidth="1"/>
    <col min="12290" max="12290" width="37.85546875" customWidth="1"/>
    <col min="12291" max="12291" width="4.5703125" customWidth="1"/>
    <col min="12292" max="12292" width="3.140625" customWidth="1"/>
    <col min="12293" max="12293" width="4.140625" customWidth="1"/>
    <col min="12294" max="12294" width="4.42578125" customWidth="1"/>
    <col min="12295" max="12295" width="3.42578125" customWidth="1"/>
    <col min="12296" max="12296" width="4" customWidth="1"/>
    <col min="12297" max="12297" width="4.7109375" customWidth="1"/>
    <col min="12298" max="12298" width="3.7109375" customWidth="1"/>
    <col min="12299" max="12299" width="4.28515625" customWidth="1"/>
    <col min="12300" max="12300" width="4.7109375" customWidth="1"/>
    <col min="12301" max="12301" width="3.7109375" customWidth="1"/>
    <col min="12302" max="12302" width="4" customWidth="1"/>
    <col min="12303" max="12303" width="4.5703125" customWidth="1"/>
    <col min="12304" max="12304" width="3.42578125" customWidth="1"/>
    <col min="12305" max="12326" width="4.140625" customWidth="1"/>
    <col min="12327" max="12327" width="4.85546875" customWidth="1"/>
    <col min="12328" max="12328" width="5.28515625" customWidth="1"/>
    <col min="12329" max="12329" width="4.5703125" customWidth="1"/>
    <col min="12330" max="12334" width="0" hidden="1" customWidth="1"/>
    <col min="12545" max="12545" width="4.42578125" customWidth="1"/>
    <col min="12546" max="12546" width="37.85546875" customWidth="1"/>
    <col min="12547" max="12547" width="4.5703125" customWidth="1"/>
    <col min="12548" max="12548" width="3.140625" customWidth="1"/>
    <col min="12549" max="12549" width="4.140625" customWidth="1"/>
    <col min="12550" max="12550" width="4.42578125" customWidth="1"/>
    <col min="12551" max="12551" width="3.42578125" customWidth="1"/>
    <col min="12552" max="12552" width="4" customWidth="1"/>
    <col min="12553" max="12553" width="4.7109375" customWidth="1"/>
    <col min="12554" max="12554" width="3.7109375" customWidth="1"/>
    <col min="12555" max="12555" width="4.28515625" customWidth="1"/>
    <col min="12556" max="12556" width="4.7109375" customWidth="1"/>
    <col min="12557" max="12557" width="3.7109375" customWidth="1"/>
    <col min="12558" max="12558" width="4" customWidth="1"/>
    <col min="12559" max="12559" width="4.5703125" customWidth="1"/>
    <col min="12560" max="12560" width="3.42578125" customWidth="1"/>
    <col min="12561" max="12582" width="4.140625" customWidth="1"/>
    <col min="12583" max="12583" width="4.85546875" customWidth="1"/>
    <col min="12584" max="12584" width="5.28515625" customWidth="1"/>
    <col min="12585" max="12585" width="4.5703125" customWidth="1"/>
    <col min="12586" max="12590" width="0" hidden="1" customWidth="1"/>
    <col min="12801" max="12801" width="4.42578125" customWidth="1"/>
    <col min="12802" max="12802" width="37.85546875" customWidth="1"/>
    <col min="12803" max="12803" width="4.5703125" customWidth="1"/>
    <col min="12804" max="12804" width="3.140625" customWidth="1"/>
    <col min="12805" max="12805" width="4.140625" customWidth="1"/>
    <col min="12806" max="12806" width="4.42578125" customWidth="1"/>
    <col min="12807" max="12807" width="3.42578125" customWidth="1"/>
    <col min="12808" max="12808" width="4" customWidth="1"/>
    <col min="12809" max="12809" width="4.7109375" customWidth="1"/>
    <col min="12810" max="12810" width="3.7109375" customWidth="1"/>
    <col min="12811" max="12811" width="4.28515625" customWidth="1"/>
    <col min="12812" max="12812" width="4.7109375" customWidth="1"/>
    <col min="12813" max="12813" width="3.7109375" customWidth="1"/>
    <col min="12814" max="12814" width="4" customWidth="1"/>
    <col min="12815" max="12815" width="4.5703125" customWidth="1"/>
    <col min="12816" max="12816" width="3.42578125" customWidth="1"/>
    <col min="12817" max="12838" width="4.140625" customWidth="1"/>
    <col min="12839" max="12839" width="4.85546875" customWidth="1"/>
    <col min="12840" max="12840" width="5.28515625" customWidth="1"/>
    <col min="12841" max="12841" width="4.5703125" customWidth="1"/>
    <col min="12842" max="12846" width="0" hidden="1" customWidth="1"/>
    <col min="13057" max="13057" width="4.42578125" customWidth="1"/>
    <col min="13058" max="13058" width="37.85546875" customWidth="1"/>
    <col min="13059" max="13059" width="4.5703125" customWidth="1"/>
    <col min="13060" max="13060" width="3.140625" customWidth="1"/>
    <col min="13061" max="13061" width="4.140625" customWidth="1"/>
    <col min="13062" max="13062" width="4.42578125" customWidth="1"/>
    <col min="13063" max="13063" width="3.42578125" customWidth="1"/>
    <col min="13064" max="13064" width="4" customWidth="1"/>
    <col min="13065" max="13065" width="4.7109375" customWidth="1"/>
    <col min="13066" max="13066" width="3.7109375" customWidth="1"/>
    <col min="13067" max="13067" width="4.28515625" customWidth="1"/>
    <col min="13068" max="13068" width="4.7109375" customWidth="1"/>
    <col min="13069" max="13069" width="3.7109375" customWidth="1"/>
    <col min="13070" max="13070" width="4" customWidth="1"/>
    <col min="13071" max="13071" width="4.5703125" customWidth="1"/>
    <col min="13072" max="13072" width="3.42578125" customWidth="1"/>
    <col min="13073" max="13094" width="4.140625" customWidth="1"/>
    <col min="13095" max="13095" width="4.85546875" customWidth="1"/>
    <col min="13096" max="13096" width="5.28515625" customWidth="1"/>
    <col min="13097" max="13097" width="4.5703125" customWidth="1"/>
    <col min="13098" max="13102" width="0" hidden="1" customWidth="1"/>
    <col min="13313" max="13313" width="4.42578125" customWidth="1"/>
    <col min="13314" max="13314" width="37.85546875" customWidth="1"/>
    <col min="13315" max="13315" width="4.5703125" customWidth="1"/>
    <col min="13316" max="13316" width="3.140625" customWidth="1"/>
    <col min="13317" max="13317" width="4.140625" customWidth="1"/>
    <col min="13318" max="13318" width="4.42578125" customWidth="1"/>
    <col min="13319" max="13319" width="3.42578125" customWidth="1"/>
    <col min="13320" max="13320" width="4" customWidth="1"/>
    <col min="13321" max="13321" width="4.7109375" customWidth="1"/>
    <col min="13322" max="13322" width="3.7109375" customWidth="1"/>
    <col min="13323" max="13323" width="4.28515625" customWidth="1"/>
    <col min="13324" max="13324" width="4.7109375" customWidth="1"/>
    <col min="13325" max="13325" width="3.7109375" customWidth="1"/>
    <col min="13326" max="13326" width="4" customWidth="1"/>
    <col min="13327" max="13327" width="4.5703125" customWidth="1"/>
    <col min="13328" max="13328" width="3.42578125" customWidth="1"/>
    <col min="13329" max="13350" width="4.140625" customWidth="1"/>
    <col min="13351" max="13351" width="4.85546875" customWidth="1"/>
    <col min="13352" max="13352" width="5.28515625" customWidth="1"/>
    <col min="13353" max="13353" width="4.5703125" customWidth="1"/>
    <col min="13354" max="13358" width="0" hidden="1" customWidth="1"/>
    <col min="13569" max="13569" width="4.42578125" customWidth="1"/>
    <col min="13570" max="13570" width="37.85546875" customWidth="1"/>
    <col min="13571" max="13571" width="4.5703125" customWidth="1"/>
    <col min="13572" max="13572" width="3.140625" customWidth="1"/>
    <col min="13573" max="13573" width="4.140625" customWidth="1"/>
    <col min="13574" max="13574" width="4.42578125" customWidth="1"/>
    <col min="13575" max="13575" width="3.42578125" customWidth="1"/>
    <col min="13576" max="13576" width="4" customWidth="1"/>
    <col min="13577" max="13577" width="4.7109375" customWidth="1"/>
    <col min="13578" max="13578" width="3.7109375" customWidth="1"/>
    <col min="13579" max="13579" width="4.28515625" customWidth="1"/>
    <col min="13580" max="13580" width="4.7109375" customWidth="1"/>
    <col min="13581" max="13581" width="3.7109375" customWidth="1"/>
    <col min="13582" max="13582" width="4" customWidth="1"/>
    <col min="13583" max="13583" width="4.5703125" customWidth="1"/>
    <col min="13584" max="13584" width="3.42578125" customWidth="1"/>
    <col min="13585" max="13606" width="4.140625" customWidth="1"/>
    <col min="13607" max="13607" width="4.85546875" customWidth="1"/>
    <col min="13608" max="13608" width="5.28515625" customWidth="1"/>
    <col min="13609" max="13609" width="4.5703125" customWidth="1"/>
    <col min="13610" max="13614" width="0" hidden="1" customWidth="1"/>
    <col min="13825" max="13825" width="4.42578125" customWidth="1"/>
    <col min="13826" max="13826" width="37.85546875" customWidth="1"/>
    <col min="13827" max="13827" width="4.5703125" customWidth="1"/>
    <col min="13828" max="13828" width="3.140625" customWidth="1"/>
    <col min="13829" max="13829" width="4.140625" customWidth="1"/>
    <col min="13830" max="13830" width="4.42578125" customWidth="1"/>
    <col min="13831" max="13831" width="3.42578125" customWidth="1"/>
    <col min="13832" max="13832" width="4" customWidth="1"/>
    <col min="13833" max="13833" width="4.7109375" customWidth="1"/>
    <col min="13834" max="13834" width="3.7109375" customWidth="1"/>
    <col min="13835" max="13835" width="4.28515625" customWidth="1"/>
    <col min="13836" max="13836" width="4.7109375" customWidth="1"/>
    <col min="13837" max="13837" width="3.7109375" customWidth="1"/>
    <col min="13838" max="13838" width="4" customWidth="1"/>
    <col min="13839" max="13839" width="4.5703125" customWidth="1"/>
    <col min="13840" max="13840" width="3.42578125" customWidth="1"/>
    <col min="13841" max="13862" width="4.140625" customWidth="1"/>
    <col min="13863" max="13863" width="4.85546875" customWidth="1"/>
    <col min="13864" max="13864" width="5.28515625" customWidth="1"/>
    <col min="13865" max="13865" width="4.5703125" customWidth="1"/>
    <col min="13866" max="13870" width="0" hidden="1" customWidth="1"/>
    <col min="14081" max="14081" width="4.42578125" customWidth="1"/>
    <col min="14082" max="14082" width="37.85546875" customWidth="1"/>
    <col min="14083" max="14083" width="4.5703125" customWidth="1"/>
    <col min="14084" max="14084" width="3.140625" customWidth="1"/>
    <col min="14085" max="14085" width="4.140625" customWidth="1"/>
    <col min="14086" max="14086" width="4.42578125" customWidth="1"/>
    <col min="14087" max="14087" width="3.42578125" customWidth="1"/>
    <col min="14088" max="14088" width="4" customWidth="1"/>
    <col min="14089" max="14089" width="4.7109375" customWidth="1"/>
    <col min="14090" max="14090" width="3.7109375" customWidth="1"/>
    <col min="14091" max="14091" width="4.28515625" customWidth="1"/>
    <col min="14092" max="14092" width="4.7109375" customWidth="1"/>
    <col min="14093" max="14093" width="3.7109375" customWidth="1"/>
    <col min="14094" max="14094" width="4" customWidth="1"/>
    <col min="14095" max="14095" width="4.5703125" customWidth="1"/>
    <col min="14096" max="14096" width="3.42578125" customWidth="1"/>
    <col min="14097" max="14118" width="4.140625" customWidth="1"/>
    <col min="14119" max="14119" width="4.85546875" customWidth="1"/>
    <col min="14120" max="14120" width="5.28515625" customWidth="1"/>
    <col min="14121" max="14121" width="4.5703125" customWidth="1"/>
    <col min="14122" max="14126" width="0" hidden="1" customWidth="1"/>
    <col min="14337" max="14337" width="4.42578125" customWidth="1"/>
    <col min="14338" max="14338" width="37.85546875" customWidth="1"/>
    <col min="14339" max="14339" width="4.5703125" customWidth="1"/>
    <col min="14340" max="14340" width="3.140625" customWidth="1"/>
    <col min="14341" max="14341" width="4.140625" customWidth="1"/>
    <col min="14342" max="14342" width="4.42578125" customWidth="1"/>
    <col min="14343" max="14343" width="3.42578125" customWidth="1"/>
    <col min="14344" max="14344" width="4" customWidth="1"/>
    <col min="14345" max="14345" width="4.7109375" customWidth="1"/>
    <col min="14346" max="14346" width="3.7109375" customWidth="1"/>
    <col min="14347" max="14347" width="4.28515625" customWidth="1"/>
    <col min="14348" max="14348" width="4.7109375" customWidth="1"/>
    <col min="14349" max="14349" width="3.7109375" customWidth="1"/>
    <col min="14350" max="14350" width="4" customWidth="1"/>
    <col min="14351" max="14351" width="4.5703125" customWidth="1"/>
    <col min="14352" max="14352" width="3.42578125" customWidth="1"/>
    <col min="14353" max="14374" width="4.140625" customWidth="1"/>
    <col min="14375" max="14375" width="4.85546875" customWidth="1"/>
    <col min="14376" max="14376" width="5.28515625" customWidth="1"/>
    <col min="14377" max="14377" width="4.5703125" customWidth="1"/>
    <col min="14378" max="14382" width="0" hidden="1" customWidth="1"/>
    <col min="14593" max="14593" width="4.42578125" customWidth="1"/>
    <col min="14594" max="14594" width="37.85546875" customWidth="1"/>
    <col min="14595" max="14595" width="4.5703125" customWidth="1"/>
    <col min="14596" max="14596" width="3.140625" customWidth="1"/>
    <col min="14597" max="14597" width="4.140625" customWidth="1"/>
    <col min="14598" max="14598" width="4.42578125" customWidth="1"/>
    <col min="14599" max="14599" width="3.42578125" customWidth="1"/>
    <col min="14600" max="14600" width="4" customWidth="1"/>
    <col min="14601" max="14601" width="4.7109375" customWidth="1"/>
    <col min="14602" max="14602" width="3.7109375" customWidth="1"/>
    <col min="14603" max="14603" width="4.28515625" customWidth="1"/>
    <col min="14604" max="14604" width="4.7109375" customWidth="1"/>
    <col min="14605" max="14605" width="3.7109375" customWidth="1"/>
    <col min="14606" max="14606" width="4" customWidth="1"/>
    <col min="14607" max="14607" width="4.5703125" customWidth="1"/>
    <col min="14608" max="14608" width="3.42578125" customWidth="1"/>
    <col min="14609" max="14630" width="4.140625" customWidth="1"/>
    <col min="14631" max="14631" width="4.85546875" customWidth="1"/>
    <col min="14632" max="14632" width="5.28515625" customWidth="1"/>
    <col min="14633" max="14633" width="4.5703125" customWidth="1"/>
    <col min="14634" max="14638" width="0" hidden="1" customWidth="1"/>
    <col min="14849" max="14849" width="4.42578125" customWidth="1"/>
    <col min="14850" max="14850" width="37.85546875" customWidth="1"/>
    <col min="14851" max="14851" width="4.5703125" customWidth="1"/>
    <col min="14852" max="14852" width="3.140625" customWidth="1"/>
    <col min="14853" max="14853" width="4.140625" customWidth="1"/>
    <col min="14854" max="14854" width="4.42578125" customWidth="1"/>
    <col min="14855" max="14855" width="3.42578125" customWidth="1"/>
    <col min="14856" max="14856" width="4" customWidth="1"/>
    <col min="14857" max="14857" width="4.7109375" customWidth="1"/>
    <col min="14858" max="14858" width="3.7109375" customWidth="1"/>
    <col min="14859" max="14859" width="4.28515625" customWidth="1"/>
    <col min="14860" max="14860" width="4.7109375" customWidth="1"/>
    <col min="14861" max="14861" width="3.7109375" customWidth="1"/>
    <col min="14862" max="14862" width="4" customWidth="1"/>
    <col min="14863" max="14863" width="4.5703125" customWidth="1"/>
    <col min="14864" max="14864" width="3.42578125" customWidth="1"/>
    <col min="14865" max="14886" width="4.140625" customWidth="1"/>
    <col min="14887" max="14887" width="4.85546875" customWidth="1"/>
    <col min="14888" max="14888" width="5.28515625" customWidth="1"/>
    <col min="14889" max="14889" width="4.5703125" customWidth="1"/>
    <col min="14890" max="14894" width="0" hidden="1" customWidth="1"/>
    <col min="15105" max="15105" width="4.42578125" customWidth="1"/>
    <col min="15106" max="15106" width="37.85546875" customWidth="1"/>
    <col min="15107" max="15107" width="4.5703125" customWidth="1"/>
    <col min="15108" max="15108" width="3.140625" customWidth="1"/>
    <col min="15109" max="15109" width="4.140625" customWidth="1"/>
    <col min="15110" max="15110" width="4.42578125" customWidth="1"/>
    <col min="15111" max="15111" width="3.42578125" customWidth="1"/>
    <col min="15112" max="15112" width="4" customWidth="1"/>
    <col min="15113" max="15113" width="4.7109375" customWidth="1"/>
    <col min="15114" max="15114" width="3.7109375" customWidth="1"/>
    <col min="15115" max="15115" width="4.28515625" customWidth="1"/>
    <col min="15116" max="15116" width="4.7109375" customWidth="1"/>
    <col min="15117" max="15117" width="3.7109375" customWidth="1"/>
    <col min="15118" max="15118" width="4" customWidth="1"/>
    <col min="15119" max="15119" width="4.5703125" customWidth="1"/>
    <col min="15120" max="15120" width="3.42578125" customWidth="1"/>
    <col min="15121" max="15142" width="4.140625" customWidth="1"/>
    <col min="15143" max="15143" width="4.85546875" customWidth="1"/>
    <col min="15144" max="15144" width="5.28515625" customWidth="1"/>
    <col min="15145" max="15145" width="4.5703125" customWidth="1"/>
    <col min="15146" max="15150" width="0" hidden="1" customWidth="1"/>
    <col min="15361" max="15361" width="4.42578125" customWidth="1"/>
    <col min="15362" max="15362" width="37.85546875" customWidth="1"/>
    <col min="15363" max="15363" width="4.5703125" customWidth="1"/>
    <col min="15364" max="15364" width="3.140625" customWidth="1"/>
    <col min="15365" max="15365" width="4.140625" customWidth="1"/>
    <col min="15366" max="15366" width="4.42578125" customWidth="1"/>
    <col min="15367" max="15367" width="3.42578125" customWidth="1"/>
    <col min="15368" max="15368" width="4" customWidth="1"/>
    <col min="15369" max="15369" width="4.7109375" customWidth="1"/>
    <col min="15370" max="15370" width="3.7109375" customWidth="1"/>
    <col min="15371" max="15371" width="4.28515625" customWidth="1"/>
    <col min="15372" max="15372" width="4.7109375" customWidth="1"/>
    <col min="15373" max="15373" width="3.7109375" customWidth="1"/>
    <col min="15374" max="15374" width="4" customWidth="1"/>
    <col min="15375" max="15375" width="4.5703125" customWidth="1"/>
    <col min="15376" max="15376" width="3.42578125" customWidth="1"/>
    <col min="15377" max="15398" width="4.140625" customWidth="1"/>
    <col min="15399" max="15399" width="4.85546875" customWidth="1"/>
    <col min="15400" max="15400" width="5.28515625" customWidth="1"/>
    <col min="15401" max="15401" width="4.5703125" customWidth="1"/>
    <col min="15402" max="15406" width="0" hidden="1" customWidth="1"/>
    <col min="15617" max="15617" width="4.42578125" customWidth="1"/>
    <col min="15618" max="15618" width="37.85546875" customWidth="1"/>
    <col min="15619" max="15619" width="4.5703125" customWidth="1"/>
    <col min="15620" max="15620" width="3.140625" customWidth="1"/>
    <col min="15621" max="15621" width="4.140625" customWidth="1"/>
    <col min="15622" max="15622" width="4.42578125" customWidth="1"/>
    <col min="15623" max="15623" width="3.42578125" customWidth="1"/>
    <col min="15624" max="15624" width="4" customWidth="1"/>
    <col min="15625" max="15625" width="4.7109375" customWidth="1"/>
    <col min="15626" max="15626" width="3.7109375" customWidth="1"/>
    <col min="15627" max="15627" width="4.28515625" customWidth="1"/>
    <col min="15628" max="15628" width="4.7109375" customWidth="1"/>
    <col min="15629" max="15629" width="3.7109375" customWidth="1"/>
    <col min="15630" max="15630" width="4" customWidth="1"/>
    <col min="15631" max="15631" width="4.5703125" customWidth="1"/>
    <col min="15632" max="15632" width="3.42578125" customWidth="1"/>
    <col min="15633" max="15654" width="4.140625" customWidth="1"/>
    <col min="15655" max="15655" width="4.85546875" customWidth="1"/>
    <col min="15656" max="15656" width="5.28515625" customWidth="1"/>
    <col min="15657" max="15657" width="4.5703125" customWidth="1"/>
    <col min="15658" max="15662" width="0" hidden="1" customWidth="1"/>
    <col min="15873" max="15873" width="4.42578125" customWidth="1"/>
    <col min="15874" max="15874" width="37.85546875" customWidth="1"/>
    <col min="15875" max="15875" width="4.5703125" customWidth="1"/>
    <col min="15876" max="15876" width="3.140625" customWidth="1"/>
    <col min="15877" max="15877" width="4.140625" customWidth="1"/>
    <col min="15878" max="15878" width="4.42578125" customWidth="1"/>
    <col min="15879" max="15879" width="3.42578125" customWidth="1"/>
    <col min="15880" max="15880" width="4" customWidth="1"/>
    <col min="15881" max="15881" width="4.7109375" customWidth="1"/>
    <col min="15882" max="15882" width="3.7109375" customWidth="1"/>
    <col min="15883" max="15883" width="4.28515625" customWidth="1"/>
    <col min="15884" max="15884" width="4.7109375" customWidth="1"/>
    <col min="15885" max="15885" width="3.7109375" customWidth="1"/>
    <col min="15886" max="15886" width="4" customWidth="1"/>
    <col min="15887" max="15887" width="4.5703125" customWidth="1"/>
    <col min="15888" max="15888" width="3.42578125" customWidth="1"/>
    <col min="15889" max="15910" width="4.140625" customWidth="1"/>
    <col min="15911" max="15911" width="4.85546875" customWidth="1"/>
    <col min="15912" max="15912" width="5.28515625" customWidth="1"/>
    <col min="15913" max="15913" width="4.5703125" customWidth="1"/>
    <col min="15914" max="15918" width="0" hidden="1" customWidth="1"/>
    <col min="16129" max="16129" width="4.42578125" customWidth="1"/>
    <col min="16130" max="16130" width="37.85546875" customWidth="1"/>
    <col min="16131" max="16131" width="4.5703125" customWidth="1"/>
    <col min="16132" max="16132" width="3.140625" customWidth="1"/>
    <col min="16133" max="16133" width="4.140625" customWidth="1"/>
    <col min="16134" max="16134" width="4.42578125" customWidth="1"/>
    <col min="16135" max="16135" width="3.42578125" customWidth="1"/>
    <col min="16136" max="16136" width="4" customWidth="1"/>
    <col min="16137" max="16137" width="4.7109375" customWidth="1"/>
    <col min="16138" max="16138" width="3.7109375" customWidth="1"/>
    <col min="16139" max="16139" width="4.28515625" customWidth="1"/>
    <col min="16140" max="16140" width="4.7109375" customWidth="1"/>
    <col min="16141" max="16141" width="3.7109375" customWidth="1"/>
    <col min="16142" max="16142" width="4" customWidth="1"/>
    <col min="16143" max="16143" width="4.5703125" customWidth="1"/>
    <col min="16144" max="16144" width="3.42578125" customWidth="1"/>
    <col min="16145" max="16166" width="4.140625" customWidth="1"/>
    <col min="16167" max="16167" width="4.85546875" customWidth="1"/>
    <col min="16168" max="16168" width="5.28515625" customWidth="1"/>
    <col min="16169" max="16169" width="4.5703125" customWidth="1"/>
    <col min="16170" max="16174" width="0" hidden="1" customWidth="1"/>
  </cols>
  <sheetData>
    <row r="1" spans="1:4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5.75" x14ac:dyDescent="0.25">
      <c r="A2" s="1" t="s">
        <v>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x14ac:dyDescent="0.25">
      <c r="A3" s="2"/>
    </row>
    <row r="4" spans="1:46" x14ac:dyDescent="0.25">
      <c r="A4" s="2"/>
    </row>
    <row r="5" spans="1:46" ht="16.5" thickBot="1" x14ac:dyDescent="0.3">
      <c r="A5" s="3" t="s">
        <v>1</v>
      </c>
      <c r="C5" s="4" t="s">
        <v>2</v>
      </c>
    </row>
    <row r="6" spans="1:46" x14ac:dyDescent="0.25">
      <c r="A6" s="5" t="s">
        <v>3</v>
      </c>
      <c r="B6" s="6" t="s">
        <v>4</v>
      </c>
      <c r="C6" s="7" t="s">
        <v>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 t="s">
        <v>6</v>
      </c>
      <c r="AN6" s="9"/>
      <c r="AO6" s="10"/>
      <c r="AP6" s="11" t="s">
        <v>7</v>
      </c>
      <c r="AQ6" s="9"/>
      <c r="AR6" s="10"/>
      <c r="AS6" s="12" t="s">
        <v>8</v>
      </c>
      <c r="AT6" s="13" t="s">
        <v>9</v>
      </c>
    </row>
    <row r="7" spans="1:46" x14ac:dyDescent="0.25">
      <c r="A7" s="14"/>
      <c r="B7" s="15"/>
      <c r="C7" s="16" t="s">
        <v>10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 t="s">
        <v>11</v>
      </c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7"/>
      <c r="AN7" s="18"/>
      <c r="AO7" s="19"/>
      <c r="AP7" s="20"/>
      <c r="AQ7" s="21"/>
      <c r="AR7" s="22"/>
      <c r="AS7" s="23"/>
      <c r="AT7" s="24"/>
    </row>
    <row r="8" spans="1:46" ht="20.100000000000001" customHeight="1" thickBot="1" x14ac:dyDescent="0.3">
      <c r="A8" s="14"/>
      <c r="B8" s="15"/>
      <c r="C8" s="25" t="s">
        <v>12</v>
      </c>
      <c r="D8" s="26"/>
      <c r="E8" s="26"/>
      <c r="F8" s="25" t="s">
        <v>13</v>
      </c>
      <c r="G8" s="25"/>
      <c r="H8" s="25"/>
      <c r="I8" s="25" t="s">
        <v>14</v>
      </c>
      <c r="J8" s="25"/>
      <c r="K8" s="25"/>
      <c r="L8" s="27" t="s">
        <v>15</v>
      </c>
      <c r="M8" s="27"/>
      <c r="N8" s="27"/>
      <c r="O8" s="28" t="s">
        <v>16</v>
      </c>
      <c r="P8" s="28"/>
      <c r="Q8" s="28"/>
      <c r="R8" s="29" t="s">
        <v>17</v>
      </c>
      <c r="S8" s="29"/>
      <c r="T8" s="29"/>
      <c r="U8" s="27" t="s">
        <v>18</v>
      </c>
      <c r="V8" s="27"/>
      <c r="W8" s="27"/>
      <c r="X8" s="27" t="s">
        <v>19</v>
      </c>
      <c r="Y8" s="27"/>
      <c r="Z8" s="27"/>
      <c r="AA8" s="27" t="s">
        <v>20</v>
      </c>
      <c r="AB8" s="27"/>
      <c r="AC8" s="27"/>
      <c r="AD8" s="27" t="s">
        <v>21</v>
      </c>
      <c r="AE8" s="27"/>
      <c r="AF8" s="27"/>
      <c r="AG8" s="27" t="s">
        <v>22</v>
      </c>
      <c r="AH8" s="27"/>
      <c r="AI8" s="27"/>
      <c r="AJ8" s="27" t="s">
        <v>17</v>
      </c>
      <c r="AK8" s="27"/>
      <c r="AL8" s="27"/>
      <c r="AM8" s="30"/>
      <c r="AN8" s="31"/>
      <c r="AO8" s="32"/>
      <c r="AP8" s="33"/>
      <c r="AQ8" s="34"/>
      <c r="AR8" s="35"/>
      <c r="AS8" s="36"/>
      <c r="AT8" s="37"/>
    </row>
    <row r="9" spans="1:46" x14ac:dyDescent="0.25">
      <c r="A9" s="38"/>
      <c r="B9" s="39"/>
      <c r="C9" s="40" t="s">
        <v>23</v>
      </c>
      <c r="D9" s="41" t="s">
        <v>24</v>
      </c>
      <c r="E9" s="42" t="s">
        <v>25</v>
      </c>
      <c r="F9" s="43" t="s">
        <v>23</v>
      </c>
      <c r="G9" s="41" t="s">
        <v>24</v>
      </c>
      <c r="H9" s="44" t="s">
        <v>25</v>
      </c>
      <c r="I9" s="45" t="s">
        <v>23</v>
      </c>
      <c r="J9" s="46" t="s">
        <v>24</v>
      </c>
      <c r="K9" s="47" t="s">
        <v>25</v>
      </c>
      <c r="L9" s="43" t="s">
        <v>23</v>
      </c>
      <c r="M9" s="41" t="s">
        <v>24</v>
      </c>
      <c r="N9" s="44" t="s">
        <v>25</v>
      </c>
      <c r="O9" s="45" t="s">
        <v>23</v>
      </c>
      <c r="P9" s="46" t="s">
        <v>24</v>
      </c>
      <c r="Q9" s="47" t="s">
        <v>25</v>
      </c>
      <c r="R9" s="40" t="s">
        <v>23</v>
      </c>
      <c r="S9" s="41" t="s">
        <v>24</v>
      </c>
      <c r="T9" s="42" t="s">
        <v>25</v>
      </c>
      <c r="U9" s="45" t="s">
        <v>23</v>
      </c>
      <c r="V9" s="46" t="s">
        <v>24</v>
      </c>
      <c r="W9" s="47" t="s">
        <v>25</v>
      </c>
      <c r="X9" s="40" t="s">
        <v>23</v>
      </c>
      <c r="Y9" s="41" t="s">
        <v>24</v>
      </c>
      <c r="Z9" s="42" t="s">
        <v>25</v>
      </c>
      <c r="AA9" s="40" t="s">
        <v>23</v>
      </c>
      <c r="AB9" s="41" t="s">
        <v>24</v>
      </c>
      <c r="AC9" s="44" t="s">
        <v>25</v>
      </c>
      <c r="AD9" s="40" t="s">
        <v>23</v>
      </c>
      <c r="AE9" s="41" t="s">
        <v>24</v>
      </c>
      <c r="AF9" s="42" t="s">
        <v>25</v>
      </c>
      <c r="AG9" s="40" t="s">
        <v>23</v>
      </c>
      <c r="AH9" s="41" t="s">
        <v>24</v>
      </c>
      <c r="AI9" s="42" t="s">
        <v>25</v>
      </c>
      <c r="AJ9" s="40" t="s">
        <v>23</v>
      </c>
      <c r="AK9" s="41" t="s">
        <v>24</v>
      </c>
      <c r="AL9" s="42" t="s">
        <v>25</v>
      </c>
      <c r="AM9" s="48" t="s">
        <v>26</v>
      </c>
      <c r="AN9" s="49" t="s">
        <v>27</v>
      </c>
      <c r="AO9" s="50" t="s">
        <v>25</v>
      </c>
      <c r="AP9" s="51" t="s">
        <v>26</v>
      </c>
      <c r="AQ9" s="52" t="s">
        <v>27</v>
      </c>
      <c r="AR9" s="53" t="s">
        <v>25</v>
      </c>
      <c r="AS9" s="36"/>
      <c r="AT9" s="37"/>
    </row>
    <row r="10" spans="1:46" x14ac:dyDescent="0.25">
      <c r="A10" s="54">
        <v>1</v>
      </c>
      <c r="B10" s="55" t="str">
        <f>'[1]data peserta'!B2</f>
        <v xml:space="preserve">SMPN 1 Demak </v>
      </c>
      <c r="C10" s="56"/>
      <c r="D10" s="57"/>
      <c r="E10" s="58"/>
      <c r="F10" s="59"/>
      <c r="G10" s="57"/>
      <c r="H10" s="60"/>
      <c r="I10" s="56"/>
      <c r="J10" s="57"/>
      <c r="K10" s="61"/>
      <c r="L10" s="59"/>
      <c r="M10" s="57"/>
      <c r="N10" s="60"/>
      <c r="O10" s="62"/>
      <c r="P10" s="63"/>
      <c r="Q10" s="64"/>
      <c r="R10" s="62"/>
      <c r="S10" s="63"/>
      <c r="T10" s="65"/>
      <c r="U10" s="62"/>
      <c r="V10" s="63"/>
      <c r="W10" s="65"/>
      <c r="X10" s="62"/>
      <c r="Y10" s="63"/>
      <c r="Z10" s="65"/>
      <c r="AA10" s="62"/>
      <c r="AB10" s="63"/>
      <c r="AC10" s="66"/>
      <c r="AD10" s="62"/>
      <c r="AE10" s="63"/>
      <c r="AF10" s="65"/>
      <c r="AG10" s="62"/>
      <c r="AH10" s="63"/>
      <c r="AI10" s="65"/>
      <c r="AJ10" s="62"/>
      <c r="AK10" s="63"/>
      <c r="AL10" s="65"/>
      <c r="AM10" s="67">
        <f>C10+F10+I10+L10+O10+R10+U10+X10+AA10+AD10+AG10+AJ10</f>
        <v>0</v>
      </c>
      <c r="AN10" s="67">
        <f>D10+G10+J10+M10+P10+S10+V10+Y10+AB10+AE10+AH10+AK10</f>
        <v>0</v>
      </c>
      <c r="AO10" s="67">
        <f>E10+H10+K10+N10+Q10+T10+W10+Z10+AC10+AF10+AI10+AL10</f>
        <v>0</v>
      </c>
      <c r="AP10" s="68">
        <f>AM10*7</f>
        <v>0</v>
      </c>
      <c r="AQ10" s="69">
        <f>AN10*3</f>
        <v>0</v>
      </c>
      <c r="AR10" s="70">
        <f>AO10*1</f>
        <v>0</v>
      </c>
      <c r="AS10" s="71">
        <f>SUM(AM10:AO10)</f>
        <v>0</v>
      </c>
      <c r="AT10" s="72"/>
    </row>
    <row r="11" spans="1:46" x14ac:dyDescent="0.25">
      <c r="A11" s="54">
        <f>A10+1</f>
        <v>2</v>
      </c>
      <c r="B11" s="55" t="str">
        <f>'[1]data peserta'!B3</f>
        <v xml:space="preserve">SMPN 2 Demak </v>
      </c>
      <c r="C11" s="56"/>
      <c r="D11" s="62"/>
      <c r="E11" s="58"/>
      <c r="F11" s="62"/>
      <c r="G11" s="57"/>
      <c r="H11" s="73"/>
      <c r="I11" s="74"/>
      <c r="J11" s="57"/>
      <c r="K11" s="58"/>
      <c r="L11" s="59"/>
      <c r="M11" s="57"/>
      <c r="N11" s="73"/>
      <c r="O11" s="75"/>
      <c r="P11" s="76"/>
      <c r="Q11" s="61"/>
      <c r="R11" s="75"/>
      <c r="S11" s="76"/>
      <c r="T11" s="61"/>
      <c r="U11" s="75"/>
      <c r="V11" s="76"/>
      <c r="W11" s="61"/>
      <c r="X11" s="75"/>
      <c r="Y11" s="76"/>
      <c r="Z11" s="61"/>
      <c r="AA11" s="75"/>
      <c r="AB11" s="76"/>
      <c r="AC11" s="77"/>
      <c r="AD11" s="75"/>
      <c r="AE11" s="76"/>
      <c r="AF11" s="61"/>
      <c r="AG11" s="75"/>
      <c r="AH11" s="76"/>
      <c r="AI11" s="61"/>
      <c r="AJ11" s="75"/>
      <c r="AK11" s="76"/>
      <c r="AL11" s="61"/>
      <c r="AM11" s="67">
        <f t="shared" ref="AM11:AO74" si="0">C11+F11+I11+L11+O11+R11+U11+X11+AA11+AD11+AG11+AJ11</f>
        <v>0</v>
      </c>
      <c r="AN11" s="67">
        <f t="shared" si="0"/>
        <v>0</v>
      </c>
      <c r="AO11" s="67">
        <f t="shared" si="0"/>
        <v>0</v>
      </c>
      <c r="AP11" s="68">
        <f t="shared" ref="AP11:AP73" si="1">AM11*7</f>
        <v>0</v>
      </c>
      <c r="AQ11" s="69">
        <f t="shared" ref="AQ11:AQ73" si="2">AN11*3</f>
        <v>0</v>
      </c>
      <c r="AR11" s="70">
        <f t="shared" ref="AR11:AR73" si="3">AO11*1</f>
        <v>0</v>
      </c>
      <c r="AS11" s="71">
        <f t="shared" ref="AS11:AS74" si="4">SUM(AM11:AO11)</f>
        <v>0</v>
      </c>
      <c r="AT11" s="78"/>
    </row>
    <row r="12" spans="1:46" x14ac:dyDescent="0.25">
      <c r="A12" s="54">
        <f t="shared" ref="A12:A75" si="5">A11+1</f>
        <v>3</v>
      </c>
      <c r="B12" s="55" t="str">
        <f>'[1]data peserta'!B4</f>
        <v xml:space="preserve">SMPN 3 Demak </v>
      </c>
      <c r="C12" s="56"/>
      <c r="D12" s="79"/>
      <c r="E12" s="58"/>
      <c r="F12" s="59"/>
      <c r="G12" s="57"/>
      <c r="H12" s="60"/>
      <c r="I12" s="56"/>
      <c r="J12" s="57"/>
      <c r="K12" s="58"/>
      <c r="L12" s="59"/>
      <c r="M12" s="57"/>
      <c r="N12" s="60"/>
      <c r="O12" s="75"/>
      <c r="P12" s="76"/>
      <c r="Q12" s="61"/>
      <c r="R12" s="75"/>
      <c r="S12" s="76"/>
      <c r="T12" s="61"/>
      <c r="U12" s="75"/>
      <c r="V12" s="76"/>
      <c r="W12" s="61"/>
      <c r="X12" s="75"/>
      <c r="Y12" s="76"/>
      <c r="Z12" s="61"/>
      <c r="AA12" s="75"/>
      <c r="AB12" s="76"/>
      <c r="AC12" s="77"/>
      <c r="AD12" s="75"/>
      <c r="AE12" s="76"/>
      <c r="AF12" s="61"/>
      <c r="AG12" s="75"/>
      <c r="AH12" s="76"/>
      <c r="AI12" s="61"/>
      <c r="AJ12" s="75"/>
      <c r="AK12" s="76"/>
      <c r="AL12" s="61"/>
      <c r="AM12" s="67">
        <f t="shared" si="0"/>
        <v>0</v>
      </c>
      <c r="AN12" s="67">
        <f t="shared" si="0"/>
        <v>0</v>
      </c>
      <c r="AO12" s="67">
        <f t="shared" si="0"/>
        <v>0</v>
      </c>
      <c r="AP12" s="68">
        <f t="shared" si="1"/>
        <v>0</v>
      </c>
      <c r="AQ12" s="69">
        <f t="shared" si="2"/>
        <v>0</v>
      </c>
      <c r="AR12" s="70">
        <f t="shared" si="3"/>
        <v>0</v>
      </c>
      <c r="AS12" s="71">
        <f t="shared" si="4"/>
        <v>0</v>
      </c>
      <c r="AT12" s="78"/>
    </row>
    <row r="13" spans="1:46" x14ac:dyDescent="0.25">
      <c r="A13" s="54">
        <f t="shared" si="5"/>
        <v>4</v>
      </c>
      <c r="B13" s="55" t="str">
        <f>'[1]data peserta'!B5</f>
        <v xml:space="preserve">SMPN 4 Demak </v>
      </c>
      <c r="C13" s="74"/>
      <c r="D13" s="80"/>
      <c r="E13" s="62"/>
      <c r="F13" s="81"/>
      <c r="G13" s="80"/>
      <c r="H13" s="62"/>
      <c r="I13" s="74"/>
      <c r="J13" s="80"/>
      <c r="K13" s="64"/>
      <c r="L13" s="81"/>
      <c r="M13" s="80"/>
      <c r="N13" s="82"/>
      <c r="O13" s="75"/>
      <c r="P13" s="76"/>
      <c r="Q13" s="62"/>
      <c r="R13" s="75"/>
      <c r="S13" s="76"/>
      <c r="T13" s="62"/>
      <c r="U13" s="75"/>
      <c r="V13" s="76"/>
      <c r="W13" s="61"/>
      <c r="X13" s="75"/>
      <c r="Y13" s="76"/>
      <c r="Z13" s="61"/>
      <c r="AA13" s="75"/>
      <c r="AB13" s="76"/>
      <c r="AC13" s="77"/>
      <c r="AD13" s="75"/>
      <c r="AE13" s="76"/>
      <c r="AF13" s="61"/>
      <c r="AG13" s="75"/>
      <c r="AH13" s="76"/>
      <c r="AI13" s="61"/>
      <c r="AJ13" s="75"/>
      <c r="AK13" s="76"/>
      <c r="AL13" s="61"/>
      <c r="AM13" s="67">
        <f t="shared" si="0"/>
        <v>0</v>
      </c>
      <c r="AN13" s="67">
        <f t="shared" si="0"/>
        <v>0</v>
      </c>
      <c r="AO13" s="67">
        <f t="shared" si="0"/>
        <v>0</v>
      </c>
      <c r="AP13" s="68">
        <f t="shared" si="1"/>
        <v>0</v>
      </c>
      <c r="AQ13" s="69">
        <f t="shared" si="2"/>
        <v>0</v>
      </c>
      <c r="AR13" s="70">
        <f t="shared" si="3"/>
        <v>0</v>
      </c>
      <c r="AS13" s="71">
        <f t="shared" si="4"/>
        <v>0</v>
      </c>
      <c r="AT13" s="78"/>
    </row>
    <row r="14" spans="1:46" x14ac:dyDescent="0.25">
      <c r="A14" s="54">
        <f t="shared" si="5"/>
        <v>5</v>
      </c>
      <c r="B14" s="55" t="str">
        <f>'[1]data peserta'!B6</f>
        <v xml:space="preserve">SMPN 5 Demak </v>
      </c>
      <c r="C14" s="74"/>
      <c r="D14" s="80"/>
      <c r="E14" s="64"/>
      <c r="F14" s="81"/>
      <c r="G14" s="80"/>
      <c r="H14" s="82"/>
      <c r="I14" s="74"/>
      <c r="J14" s="80"/>
      <c r="K14" s="64"/>
      <c r="L14" s="81"/>
      <c r="M14" s="80"/>
      <c r="N14" s="82"/>
      <c r="O14" s="75"/>
      <c r="P14" s="76"/>
      <c r="Q14" s="61"/>
      <c r="R14" s="75"/>
      <c r="S14" s="76"/>
      <c r="T14" s="61"/>
      <c r="U14" s="75"/>
      <c r="V14" s="76"/>
      <c r="W14" s="61"/>
      <c r="X14" s="75"/>
      <c r="Y14" s="76"/>
      <c r="Z14" s="61"/>
      <c r="AA14" s="75"/>
      <c r="AB14" s="76"/>
      <c r="AC14" s="77"/>
      <c r="AD14" s="75"/>
      <c r="AE14" s="76"/>
      <c r="AF14" s="61"/>
      <c r="AG14" s="75"/>
      <c r="AH14" s="76"/>
      <c r="AI14" s="61"/>
      <c r="AJ14" s="75"/>
      <c r="AK14" s="76"/>
      <c r="AL14" s="61"/>
      <c r="AM14" s="67">
        <f t="shared" si="0"/>
        <v>0</v>
      </c>
      <c r="AN14" s="67">
        <f t="shared" si="0"/>
        <v>0</v>
      </c>
      <c r="AO14" s="67">
        <f t="shared" si="0"/>
        <v>0</v>
      </c>
      <c r="AP14" s="68">
        <f t="shared" si="1"/>
        <v>0</v>
      </c>
      <c r="AQ14" s="69">
        <f t="shared" si="2"/>
        <v>0</v>
      </c>
      <c r="AR14" s="70">
        <f t="shared" si="3"/>
        <v>0</v>
      </c>
      <c r="AS14" s="71">
        <f t="shared" si="4"/>
        <v>0</v>
      </c>
      <c r="AT14" s="78"/>
    </row>
    <row r="15" spans="1:46" x14ac:dyDescent="0.25">
      <c r="A15" s="54">
        <f t="shared" si="5"/>
        <v>6</v>
      </c>
      <c r="B15" s="55" t="str">
        <f>'[1]data peserta'!B7</f>
        <v xml:space="preserve">SMPN 1 Mranggen </v>
      </c>
      <c r="C15" s="83">
        <v>1</v>
      </c>
      <c r="D15" s="57"/>
      <c r="E15" s="84">
        <v>1</v>
      </c>
      <c r="F15" s="59"/>
      <c r="G15" s="85">
        <v>1</v>
      </c>
      <c r="H15" s="86">
        <v>2</v>
      </c>
      <c r="I15" s="56"/>
      <c r="J15" s="57"/>
      <c r="K15" s="58"/>
      <c r="L15" s="87">
        <v>1</v>
      </c>
      <c r="M15" s="57"/>
      <c r="N15" s="60"/>
      <c r="O15" s="88">
        <v>2</v>
      </c>
      <c r="P15" s="76"/>
      <c r="Q15" s="89">
        <v>1</v>
      </c>
      <c r="R15" s="88">
        <v>2</v>
      </c>
      <c r="S15" s="76"/>
      <c r="T15" s="61"/>
      <c r="U15" s="75"/>
      <c r="V15" s="76"/>
      <c r="W15" s="61">
        <v>1</v>
      </c>
      <c r="X15" s="75"/>
      <c r="Y15" s="76">
        <v>1</v>
      </c>
      <c r="Z15" s="61"/>
      <c r="AA15" s="75"/>
      <c r="AB15" s="76">
        <v>1</v>
      </c>
      <c r="AC15" s="77"/>
      <c r="AD15" s="75"/>
      <c r="AE15" s="76">
        <v>1</v>
      </c>
      <c r="AF15" s="61"/>
      <c r="AG15" s="75"/>
      <c r="AH15" s="76"/>
      <c r="AI15" s="61">
        <v>1</v>
      </c>
      <c r="AJ15" s="75"/>
      <c r="AK15" s="76">
        <v>1</v>
      </c>
      <c r="AL15" s="61"/>
      <c r="AM15" s="67">
        <f t="shared" si="0"/>
        <v>6</v>
      </c>
      <c r="AN15" s="67">
        <f t="shared" si="0"/>
        <v>5</v>
      </c>
      <c r="AO15" s="67">
        <f t="shared" si="0"/>
        <v>6</v>
      </c>
      <c r="AP15" s="68">
        <f t="shared" si="1"/>
        <v>42</v>
      </c>
      <c r="AQ15" s="69">
        <f t="shared" si="2"/>
        <v>15</v>
      </c>
      <c r="AR15" s="70">
        <f t="shared" si="3"/>
        <v>6</v>
      </c>
      <c r="AS15" s="71">
        <f t="shared" si="4"/>
        <v>17</v>
      </c>
      <c r="AT15" s="78"/>
    </row>
    <row r="16" spans="1:46" x14ac:dyDescent="0.25">
      <c r="A16" s="54">
        <f t="shared" si="5"/>
        <v>7</v>
      </c>
      <c r="B16" s="55" t="str">
        <f>'[1]data peserta'!B8</f>
        <v xml:space="preserve">SMPN 2 Mranggen </v>
      </c>
      <c r="C16" s="56"/>
      <c r="D16" s="57"/>
      <c r="E16" s="58"/>
      <c r="F16" s="59"/>
      <c r="G16" s="57"/>
      <c r="H16" s="60"/>
      <c r="I16" s="56"/>
      <c r="J16" s="57"/>
      <c r="K16" s="58"/>
      <c r="L16" s="59"/>
      <c r="M16" s="57"/>
      <c r="N16" s="60"/>
      <c r="O16" s="75"/>
      <c r="P16" s="76"/>
      <c r="Q16" s="61"/>
      <c r="R16" s="75"/>
      <c r="S16" s="76"/>
      <c r="T16" s="61"/>
      <c r="U16" s="75"/>
      <c r="V16" s="76"/>
      <c r="W16" s="61"/>
      <c r="X16" s="75"/>
      <c r="Y16" s="76"/>
      <c r="Z16" s="61"/>
      <c r="AA16" s="75"/>
      <c r="AB16" s="76"/>
      <c r="AC16" s="77"/>
      <c r="AD16" s="75"/>
      <c r="AE16" s="76"/>
      <c r="AF16" s="61"/>
      <c r="AG16" s="75"/>
      <c r="AH16" s="76"/>
      <c r="AI16" s="61"/>
      <c r="AJ16" s="75"/>
      <c r="AK16" s="76"/>
      <c r="AL16" s="61"/>
      <c r="AM16" s="67">
        <f t="shared" si="0"/>
        <v>0</v>
      </c>
      <c r="AN16" s="67">
        <f t="shared" si="0"/>
        <v>0</v>
      </c>
      <c r="AO16" s="67">
        <f t="shared" si="0"/>
        <v>0</v>
      </c>
      <c r="AP16" s="68">
        <f t="shared" si="1"/>
        <v>0</v>
      </c>
      <c r="AQ16" s="69">
        <f t="shared" si="2"/>
        <v>0</v>
      </c>
      <c r="AR16" s="70">
        <f t="shared" si="3"/>
        <v>0</v>
      </c>
      <c r="AS16" s="71">
        <f t="shared" si="4"/>
        <v>0</v>
      </c>
      <c r="AT16" s="78"/>
    </row>
    <row r="17" spans="1:46" x14ac:dyDescent="0.25">
      <c r="A17" s="54">
        <f t="shared" si="5"/>
        <v>8</v>
      </c>
      <c r="B17" s="55" t="str">
        <f>'[1]data peserta'!B9</f>
        <v xml:space="preserve">SMPN 3 Mranggen </v>
      </c>
      <c r="C17" s="56"/>
      <c r="D17" s="90">
        <v>2</v>
      </c>
      <c r="E17" s="58"/>
      <c r="F17" s="87">
        <v>1</v>
      </c>
      <c r="G17" s="57"/>
      <c r="H17" s="60"/>
      <c r="I17" s="83">
        <v>1</v>
      </c>
      <c r="J17" s="57"/>
      <c r="K17" s="58"/>
      <c r="L17" s="59"/>
      <c r="M17" s="57"/>
      <c r="N17" s="60"/>
      <c r="O17" s="75"/>
      <c r="P17" s="91">
        <v>2</v>
      </c>
      <c r="Q17" s="61"/>
      <c r="R17" s="75"/>
      <c r="S17" s="76"/>
      <c r="T17" s="61"/>
      <c r="U17" s="75"/>
      <c r="V17" s="76"/>
      <c r="W17" s="61"/>
      <c r="X17" s="75"/>
      <c r="Y17" s="76"/>
      <c r="Z17" s="61"/>
      <c r="AA17" s="75"/>
      <c r="AB17" s="76"/>
      <c r="AC17" s="77"/>
      <c r="AD17" s="75"/>
      <c r="AE17" s="76"/>
      <c r="AF17" s="61"/>
      <c r="AG17" s="75"/>
      <c r="AH17" s="76"/>
      <c r="AI17" s="61"/>
      <c r="AJ17" s="75"/>
      <c r="AK17" s="76"/>
      <c r="AL17" s="61"/>
      <c r="AM17" s="67">
        <f t="shared" si="0"/>
        <v>2</v>
      </c>
      <c r="AN17" s="67">
        <f t="shared" si="0"/>
        <v>4</v>
      </c>
      <c r="AO17" s="67">
        <f t="shared" si="0"/>
        <v>0</v>
      </c>
      <c r="AP17" s="68">
        <f t="shared" si="1"/>
        <v>14</v>
      </c>
      <c r="AQ17" s="69">
        <f t="shared" si="2"/>
        <v>12</v>
      </c>
      <c r="AR17" s="70">
        <f t="shared" si="3"/>
        <v>0</v>
      </c>
      <c r="AS17" s="71">
        <f t="shared" si="4"/>
        <v>6</v>
      </c>
      <c r="AT17" s="78"/>
    </row>
    <row r="18" spans="1:46" x14ac:dyDescent="0.25">
      <c r="A18" s="54">
        <f t="shared" si="5"/>
        <v>9</v>
      </c>
      <c r="B18" s="55" t="str">
        <f>'[1]data peserta'!B10</f>
        <v xml:space="preserve">SMPN 1 Karangtengah </v>
      </c>
      <c r="C18" s="56"/>
      <c r="D18" s="57"/>
      <c r="E18" s="58"/>
      <c r="F18" s="59"/>
      <c r="G18" s="57"/>
      <c r="H18" s="60"/>
      <c r="I18" s="56"/>
      <c r="J18" s="57"/>
      <c r="K18" s="58"/>
      <c r="L18" s="59"/>
      <c r="M18" s="57"/>
      <c r="N18" s="60"/>
      <c r="O18" s="75"/>
      <c r="P18" s="76"/>
      <c r="Q18" s="61"/>
      <c r="R18" s="75"/>
      <c r="S18" s="76"/>
      <c r="T18" s="61"/>
      <c r="U18" s="75"/>
      <c r="V18" s="76"/>
      <c r="W18" s="61"/>
      <c r="X18" s="75"/>
      <c r="Y18" s="76"/>
      <c r="Z18" s="61"/>
      <c r="AA18" s="75"/>
      <c r="AB18" s="76"/>
      <c r="AC18" s="77"/>
      <c r="AD18" s="75"/>
      <c r="AE18" s="76"/>
      <c r="AF18" s="61"/>
      <c r="AG18" s="75"/>
      <c r="AH18" s="76"/>
      <c r="AI18" s="61"/>
      <c r="AJ18" s="75"/>
      <c r="AK18" s="76"/>
      <c r="AL18" s="61"/>
      <c r="AM18" s="67">
        <f t="shared" si="0"/>
        <v>0</v>
      </c>
      <c r="AN18" s="67">
        <f t="shared" si="0"/>
        <v>0</v>
      </c>
      <c r="AO18" s="67">
        <f t="shared" si="0"/>
        <v>0</v>
      </c>
      <c r="AP18" s="68">
        <f t="shared" si="1"/>
        <v>0</v>
      </c>
      <c r="AQ18" s="69">
        <f t="shared" si="2"/>
        <v>0</v>
      </c>
      <c r="AR18" s="70">
        <f t="shared" si="3"/>
        <v>0</v>
      </c>
      <c r="AS18" s="71">
        <f t="shared" si="4"/>
        <v>0</v>
      </c>
      <c r="AT18" s="78"/>
    </row>
    <row r="19" spans="1:46" x14ac:dyDescent="0.25">
      <c r="A19" s="54">
        <f t="shared" si="5"/>
        <v>10</v>
      </c>
      <c r="B19" s="55" t="str">
        <f>'[1]data peserta'!B11</f>
        <v>SMPN 2 Karangtengah</v>
      </c>
      <c r="C19" s="74"/>
      <c r="D19" s="80"/>
      <c r="E19" s="64"/>
      <c r="F19" s="81"/>
      <c r="G19" s="80"/>
      <c r="H19" s="82"/>
      <c r="I19" s="74"/>
      <c r="J19" s="80"/>
      <c r="K19" s="64"/>
      <c r="L19" s="81"/>
      <c r="M19" s="80"/>
      <c r="N19" s="82"/>
      <c r="O19" s="75"/>
      <c r="P19" s="76"/>
      <c r="Q19" s="61"/>
      <c r="R19" s="75"/>
      <c r="S19" s="76"/>
      <c r="T19" s="61"/>
      <c r="U19" s="75"/>
      <c r="V19" s="76"/>
      <c r="W19" s="61"/>
      <c r="X19" s="75"/>
      <c r="Y19" s="76"/>
      <c r="Z19" s="61"/>
      <c r="AA19" s="75"/>
      <c r="AB19" s="76"/>
      <c r="AC19" s="77"/>
      <c r="AD19" s="75"/>
      <c r="AE19" s="76"/>
      <c r="AF19" s="61"/>
      <c r="AG19" s="75"/>
      <c r="AH19" s="76"/>
      <c r="AI19" s="61"/>
      <c r="AJ19" s="75"/>
      <c r="AK19" s="76"/>
      <c r="AL19" s="61"/>
      <c r="AM19" s="67">
        <f t="shared" si="0"/>
        <v>0</v>
      </c>
      <c r="AN19" s="67">
        <f t="shared" si="0"/>
        <v>0</v>
      </c>
      <c r="AO19" s="67">
        <f t="shared" si="0"/>
        <v>0</v>
      </c>
      <c r="AP19" s="68">
        <f t="shared" si="1"/>
        <v>0</v>
      </c>
      <c r="AQ19" s="69">
        <f t="shared" si="2"/>
        <v>0</v>
      </c>
      <c r="AR19" s="70">
        <f t="shared" si="3"/>
        <v>0</v>
      </c>
      <c r="AS19" s="71">
        <f t="shared" si="4"/>
        <v>0</v>
      </c>
      <c r="AT19" s="78"/>
    </row>
    <row r="20" spans="1:46" x14ac:dyDescent="0.25">
      <c r="A20" s="54">
        <f t="shared" si="5"/>
        <v>11</v>
      </c>
      <c r="B20" s="55" t="str">
        <f>'[1]data peserta'!B12</f>
        <v xml:space="preserve">SMPN 1 Sayung </v>
      </c>
      <c r="C20" s="74"/>
      <c r="D20" s="80"/>
      <c r="E20" s="64"/>
      <c r="F20" s="81"/>
      <c r="G20" s="80"/>
      <c r="H20" s="82"/>
      <c r="I20" s="74"/>
      <c r="J20" s="80"/>
      <c r="K20" s="64"/>
      <c r="L20" s="81"/>
      <c r="M20" s="80"/>
      <c r="N20" s="82"/>
      <c r="O20" s="75"/>
      <c r="P20" s="76"/>
      <c r="Q20" s="61"/>
      <c r="R20" s="75"/>
      <c r="S20" s="76"/>
      <c r="T20" s="61"/>
      <c r="U20" s="75"/>
      <c r="V20" s="76"/>
      <c r="W20" s="61"/>
      <c r="X20" s="75"/>
      <c r="Y20" s="76"/>
      <c r="Z20" s="61"/>
      <c r="AA20" s="75"/>
      <c r="AB20" s="76"/>
      <c r="AC20" s="77"/>
      <c r="AD20" s="75"/>
      <c r="AE20" s="76"/>
      <c r="AF20" s="61"/>
      <c r="AG20" s="75"/>
      <c r="AH20" s="76"/>
      <c r="AI20" s="61"/>
      <c r="AJ20" s="75"/>
      <c r="AK20" s="76"/>
      <c r="AL20" s="61"/>
      <c r="AM20" s="67">
        <f t="shared" si="0"/>
        <v>0</v>
      </c>
      <c r="AN20" s="67">
        <f t="shared" si="0"/>
        <v>0</v>
      </c>
      <c r="AO20" s="67">
        <f t="shared" si="0"/>
        <v>0</v>
      </c>
      <c r="AP20" s="68">
        <f t="shared" si="1"/>
        <v>0</v>
      </c>
      <c r="AQ20" s="69">
        <f t="shared" si="2"/>
        <v>0</v>
      </c>
      <c r="AR20" s="70">
        <f t="shared" si="3"/>
        <v>0</v>
      </c>
      <c r="AS20" s="71">
        <f t="shared" si="4"/>
        <v>0</v>
      </c>
      <c r="AT20" s="78"/>
    </row>
    <row r="21" spans="1:46" x14ac:dyDescent="0.25">
      <c r="A21" s="54">
        <f t="shared" si="5"/>
        <v>12</v>
      </c>
      <c r="B21" s="55" t="str">
        <f>'[1]data peserta'!B13</f>
        <v xml:space="preserve">SMPN 1 Wonosalam </v>
      </c>
      <c r="C21" s="74"/>
      <c r="D21" s="80"/>
      <c r="E21" s="64"/>
      <c r="F21" s="81"/>
      <c r="G21" s="80"/>
      <c r="H21" s="82"/>
      <c r="I21" s="74"/>
      <c r="J21" s="80"/>
      <c r="K21" s="64"/>
      <c r="L21" s="81"/>
      <c r="M21" s="80"/>
      <c r="N21" s="82"/>
      <c r="O21" s="75"/>
      <c r="P21" s="76"/>
      <c r="Q21" s="61"/>
      <c r="R21" s="75"/>
      <c r="S21" s="76"/>
      <c r="T21" s="61"/>
      <c r="U21" s="75"/>
      <c r="V21" s="76"/>
      <c r="W21" s="61"/>
      <c r="X21" s="75"/>
      <c r="Y21" s="76"/>
      <c r="Z21" s="61"/>
      <c r="AA21" s="75"/>
      <c r="AB21" s="76"/>
      <c r="AC21" s="77"/>
      <c r="AD21" s="75"/>
      <c r="AE21" s="76"/>
      <c r="AF21" s="61"/>
      <c r="AG21" s="75"/>
      <c r="AH21" s="76"/>
      <c r="AI21" s="61"/>
      <c r="AJ21" s="75"/>
      <c r="AK21" s="76"/>
      <c r="AL21" s="61"/>
      <c r="AM21" s="67">
        <f t="shared" si="0"/>
        <v>0</v>
      </c>
      <c r="AN21" s="67">
        <f t="shared" si="0"/>
        <v>0</v>
      </c>
      <c r="AO21" s="67">
        <f t="shared" si="0"/>
        <v>0</v>
      </c>
      <c r="AP21" s="68">
        <f t="shared" si="1"/>
        <v>0</v>
      </c>
      <c r="AQ21" s="69">
        <f t="shared" si="2"/>
        <v>0</v>
      </c>
      <c r="AR21" s="70">
        <f t="shared" si="3"/>
        <v>0</v>
      </c>
      <c r="AS21" s="71">
        <f t="shared" si="4"/>
        <v>0</v>
      </c>
      <c r="AT21" s="78"/>
    </row>
    <row r="22" spans="1:46" x14ac:dyDescent="0.25">
      <c r="A22" s="54">
        <f t="shared" si="5"/>
        <v>13</v>
      </c>
      <c r="B22" s="55" t="str">
        <f>'[1]data peserta'!B14</f>
        <v xml:space="preserve">SMPN 2 Wonosalam </v>
      </c>
      <c r="C22" s="56"/>
      <c r="D22" s="57"/>
      <c r="E22" s="58"/>
      <c r="F22" s="59"/>
      <c r="G22" s="57"/>
      <c r="H22" s="60"/>
      <c r="I22" s="56"/>
      <c r="J22" s="57"/>
      <c r="K22" s="58"/>
      <c r="L22" s="59"/>
      <c r="M22" s="57"/>
      <c r="N22" s="60"/>
      <c r="O22" s="75"/>
      <c r="P22" s="76"/>
      <c r="Q22" s="61"/>
      <c r="R22" s="75"/>
      <c r="S22" s="76"/>
      <c r="T22" s="61"/>
      <c r="U22" s="75"/>
      <c r="V22" s="76"/>
      <c r="W22" s="61"/>
      <c r="X22" s="75"/>
      <c r="Y22" s="76"/>
      <c r="Z22" s="61"/>
      <c r="AA22" s="75"/>
      <c r="AB22" s="76"/>
      <c r="AC22" s="77"/>
      <c r="AD22" s="75"/>
      <c r="AE22" s="76"/>
      <c r="AF22" s="61"/>
      <c r="AG22" s="75"/>
      <c r="AH22" s="76"/>
      <c r="AI22" s="61"/>
      <c r="AJ22" s="75"/>
      <c r="AK22" s="76"/>
      <c r="AL22" s="61"/>
      <c r="AM22" s="67">
        <f t="shared" si="0"/>
        <v>0</v>
      </c>
      <c r="AN22" s="67">
        <f t="shared" si="0"/>
        <v>0</v>
      </c>
      <c r="AO22" s="67">
        <f t="shared" si="0"/>
        <v>0</v>
      </c>
      <c r="AP22" s="68">
        <f t="shared" si="1"/>
        <v>0</v>
      </c>
      <c r="AQ22" s="69">
        <f t="shared" si="2"/>
        <v>0</v>
      </c>
      <c r="AR22" s="70">
        <f t="shared" si="3"/>
        <v>0</v>
      </c>
      <c r="AS22" s="71">
        <f t="shared" si="4"/>
        <v>0</v>
      </c>
      <c r="AT22" s="78"/>
    </row>
    <row r="23" spans="1:46" x14ac:dyDescent="0.25">
      <c r="A23" s="54">
        <f t="shared" si="5"/>
        <v>14</v>
      </c>
      <c r="B23" s="55" t="str">
        <f>'[1]data peserta'!B15</f>
        <v xml:space="preserve">SMPN 1 Dempet </v>
      </c>
      <c r="C23" s="56"/>
      <c r="D23" s="57"/>
      <c r="E23" s="58"/>
      <c r="F23" s="59"/>
      <c r="G23" s="57"/>
      <c r="H23" s="60"/>
      <c r="I23" s="56"/>
      <c r="J23" s="57"/>
      <c r="K23" s="58"/>
      <c r="L23" s="59"/>
      <c r="M23" s="57"/>
      <c r="N23" s="60"/>
      <c r="O23" s="75"/>
      <c r="P23" s="76"/>
      <c r="Q23" s="61"/>
      <c r="R23" s="75"/>
      <c r="S23" s="76"/>
      <c r="T23" s="61"/>
      <c r="U23" s="75"/>
      <c r="V23" s="76"/>
      <c r="W23" s="61"/>
      <c r="X23" s="75"/>
      <c r="Y23" s="76"/>
      <c r="Z23" s="61"/>
      <c r="AA23" s="75"/>
      <c r="AB23" s="76"/>
      <c r="AC23" s="77"/>
      <c r="AD23" s="75"/>
      <c r="AE23" s="76"/>
      <c r="AF23" s="61"/>
      <c r="AG23" s="75"/>
      <c r="AH23" s="76"/>
      <c r="AI23" s="61"/>
      <c r="AJ23" s="75"/>
      <c r="AK23" s="76"/>
      <c r="AL23" s="61"/>
      <c r="AM23" s="67">
        <f t="shared" si="0"/>
        <v>0</v>
      </c>
      <c r="AN23" s="67">
        <f t="shared" si="0"/>
        <v>0</v>
      </c>
      <c r="AO23" s="67">
        <f t="shared" si="0"/>
        <v>0</v>
      </c>
      <c r="AP23" s="68">
        <f t="shared" si="1"/>
        <v>0</v>
      </c>
      <c r="AQ23" s="69">
        <f t="shared" si="2"/>
        <v>0</v>
      </c>
      <c r="AR23" s="70">
        <f t="shared" si="3"/>
        <v>0</v>
      </c>
      <c r="AS23" s="71">
        <f t="shared" si="4"/>
        <v>0</v>
      </c>
      <c r="AT23" s="78"/>
    </row>
    <row r="24" spans="1:46" x14ac:dyDescent="0.25">
      <c r="A24" s="54">
        <f t="shared" si="5"/>
        <v>15</v>
      </c>
      <c r="B24" s="55" t="str">
        <f>'[1]data peserta'!B16</f>
        <v xml:space="preserve">SMPN 2 Dempet </v>
      </c>
      <c r="C24" s="56"/>
      <c r="D24" s="57"/>
      <c r="E24" s="58"/>
      <c r="F24" s="59"/>
      <c r="G24" s="57"/>
      <c r="H24" s="60"/>
      <c r="I24" s="56"/>
      <c r="J24" s="57"/>
      <c r="K24" s="58"/>
      <c r="L24" s="59"/>
      <c r="M24" s="57"/>
      <c r="N24" s="60"/>
      <c r="O24" s="75"/>
      <c r="P24" s="76"/>
      <c r="Q24" s="61"/>
      <c r="R24" s="75"/>
      <c r="S24" s="76"/>
      <c r="T24" s="61"/>
      <c r="U24" s="75"/>
      <c r="V24" s="76"/>
      <c r="W24" s="61"/>
      <c r="X24" s="75"/>
      <c r="Y24" s="76"/>
      <c r="Z24" s="61"/>
      <c r="AA24" s="75"/>
      <c r="AB24" s="76"/>
      <c r="AC24" s="77"/>
      <c r="AD24" s="75"/>
      <c r="AE24" s="76"/>
      <c r="AF24" s="61"/>
      <c r="AG24" s="75"/>
      <c r="AH24" s="76"/>
      <c r="AI24" s="61"/>
      <c r="AJ24" s="75"/>
      <c r="AK24" s="76"/>
      <c r="AL24" s="61"/>
      <c r="AM24" s="67">
        <f t="shared" si="0"/>
        <v>0</v>
      </c>
      <c r="AN24" s="67">
        <f t="shared" si="0"/>
        <v>0</v>
      </c>
      <c r="AO24" s="67">
        <f t="shared" si="0"/>
        <v>0</v>
      </c>
      <c r="AP24" s="68">
        <f t="shared" si="1"/>
        <v>0</v>
      </c>
      <c r="AQ24" s="69">
        <f t="shared" si="2"/>
        <v>0</v>
      </c>
      <c r="AR24" s="70">
        <f t="shared" si="3"/>
        <v>0</v>
      </c>
      <c r="AS24" s="71">
        <f t="shared" si="4"/>
        <v>0</v>
      </c>
      <c r="AT24" s="78"/>
    </row>
    <row r="25" spans="1:46" x14ac:dyDescent="0.25">
      <c r="A25" s="54">
        <f t="shared" si="5"/>
        <v>16</v>
      </c>
      <c r="B25" s="55" t="str">
        <f>'[1]data peserta'!B17</f>
        <v xml:space="preserve">SMPN 1 Kebonagung </v>
      </c>
      <c r="C25" s="74"/>
      <c r="D25" s="80"/>
      <c r="E25" s="64"/>
      <c r="F25" s="81"/>
      <c r="G25" s="80"/>
      <c r="H25" s="82"/>
      <c r="I25" s="74"/>
      <c r="J25" s="80"/>
      <c r="K25" s="64"/>
      <c r="L25" s="81"/>
      <c r="M25" s="80"/>
      <c r="N25" s="82"/>
      <c r="O25" s="75"/>
      <c r="P25" s="76"/>
      <c r="Q25" s="61"/>
      <c r="R25" s="75"/>
      <c r="S25" s="76"/>
      <c r="T25" s="61"/>
      <c r="U25" s="75"/>
      <c r="V25" s="76"/>
      <c r="W25" s="61"/>
      <c r="X25" s="75"/>
      <c r="Y25" s="76"/>
      <c r="Z25" s="61"/>
      <c r="AA25" s="75"/>
      <c r="AB25" s="76"/>
      <c r="AC25" s="77"/>
      <c r="AD25" s="75"/>
      <c r="AE25" s="76"/>
      <c r="AF25" s="61"/>
      <c r="AG25" s="75"/>
      <c r="AH25" s="76"/>
      <c r="AI25" s="61"/>
      <c r="AJ25" s="75"/>
      <c r="AK25" s="76"/>
      <c r="AL25" s="61"/>
      <c r="AM25" s="67">
        <f t="shared" si="0"/>
        <v>0</v>
      </c>
      <c r="AN25" s="67">
        <f t="shared" si="0"/>
        <v>0</v>
      </c>
      <c r="AO25" s="67">
        <f t="shared" si="0"/>
        <v>0</v>
      </c>
      <c r="AP25" s="68">
        <f t="shared" si="1"/>
        <v>0</v>
      </c>
      <c r="AQ25" s="69">
        <f t="shared" si="2"/>
        <v>0</v>
      </c>
      <c r="AR25" s="70">
        <f t="shared" si="3"/>
        <v>0</v>
      </c>
      <c r="AS25" s="71">
        <f t="shared" si="4"/>
        <v>0</v>
      </c>
      <c r="AT25" s="78"/>
    </row>
    <row r="26" spans="1:46" x14ac:dyDescent="0.25">
      <c r="A26" s="54">
        <f t="shared" si="5"/>
        <v>17</v>
      </c>
      <c r="B26" s="55" t="str">
        <f>'[1]data peserta'!B18</f>
        <v xml:space="preserve">SMPN 1 Mjien </v>
      </c>
      <c r="C26" s="74"/>
      <c r="D26" s="80"/>
      <c r="E26" s="64"/>
      <c r="F26" s="81"/>
      <c r="G26" s="80"/>
      <c r="H26" s="82"/>
      <c r="I26" s="74"/>
      <c r="J26" s="80"/>
      <c r="K26" s="64"/>
      <c r="L26" s="81"/>
      <c r="M26" s="80"/>
      <c r="N26" s="82"/>
      <c r="O26" s="75"/>
      <c r="P26" s="76"/>
      <c r="Q26" s="61"/>
      <c r="R26" s="75"/>
      <c r="S26" s="76"/>
      <c r="T26" s="61"/>
      <c r="U26" s="75"/>
      <c r="V26" s="76"/>
      <c r="W26" s="61"/>
      <c r="X26" s="75"/>
      <c r="Y26" s="76"/>
      <c r="Z26" s="61"/>
      <c r="AA26" s="75"/>
      <c r="AB26" s="76"/>
      <c r="AC26" s="77"/>
      <c r="AD26" s="75"/>
      <c r="AE26" s="76"/>
      <c r="AF26" s="61"/>
      <c r="AG26" s="75"/>
      <c r="AH26" s="76"/>
      <c r="AI26" s="61"/>
      <c r="AJ26" s="75"/>
      <c r="AK26" s="76"/>
      <c r="AL26" s="61"/>
      <c r="AM26" s="67">
        <f t="shared" si="0"/>
        <v>0</v>
      </c>
      <c r="AN26" s="67">
        <f t="shared" si="0"/>
        <v>0</v>
      </c>
      <c r="AO26" s="67">
        <f t="shared" si="0"/>
        <v>0</v>
      </c>
      <c r="AP26" s="68">
        <f t="shared" si="1"/>
        <v>0</v>
      </c>
      <c r="AQ26" s="69">
        <f t="shared" si="2"/>
        <v>0</v>
      </c>
      <c r="AR26" s="70">
        <f t="shared" si="3"/>
        <v>0</v>
      </c>
      <c r="AS26" s="71">
        <f t="shared" si="4"/>
        <v>0</v>
      </c>
      <c r="AT26" s="78"/>
    </row>
    <row r="27" spans="1:46" x14ac:dyDescent="0.25">
      <c r="A27" s="54">
        <f t="shared" si="5"/>
        <v>18</v>
      </c>
      <c r="B27" s="55" t="str">
        <f>'[1]data peserta'!B19</f>
        <v xml:space="preserve">SMPN 2 Mijen </v>
      </c>
      <c r="C27" s="74"/>
      <c r="D27" s="80"/>
      <c r="E27" s="64"/>
      <c r="F27" s="81"/>
      <c r="G27" s="80"/>
      <c r="H27" s="82"/>
      <c r="I27" s="74"/>
      <c r="J27" s="80"/>
      <c r="K27" s="64"/>
      <c r="L27" s="81"/>
      <c r="M27" s="80"/>
      <c r="N27" s="82"/>
      <c r="O27" s="75"/>
      <c r="P27" s="76"/>
      <c r="Q27" s="61"/>
      <c r="R27" s="75"/>
      <c r="S27" s="76"/>
      <c r="T27" s="61"/>
      <c r="U27" s="75"/>
      <c r="V27" s="76">
        <v>1</v>
      </c>
      <c r="W27" s="61"/>
      <c r="X27" s="75"/>
      <c r="Y27" s="76"/>
      <c r="Z27" s="61"/>
      <c r="AA27" s="75"/>
      <c r="AB27" s="76"/>
      <c r="AC27" s="77"/>
      <c r="AD27" s="75"/>
      <c r="AE27" s="76"/>
      <c r="AF27" s="61">
        <v>1</v>
      </c>
      <c r="AG27" s="75"/>
      <c r="AH27" s="76"/>
      <c r="AI27" s="61"/>
      <c r="AJ27" s="75"/>
      <c r="AK27" s="76"/>
      <c r="AL27" s="61"/>
      <c r="AM27" s="67">
        <f t="shared" si="0"/>
        <v>0</v>
      </c>
      <c r="AN27" s="67">
        <f t="shared" si="0"/>
        <v>1</v>
      </c>
      <c r="AO27" s="67">
        <f t="shared" si="0"/>
        <v>1</v>
      </c>
      <c r="AP27" s="68">
        <f t="shared" si="1"/>
        <v>0</v>
      </c>
      <c r="AQ27" s="69">
        <f t="shared" si="2"/>
        <v>3</v>
      </c>
      <c r="AR27" s="70">
        <f t="shared" si="3"/>
        <v>1</v>
      </c>
      <c r="AS27" s="71">
        <f t="shared" si="4"/>
        <v>2</v>
      </c>
      <c r="AT27" s="78"/>
    </row>
    <row r="28" spans="1:46" x14ac:dyDescent="0.25">
      <c r="A28" s="54">
        <f t="shared" si="5"/>
        <v>19</v>
      </c>
      <c r="B28" s="55" t="str">
        <f>'[1]data peserta'!B20</f>
        <v xml:space="preserve">SMPN 1 Guntur </v>
      </c>
      <c r="C28" s="74"/>
      <c r="D28" s="80"/>
      <c r="E28" s="64"/>
      <c r="F28" s="81"/>
      <c r="G28" s="80"/>
      <c r="H28" s="82"/>
      <c r="I28" s="74"/>
      <c r="J28" s="80"/>
      <c r="K28" s="64"/>
      <c r="L28" s="81"/>
      <c r="M28" s="80"/>
      <c r="N28" s="82"/>
      <c r="O28" s="75"/>
      <c r="P28" s="76"/>
      <c r="Q28" s="61"/>
      <c r="R28" s="75"/>
      <c r="S28" s="76"/>
      <c r="T28" s="61"/>
      <c r="U28" s="75"/>
      <c r="V28" s="76"/>
      <c r="W28" s="61"/>
      <c r="X28" s="75"/>
      <c r="Y28" s="76"/>
      <c r="Z28" s="61"/>
      <c r="AA28" s="75"/>
      <c r="AB28" s="76"/>
      <c r="AC28" s="77"/>
      <c r="AD28" s="75"/>
      <c r="AE28" s="76"/>
      <c r="AF28" s="61"/>
      <c r="AG28" s="75"/>
      <c r="AH28" s="76"/>
      <c r="AI28" s="61"/>
      <c r="AJ28" s="75"/>
      <c r="AK28" s="76"/>
      <c r="AL28" s="61"/>
      <c r="AM28" s="67">
        <f t="shared" si="0"/>
        <v>0</v>
      </c>
      <c r="AN28" s="67">
        <f t="shared" si="0"/>
        <v>0</v>
      </c>
      <c r="AO28" s="67">
        <f t="shared" si="0"/>
        <v>0</v>
      </c>
      <c r="AP28" s="68">
        <f t="shared" si="1"/>
        <v>0</v>
      </c>
      <c r="AQ28" s="69">
        <f t="shared" si="2"/>
        <v>0</v>
      </c>
      <c r="AR28" s="70">
        <f t="shared" si="3"/>
        <v>0</v>
      </c>
      <c r="AS28" s="71">
        <f t="shared" si="4"/>
        <v>0</v>
      </c>
      <c r="AT28" s="78"/>
    </row>
    <row r="29" spans="1:46" x14ac:dyDescent="0.25">
      <c r="A29" s="54">
        <f t="shared" si="5"/>
        <v>20</v>
      </c>
      <c r="B29" s="55" t="str">
        <f>'[1]data peserta'!B21</f>
        <v xml:space="preserve">SMPN 2 Guntur </v>
      </c>
      <c r="C29" s="62"/>
      <c r="D29" s="75"/>
      <c r="E29" s="64"/>
      <c r="F29" s="81"/>
      <c r="G29" s="81"/>
      <c r="H29" s="82"/>
      <c r="I29" s="75"/>
      <c r="J29" s="80"/>
      <c r="K29" s="62"/>
      <c r="L29" s="81"/>
      <c r="M29" s="81"/>
      <c r="N29" s="82"/>
      <c r="O29" s="74"/>
      <c r="P29" s="76"/>
      <c r="Q29" s="61"/>
      <c r="R29" s="75"/>
      <c r="S29" s="76"/>
      <c r="T29" s="61"/>
      <c r="U29" s="75"/>
      <c r="V29" s="62"/>
      <c r="W29" s="62"/>
      <c r="X29" s="75"/>
      <c r="Y29" s="76"/>
      <c r="Z29" s="75"/>
      <c r="AA29" s="75"/>
      <c r="AB29" s="76"/>
      <c r="AC29" s="62"/>
      <c r="AD29" s="75"/>
      <c r="AE29" s="76"/>
      <c r="AF29" s="62"/>
      <c r="AG29" s="75"/>
      <c r="AH29" s="76"/>
      <c r="AI29" s="62"/>
      <c r="AJ29" s="75"/>
      <c r="AK29" s="62"/>
      <c r="AL29" s="61"/>
      <c r="AM29" s="67">
        <f t="shared" si="0"/>
        <v>0</v>
      </c>
      <c r="AN29" s="67">
        <f t="shared" si="0"/>
        <v>0</v>
      </c>
      <c r="AO29" s="67">
        <f t="shared" si="0"/>
        <v>0</v>
      </c>
      <c r="AP29" s="68">
        <f t="shared" si="1"/>
        <v>0</v>
      </c>
      <c r="AQ29" s="69">
        <f t="shared" si="2"/>
        <v>0</v>
      </c>
      <c r="AR29" s="70">
        <f t="shared" si="3"/>
        <v>0</v>
      </c>
      <c r="AS29" s="71">
        <f t="shared" si="4"/>
        <v>0</v>
      </c>
      <c r="AT29" s="78"/>
    </row>
    <row r="30" spans="1:46" x14ac:dyDescent="0.25">
      <c r="A30" s="54">
        <f t="shared" si="5"/>
        <v>21</v>
      </c>
      <c r="B30" s="55" t="str">
        <f>'[1]data peserta'!B22</f>
        <v xml:space="preserve">SMPN 1 Gajah </v>
      </c>
      <c r="C30" s="74"/>
      <c r="D30" s="80"/>
      <c r="E30" s="92">
        <v>1</v>
      </c>
      <c r="F30" s="93">
        <v>1</v>
      </c>
      <c r="G30" s="94">
        <v>1</v>
      </c>
      <c r="H30" s="62"/>
      <c r="I30" s="74"/>
      <c r="J30" s="95">
        <v>1</v>
      </c>
      <c r="K30" s="96">
        <v>1</v>
      </c>
      <c r="L30" s="81"/>
      <c r="M30" s="62"/>
      <c r="N30" s="82"/>
      <c r="O30" s="75"/>
      <c r="P30" s="62"/>
      <c r="Q30" s="97">
        <v>1</v>
      </c>
      <c r="R30" s="75"/>
      <c r="S30" s="91">
        <v>2</v>
      </c>
      <c r="T30" s="61"/>
      <c r="U30" s="75">
        <v>1</v>
      </c>
      <c r="V30" s="76"/>
      <c r="W30" s="61"/>
      <c r="X30" s="75">
        <v>1</v>
      </c>
      <c r="Y30" s="76"/>
      <c r="Z30" s="61"/>
      <c r="AA30" s="75">
        <v>1</v>
      </c>
      <c r="AB30" s="76"/>
      <c r="AC30" s="77"/>
      <c r="AD30" s="75">
        <v>1</v>
      </c>
      <c r="AE30" s="76"/>
      <c r="AF30" s="61"/>
      <c r="AG30" s="75">
        <v>1</v>
      </c>
      <c r="AH30" s="76">
        <v>1</v>
      </c>
      <c r="AI30" s="61"/>
      <c r="AJ30" s="75">
        <v>1</v>
      </c>
      <c r="AK30" s="76"/>
      <c r="AL30" s="61"/>
      <c r="AM30" s="67">
        <f t="shared" si="0"/>
        <v>7</v>
      </c>
      <c r="AN30" s="67">
        <f t="shared" si="0"/>
        <v>5</v>
      </c>
      <c r="AO30" s="67">
        <f t="shared" si="0"/>
        <v>3</v>
      </c>
      <c r="AP30" s="68">
        <f t="shared" si="1"/>
        <v>49</v>
      </c>
      <c r="AQ30" s="69">
        <f t="shared" si="2"/>
        <v>15</v>
      </c>
      <c r="AR30" s="70">
        <f t="shared" si="3"/>
        <v>3</v>
      </c>
      <c r="AS30" s="71">
        <f t="shared" si="4"/>
        <v>15</v>
      </c>
      <c r="AT30" s="78"/>
    </row>
    <row r="31" spans="1:46" x14ac:dyDescent="0.25">
      <c r="A31" s="54">
        <f t="shared" si="5"/>
        <v>22</v>
      </c>
      <c r="B31" s="55" t="str">
        <f>'[1]data peserta'!B23</f>
        <v xml:space="preserve">SMPN 2 Gajah </v>
      </c>
      <c r="C31" s="74"/>
      <c r="D31" s="80"/>
      <c r="E31" s="64"/>
      <c r="F31" s="81"/>
      <c r="G31" s="80"/>
      <c r="H31" s="82"/>
      <c r="I31" s="74"/>
      <c r="J31" s="80"/>
      <c r="K31" s="64"/>
      <c r="L31" s="81"/>
      <c r="M31" s="80"/>
      <c r="N31" s="82"/>
      <c r="O31" s="75"/>
      <c r="P31" s="76"/>
      <c r="Q31" s="61"/>
      <c r="R31" s="75"/>
      <c r="S31" s="76"/>
      <c r="T31" s="61"/>
      <c r="U31" s="75"/>
      <c r="V31" s="76"/>
      <c r="W31" s="61"/>
      <c r="X31" s="75"/>
      <c r="Y31" s="76"/>
      <c r="Z31" s="61"/>
      <c r="AA31" s="75"/>
      <c r="AB31" s="76"/>
      <c r="AC31" s="77"/>
      <c r="AD31" s="75"/>
      <c r="AE31" s="76"/>
      <c r="AF31" s="61"/>
      <c r="AG31" s="75"/>
      <c r="AH31" s="76"/>
      <c r="AI31" s="61"/>
      <c r="AJ31" s="75"/>
      <c r="AK31" s="76"/>
      <c r="AL31" s="61"/>
      <c r="AM31" s="67">
        <f t="shared" si="0"/>
        <v>0</v>
      </c>
      <c r="AN31" s="67">
        <f t="shared" si="0"/>
        <v>0</v>
      </c>
      <c r="AO31" s="67">
        <f t="shared" si="0"/>
        <v>0</v>
      </c>
      <c r="AP31" s="68">
        <f t="shared" si="1"/>
        <v>0</v>
      </c>
      <c r="AQ31" s="69">
        <f t="shared" si="2"/>
        <v>0</v>
      </c>
      <c r="AR31" s="70">
        <f t="shared" si="3"/>
        <v>0</v>
      </c>
      <c r="AS31" s="71">
        <f t="shared" si="4"/>
        <v>0</v>
      </c>
      <c r="AT31" s="78"/>
    </row>
    <row r="32" spans="1:46" x14ac:dyDescent="0.25">
      <c r="A32" s="54">
        <f t="shared" si="5"/>
        <v>23</v>
      </c>
      <c r="B32" s="55" t="str">
        <f>'[1]data peserta'!B24</f>
        <v xml:space="preserve">SMPN 1 Karanganyar </v>
      </c>
      <c r="C32" s="62"/>
      <c r="D32" s="62"/>
      <c r="E32" s="62"/>
      <c r="F32" s="62"/>
      <c r="G32" s="62"/>
      <c r="H32" s="82"/>
      <c r="I32" s="74"/>
      <c r="J32" s="76"/>
      <c r="K32" s="64"/>
      <c r="L32" s="62"/>
      <c r="M32" s="80"/>
      <c r="N32" s="62"/>
      <c r="O32" s="62"/>
      <c r="P32" s="80"/>
      <c r="Q32" s="61"/>
      <c r="R32" s="62"/>
      <c r="S32" s="62"/>
      <c r="T32" s="61"/>
      <c r="U32" s="62"/>
      <c r="V32" s="76"/>
      <c r="W32" s="61"/>
      <c r="X32" s="62"/>
      <c r="Y32" s="98"/>
      <c r="Z32" s="99"/>
      <c r="AA32" s="62"/>
      <c r="AB32" s="98"/>
      <c r="AC32" s="100"/>
      <c r="AD32" s="62"/>
      <c r="AE32" s="76"/>
      <c r="AF32" s="61"/>
      <c r="AG32" s="62"/>
      <c r="AH32" s="62"/>
      <c r="AI32" s="75"/>
      <c r="AJ32" s="62"/>
      <c r="AK32" s="76"/>
      <c r="AL32" s="61"/>
      <c r="AM32" s="67">
        <f t="shared" si="0"/>
        <v>0</v>
      </c>
      <c r="AN32" s="67">
        <f t="shared" si="0"/>
        <v>0</v>
      </c>
      <c r="AO32" s="67">
        <f t="shared" si="0"/>
        <v>0</v>
      </c>
      <c r="AP32" s="68">
        <f t="shared" si="1"/>
        <v>0</v>
      </c>
      <c r="AQ32" s="69">
        <f t="shared" si="2"/>
        <v>0</v>
      </c>
      <c r="AR32" s="70">
        <f t="shared" si="3"/>
        <v>0</v>
      </c>
      <c r="AS32" s="71">
        <f t="shared" si="4"/>
        <v>0</v>
      </c>
      <c r="AT32" s="78"/>
    </row>
    <row r="33" spans="1:46" x14ac:dyDescent="0.25">
      <c r="A33" s="54">
        <f t="shared" si="5"/>
        <v>24</v>
      </c>
      <c r="B33" s="55" t="str">
        <f>'[1]data peserta'!B25</f>
        <v xml:space="preserve">SMPN 2 Karanganyar </v>
      </c>
      <c r="C33" s="74"/>
      <c r="D33" s="80"/>
      <c r="E33" s="64"/>
      <c r="F33" s="81"/>
      <c r="G33" s="80"/>
      <c r="H33" s="82"/>
      <c r="I33" s="74"/>
      <c r="J33" s="80"/>
      <c r="K33" s="64"/>
      <c r="L33" s="81"/>
      <c r="M33" s="80"/>
      <c r="N33" s="82"/>
      <c r="O33" s="75"/>
      <c r="P33" s="76"/>
      <c r="Q33" s="61"/>
      <c r="R33" s="75"/>
      <c r="S33" s="76"/>
      <c r="T33" s="75"/>
      <c r="U33" s="75"/>
      <c r="V33" s="76"/>
      <c r="W33" s="61"/>
      <c r="X33" s="75"/>
      <c r="Y33" s="75"/>
      <c r="Z33" s="75"/>
      <c r="AA33" s="75"/>
      <c r="AB33" s="75"/>
      <c r="AC33" s="100"/>
      <c r="AD33" s="75"/>
      <c r="AE33" s="76"/>
      <c r="AF33" s="61"/>
      <c r="AG33" s="75"/>
      <c r="AH33" s="75"/>
      <c r="AI33" s="75"/>
      <c r="AJ33" s="75"/>
      <c r="AK33" s="76"/>
      <c r="AL33" s="75"/>
      <c r="AM33" s="67">
        <f t="shared" si="0"/>
        <v>0</v>
      </c>
      <c r="AN33" s="67">
        <f t="shared" si="0"/>
        <v>0</v>
      </c>
      <c r="AO33" s="67">
        <f t="shared" si="0"/>
        <v>0</v>
      </c>
      <c r="AP33" s="68">
        <f t="shared" si="1"/>
        <v>0</v>
      </c>
      <c r="AQ33" s="69">
        <f t="shared" si="2"/>
        <v>0</v>
      </c>
      <c r="AR33" s="70">
        <f t="shared" si="3"/>
        <v>0</v>
      </c>
      <c r="AS33" s="71">
        <f t="shared" si="4"/>
        <v>0</v>
      </c>
      <c r="AT33" s="78"/>
    </row>
    <row r="34" spans="1:46" x14ac:dyDescent="0.25">
      <c r="A34" s="54">
        <f t="shared" si="5"/>
        <v>25</v>
      </c>
      <c r="B34" s="55" t="str">
        <f>'[1]data peserta'!B26</f>
        <v xml:space="preserve">SMPN 1 Karangawen </v>
      </c>
      <c r="C34" s="74"/>
      <c r="D34" s="80"/>
      <c r="E34" s="64"/>
      <c r="F34" s="81"/>
      <c r="G34" s="80"/>
      <c r="H34" s="82"/>
      <c r="I34" s="62"/>
      <c r="J34" s="80"/>
      <c r="K34" s="64"/>
      <c r="L34" s="81"/>
      <c r="M34" s="80"/>
      <c r="N34" s="82"/>
      <c r="O34" s="75"/>
      <c r="P34" s="76"/>
      <c r="Q34" s="61"/>
      <c r="R34" s="75"/>
      <c r="S34" s="76"/>
      <c r="T34" s="61"/>
      <c r="U34" s="75"/>
      <c r="V34" s="76"/>
      <c r="W34" s="61"/>
      <c r="X34" s="75"/>
      <c r="Y34" s="76"/>
      <c r="Z34" s="61"/>
      <c r="AA34" s="75"/>
      <c r="AB34" s="76"/>
      <c r="AC34" s="77"/>
      <c r="AD34" s="75"/>
      <c r="AE34" s="76"/>
      <c r="AF34" s="61"/>
      <c r="AG34" s="75"/>
      <c r="AH34" s="76"/>
      <c r="AI34" s="61"/>
      <c r="AJ34" s="75"/>
      <c r="AK34" s="76"/>
      <c r="AL34" s="61"/>
      <c r="AM34" s="67">
        <f t="shared" si="0"/>
        <v>0</v>
      </c>
      <c r="AN34" s="67">
        <f t="shared" si="0"/>
        <v>0</v>
      </c>
      <c r="AO34" s="67">
        <f t="shared" si="0"/>
        <v>0</v>
      </c>
      <c r="AP34" s="68">
        <f t="shared" si="1"/>
        <v>0</v>
      </c>
      <c r="AQ34" s="69">
        <f t="shared" si="2"/>
        <v>0</v>
      </c>
      <c r="AR34" s="70">
        <f t="shared" si="3"/>
        <v>0</v>
      </c>
      <c r="AS34" s="71">
        <f t="shared" si="4"/>
        <v>0</v>
      </c>
      <c r="AT34" s="78"/>
    </row>
    <row r="35" spans="1:46" x14ac:dyDescent="0.25">
      <c r="A35" s="54">
        <f t="shared" si="5"/>
        <v>26</v>
      </c>
      <c r="B35" s="55" t="str">
        <f>'[1]data peserta'!B27</f>
        <v xml:space="preserve">SMPN 2 Karangawen  </v>
      </c>
      <c r="C35" s="74"/>
      <c r="D35" s="80"/>
      <c r="E35" s="64"/>
      <c r="F35" s="81"/>
      <c r="G35" s="80"/>
      <c r="H35" s="82"/>
      <c r="I35" s="74"/>
      <c r="J35" s="80"/>
      <c r="K35" s="64"/>
      <c r="L35" s="81"/>
      <c r="M35" s="80"/>
      <c r="N35" s="82"/>
      <c r="O35" s="75"/>
      <c r="P35" s="76"/>
      <c r="Q35" s="61"/>
      <c r="R35" s="75"/>
      <c r="S35" s="76"/>
      <c r="T35" s="61"/>
      <c r="U35" s="75"/>
      <c r="V35" s="76"/>
      <c r="W35" s="61"/>
      <c r="X35" s="75"/>
      <c r="Y35" s="76"/>
      <c r="Z35" s="61"/>
      <c r="AA35" s="75"/>
      <c r="AB35" s="76"/>
      <c r="AC35" s="77"/>
      <c r="AD35" s="75"/>
      <c r="AE35" s="76"/>
      <c r="AF35" s="61"/>
      <c r="AG35" s="75"/>
      <c r="AH35" s="76"/>
      <c r="AI35" s="61"/>
      <c r="AJ35" s="75"/>
      <c r="AK35" s="76"/>
      <c r="AL35" s="61"/>
      <c r="AM35" s="67">
        <f t="shared" si="0"/>
        <v>0</v>
      </c>
      <c r="AN35" s="67">
        <f t="shared" si="0"/>
        <v>0</v>
      </c>
      <c r="AO35" s="67">
        <f t="shared" si="0"/>
        <v>0</v>
      </c>
      <c r="AP35" s="68">
        <f t="shared" si="1"/>
        <v>0</v>
      </c>
      <c r="AQ35" s="69">
        <f t="shared" si="2"/>
        <v>0</v>
      </c>
      <c r="AR35" s="70">
        <f t="shared" si="3"/>
        <v>0</v>
      </c>
      <c r="AS35" s="71">
        <f t="shared" si="4"/>
        <v>0</v>
      </c>
      <c r="AT35" s="78"/>
    </row>
    <row r="36" spans="1:46" x14ac:dyDescent="0.25">
      <c r="A36" s="54">
        <f t="shared" si="5"/>
        <v>27</v>
      </c>
      <c r="B36" s="55" t="str">
        <f>'[1]data peserta'!B28</f>
        <v xml:space="preserve">SMPN 1 Bonang </v>
      </c>
      <c r="C36" s="74"/>
      <c r="D36" s="80"/>
      <c r="E36" s="64"/>
      <c r="F36" s="81"/>
      <c r="G36" s="80"/>
      <c r="H36" s="82"/>
      <c r="I36" s="74"/>
      <c r="J36" s="80"/>
      <c r="K36" s="64"/>
      <c r="L36" s="81"/>
      <c r="M36" s="80"/>
      <c r="N36" s="82"/>
      <c r="O36" s="75"/>
      <c r="P36" s="76"/>
      <c r="Q36" s="61"/>
      <c r="R36" s="75"/>
      <c r="S36" s="76"/>
      <c r="T36" s="61"/>
      <c r="U36" s="75"/>
      <c r="V36" s="76"/>
      <c r="W36" s="61"/>
      <c r="X36" s="75"/>
      <c r="Y36" s="76"/>
      <c r="Z36" s="61"/>
      <c r="AA36" s="75"/>
      <c r="AB36" s="76"/>
      <c r="AC36" s="77"/>
      <c r="AD36" s="75"/>
      <c r="AE36" s="76"/>
      <c r="AF36" s="61"/>
      <c r="AG36" s="75"/>
      <c r="AH36" s="76"/>
      <c r="AI36" s="61"/>
      <c r="AJ36" s="75"/>
      <c r="AK36" s="76"/>
      <c r="AL36" s="61"/>
      <c r="AM36" s="67">
        <f t="shared" si="0"/>
        <v>0</v>
      </c>
      <c r="AN36" s="67">
        <f t="shared" si="0"/>
        <v>0</v>
      </c>
      <c r="AO36" s="67">
        <f t="shared" si="0"/>
        <v>0</v>
      </c>
      <c r="AP36" s="68">
        <f t="shared" si="1"/>
        <v>0</v>
      </c>
      <c r="AQ36" s="69">
        <f t="shared" si="2"/>
        <v>0</v>
      </c>
      <c r="AR36" s="70">
        <f t="shared" si="3"/>
        <v>0</v>
      </c>
      <c r="AS36" s="71">
        <f t="shared" si="4"/>
        <v>0</v>
      </c>
      <c r="AT36" s="78"/>
    </row>
    <row r="37" spans="1:46" x14ac:dyDescent="0.25">
      <c r="A37" s="54">
        <f t="shared" si="5"/>
        <v>28</v>
      </c>
      <c r="B37" s="55" t="str">
        <f>'[1]data peserta'!B29</f>
        <v xml:space="preserve">SMPN 2 Bonang </v>
      </c>
      <c r="C37" s="74"/>
      <c r="D37" s="80"/>
      <c r="E37" s="64"/>
      <c r="F37" s="81"/>
      <c r="G37" s="80"/>
      <c r="H37" s="82"/>
      <c r="I37" s="74"/>
      <c r="J37" s="80"/>
      <c r="K37" s="64"/>
      <c r="L37" s="81"/>
      <c r="M37" s="80"/>
      <c r="N37" s="82"/>
      <c r="O37" s="75"/>
      <c r="P37" s="76"/>
      <c r="Q37" s="61"/>
      <c r="R37" s="75"/>
      <c r="S37" s="76"/>
      <c r="T37" s="61"/>
      <c r="U37" s="75"/>
      <c r="V37" s="76"/>
      <c r="W37" s="61"/>
      <c r="X37" s="75"/>
      <c r="Y37" s="76"/>
      <c r="Z37" s="61"/>
      <c r="AA37" s="75"/>
      <c r="AB37" s="76"/>
      <c r="AC37" s="77"/>
      <c r="AD37" s="75"/>
      <c r="AE37" s="76"/>
      <c r="AF37" s="61"/>
      <c r="AG37" s="75"/>
      <c r="AH37" s="76"/>
      <c r="AI37" s="61"/>
      <c r="AJ37" s="75"/>
      <c r="AK37" s="76"/>
      <c r="AL37" s="61"/>
      <c r="AM37" s="67">
        <f t="shared" si="0"/>
        <v>0</v>
      </c>
      <c r="AN37" s="67">
        <f t="shared" si="0"/>
        <v>0</v>
      </c>
      <c r="AO37" s="67">
        <f t="shared" si="0"/>
        <v>0</v>
      </c>
      <c r="AP37" s="68">
        <f t="shared" si="1"/>
        <v>0</v>
      </c>
      <c r="AQ37" s="69">
        <f t="shared" si="2"/>
        <v>0</v>
      </c>
      <c r="AR37" s="70">
        <f t="shared" si="3"/>
        <v>0</v>
      </c>
      <c r="AS37" s="71">
        <f t="shared" si="4"/>
        <v>0</v>
      </c>
      <c r="AT37" s="78"/>
    </row>
    <row r="38" spans="1:46" x14ac:dyDescent="0.25">
      <c r="A38" s="54">
        <f t="shared" si="5"/>
        <v>29</v>
      </c>
      <c r="B38" s="55" t="str">
        <f>'[1]data peserta'!B30</f>
        <v xml:space="preserve">SMPN 1 Wedung  </v>
      </c>
      <c r="C38" s="74"/>
      <c r="D38" s="80"/>
      <c r="E38" s="64"/>
      <c r="F38" s="81"/>
      <c r="G38" s="80"/>
      <c r="H38" s="82"/>
      <c r="I38" s="74"/>
      <c r="J38" s="80"/>
      <c r="K38" s="64"/>
      <c r="L38" s="81"/>
      <c r="M38" s="80"/>
      <c r="N38" s="82"/>
      <c r="O38" s="75"/>
      <c r="P38" s="76"/>
      <c r="Q38" s="61"/>
      <c r="R38" s="75"/>
      <c r="S38" s="76"/>
      <c r="T38" s="61"/>
      <c r="U38" s="75"/>
      <c r="V38" s="76"/>
      <c r="W38" s="61"/>
      <c r="X38" s="75"/>
      <c r="Y38" s="76"/>
      <c r="Z38" s="61"/>
      <c r="AA38" s="75"/>
      <c r="AB38" s="76"/>
      <c r="AC38" s="77"/>
      <c r="AD38" s="75"/>
      <c r="AE38" s="76"/>
      <c r="AF38" s="61"/>
      <c r="AG38" s="75"/>
      <c r="AH38" s="76"/>
      <c r="AI38" s="61"/>
      <c r="AJ38" s="75"/>
      <c r="AK38" s="76"/>
      <c r="AL38" s="61"/>
      <c r="AM38" s="67">
        <f t="shared" si="0"/>
        <v>0</v>
      </c>
      <c r="AN38" s="67">
        <f t="shared" si="0"/>
        <v>0</v>
      </c>
      <c r="AO38" s="67">
        <f t="shared" si="0"/>
        <v>0</v>
      </c>
      <c r="AP38" s="68">
        <f t="shared" si="1"/>
        <v>0</v>
      </c>
      <c r="AQ38" s="69">
        <f t="shared" si="2"/>
        <v>0</v>
      </c>
      <c r="AR38" s="70">
        <f t="shared" si="3"/>
        <v>0</v>
      </c>
      <c r="AS38" s="71">
        <f t="shared" si="4"/>
        <v>0</v>
      </c>
      <c r="AT38" s="78"/>
    </row>
    <row r="39" spans="1:46" x14ac:dyDescent="0.25">
      <c r="A39" s="54">
        <f t="shared" si="5"/>
        <v>30</v>
      </c>
      <c r="B39" s="55" t="str">
        <f>'[1]data peserta'!B31</f>
        <v xml:space="preserve">SMPN 3 Wedung  </v>
      </c>
      <c r="C39" s="74"/>
      <c r="D39" s="80"/>
      <c r="E39" s="64"/>
      <c r="F39" s="81"/>
      <c r="G39" s="80"/>
      <c r="H39" s="82"/>
      <c r="I39" s="74"/>
      <c r="J39" s="80"/>
      <c r="K39" s="64"/>
      <c r="L39" s="81"/>
      <c r="M39" s="80"/>
      <c r="N39" s="82"/>
      <c r="O39" s="75"/>
      <c r="P39" s="76"/>
      <c r="Q39" s="61"/>
      <c r="R39" s="75"/>
      <c r="S39" s="76"/>
      <c r="T39" s="61"/>
      <c r="U39" s="75"/>
      <c r="V39" s="76"/>
      <c r="W39" s="61"/>
      <c r="X39" s="75"/>
      <c r="Y39" s="76"/>
      <c r="Z39" s="61"/>
      <c r="AA39" s="75"/>
      <c r="AB39" s="76"/>
      <c r="AC39" s="77"/>
      <c r="AD39" s="75"/>
      <c r="AE39" s="76"/>
      <c r="AF39" s="61"/>
      <c r="AG39" s="75"/>
      <c r="AH39" s="76"/>
      <c r="AI39" s="61"/>
      <c r="AJ39" s="75"/>
      <c r="AK39" s="76"/>
      <c r="AL39" s="61"/>
      <c r="AM39" s="67">
        <f t="shared" si="0"/>
        <v>0</v>
      </c>
      <c r="AN39" s="67">
        <f t="shared" si="0"/>
        <v>0</v>
      </c>
      <c r="AO39" s="67">
        <f t="shared" si="0"/>
        <v>0</v>
      </c>
      <c r="AP39" s="68">
        <f t="shared" si="1"/>
        <v>0</v>
      </c>
      <c r="AQ39" s="69">
        <f t="shared" si="2"/>
        <v>0</v>
      </c>
      <c r="AR39" s="70">
        <f t="shared" si="3"/>
        <v>0</v>
      </c>
      <c r="AS39" s="71">
        <f t="shared" si="4"/>
        <v>0</v>
      </c>
      <c r="AT39" s="78"/>
    </row>
    <row r="40" spans="1:46" x14ac:dyDescent="0.25">
      <c r="A40" s="54">
        <f t="shared" si="5"/>
        <v>31</v>
      </c>
      <c r="B40" s="55" t="str">
        <f>'[1]data peserta'!B32</f>
        <v xml:space="preserve">MTs Roudlatush Sholihin Trengguli Wonosalam </v>
      </c>
      <c r="C40" s="74"/>
      <c r="D40" s="80"/>
      <c r="E40" s="64"/>
      <c r="F40" s="81"/>
      <c r="G40" s="80"/>
      <c r="H40" s="82"/>
      <c r="I40" s="74"/>
      <c r="J40" s="80"/>
      <c r="K40" s="64"/>
      <c r="L40" s="81"/>
      <c r="M40" s="80"/>
      <c r="N40" s="82"/>
      <c r="O40" s="75"/>
      <c r="P40" s="76"/>
      <c r="Q40" s="61"/>
      <c r="R40" s="75"/>
      <c r="S40" s="76"/>
      <c r="T40" s="61"/>
      <c r="U40" s="75"/>
      <c r="V40" s="76"/>
      <c r="W40" s="61"/>
      <c r="X40" s="75"/>
      <c r="Y40" s="76"/>
      <c r="Z40" s="61"/>
      <c r="AA40" s="75"/>
      <c r="AB40" s="76"/>
      <c r="AC40" s="77"/>
      <c r="AD40" s="75"/>
      <c r="AE40" s="76"/>
      <c r="AF40" s="61"/>
      <c r="AG40" s="75"/>
      <c r="AH40" s="76"/>
      <c r="AI40" s="61"/>
      <c r="AJ40" s="75"/>
      <c r="AK40" s="76"/>
      <c r="AL40" s="61"/>
      <c r="AM40" s="67">
        <f t="shared" si="0"/>
        <v>0</v>
      </c>
      <c r="AN40" s="67">
        <f t="shared" si="0"/>
        <v>0</v>
      </c>
      <c r="AO40" s="67">
        <f t="shared" si="0"/>
        <v>0</v>
      </c>
      <c r="AP40" s="68">
        <f t="shared" si="1"/>
        <v>0</v>
      </c>
      <c r="AQ40" s="69">
        <f t="shared" si="2"/>
        <v>0</v>
      </c>
      <c r="AR40" s="70">
        <f t="shared" si="3"/>
        <v>0</v>
      </c>
      <c r="AS40" s="71">
        <f t="shared" si="4"/>
        <v>0</v>
      </c>
      <c r="AT40" s="78"/>
    </row>
    <row r="41" spans="1:46" x14ac:dyDescent="0.25">
      <c r="A41" s="54">
        <f t="shared" si="5"/>
        <v>32</v>
      </c>
      <c r="B41" s="55" t="str">
        <f>'[1]data peserta'!B33</f>
        <v>MTs Nur Hidayah Karangawen</v>
      </c>
      <c r="C41" s="74"/>
      <c r="D41" s="80"/>
      <c r="E41" s="64"/>
      <c r="F41" s="81"/>
      <c r="G41" s="80"/>
      <c r="H41" s="82"/>
      <c r="I41" s="74"/>
      <c r="J41" s="80"/>
      <c r="K41" s="64"/>
      <c r="L41" s="81"/>
      <c r="M41" s="80"/>
      <c r="N41" s="82"/>
      <c r="O41" s="75"/>
      <c r="P41" s="76"/>
      <c r="Q41" s="61"/>
      <c r="R41" s="75"/>
      <c r="S41" s="76"/>
      <c r="T41" s="61"/>
      <c r="U41" s="75"/>
      <c r="V41" s="76"/>
      <c r="W41" s="61"/>
      <c r="X41" s="75"/>
      <c r="Y41" s="76"/>
      <c r="Z41" s="61"/>
      <c r="AA41" s="75"/>
      <c r="AB41" s="76"/>
      <c r="AC41" s="77"/>
      <c r="AD41" s="75"/>
      <c r="AE41" s="76"/>
      <c r="AF41" s="61"/>
      <c r="AG41" s="75"/>
      <c r="AH41" s="76"/>
      <c r="AI41" s="61"/>
      <c r="AJ41" s="75"/>
      <c r="AK41" s="76"/>
      <c r="AL41" s="61"/>
      <c r="AM41" s="67">
        <f t="shared" si="0"/>
        <v>0</v>
      </c>
      <c r="AN41" s="67">
        <f t="shared" si="0"/>
        <v>0</v>
      </c>
      <c r="AO41" s="67">
        <f t="shared" si="0"/>
        <v>0</v>
      </c>
      <c r="AP41" s="68">
        <f t="shared" si="1"/>
        <v>0</v>
      </c>
      <c r="AQ41" s="69">
        <f t="shared" si="2"/>
        <v>0</v>
      </c>
      <c r="AR41" s="70">
        <f t="shared" si="3"/>
        <v>0</v>
      </c>
      <c r="AS41" s="71">
        <f t="shared" si="4"/>
        <v>0</v>
      </c>
      <c r="AT41" s="78"/>
    </row>
    <row r="42" spans="1:46" x14ac:dyDescent="0.25">
      <c r="A42" s="54">
        <f t="shared" si="5"/>
        <v>33</v>
      </c>
      <c r="B42" s="55" t="str">
        <f>'[1]data peserta'!B34</f>
        <v>MTs N Mranggen</v>
      </c>
      <c r="C42" s="101">
        <v>1</v>
      </c>
      <c r="D42" s="80"/>
      <c r="E42" s="64"/>
      <c r="F42" s="81"/>
      <c r="G42" s="80"/>
      <c r="H42" s="82"/>
      <c r="I42" s="74"/>
      <c r="J42" s="80"/>
      <c r="K42" s="64"/>
      <c r="L42" s="81"/>
      <c r="M42" s="80"/>
      <c r="N42" s="102">
        <v>1</v>
      </c>
      <c r="O42" s="75"/>
      <c r="P42" s="76"/>
      <c r="Q42" s="61"/>
      <c r="R42" s="75"/>
      <c r="S42" s="76"/>
      <c r="T42" s="103">
        <v>2</v>
      </c>
      <c r="U42" s="75"/>
      <c r="V42" s="76"/>
      <c r="W42" s="61"/>
      <c r="X42" s="75"/>
      <c r="Y42" s="76"/>
      <c r="Z42" s="61">
        <v>1</v>
      </c>
      <c r="AA42" s="75"/>
      <c r="AB42" s="76"/>
      <c r="AC42" s="77">
        <v>1</v>
      </c>
      <c r="AD42" s="75"/>
      <c r="AE42" s="76"/>
      <c r="AF42" s="61"/>
      <c r="AG42" s="75"/>
      <c r="AH42" s="76"/>
      <c r="AI42" s="61"/>
      <c r="AJ42" s="75"/>
      <c r="AK42" s="76"/>
      <c r="AL42" s="61">
        <v>1</v>
      </c>
      <c r="AM42" s="67">
        <f t="shared" si="0"/>
        <v>1</v>
      </c>
      <c r="AN42" s="67">
        <f t="shared" si="0"/>
        <v>0</v>
      </c>
      <c r="AO42" s="67">
        <f t="shared" si="0"/>
        <v>6</v>
      </c>
      <c r="AP42" s="68">
        <f t="shared" si="1"/>
        <v>7</v>
      </c>
      <c r="AQ42" s="69">
        <f t="shared" si="2"/>
        <v>0</v>
      </c>
      <c r="AR42" s="70">
        <f t="shared" si="3"/>
        <v>6</v>
      </c>
      <c r="AS42" s="71">
        <f t="shared" si="4"/>
        <v>7</v>
      </c>
      <c r="AT42" s="78"/>
    </row>
    <row r="43" spans="1:46" x14ac:dyDescent="0.25">
      <c r="A43" s="54">
        <f t="shared" si="5"/>
        <v>34</v>
      </c>
      <c r="B43" s="55" t="str">
        <f>'[1]data peserta'!B35</f>
        <v>MTs N Gajah</v>
      </c>
      <c r="C43" s="74"/>
      <c r="D43" s="80"/>
      <c r="E43" s="64"/>
      <c r="F43" s="81"/>
      <c r="G43" s="80"/>
      <c r="H43" s="82"/>
      <c r="I43" s="74"/>
      <c r="J43" s="80"/>
      <c r="K43" s="64"/>
      <c r="L43" s="81"/>
      <c r="M43" s="104">
        <v>1</v>
      </c>
      <c r="N43" s="82"/>
      <c r="O43" s="75"/>
      <c r="P43" s="76"/>
      <c r="Q43" s="61"/>
      <c r="R43" s="75"/>
      <c r="S43" s="76"/>
      <c r="T43" s="61"/>
      <c r="U43" s="75"/>
      <c r="V43" s="76"/>
      <c r="W43" s="61"/>
      <c r="X43" s="75"/>
      <c r="Y43" s="76"/>
      <c r="Z43" s="61"/>
      <c r="AA43" s="75"/>
      <c r="AB43" s="76"/>
      <c r="AC43" s="77"/>
      <c r="AD43" s="75"/>
      <c r="AE43" s="76"/>
      <c r="AF43" s="61"/>
      <c r="AG43" s="75"/>
      <c r="AH43" s="76"/>
      <c r="AI43" s="61"/>
      <c r="AJ43" s="75"/>
      <c r="AK43" s="76"/>
      <c r="AL43" s="61"/>
      <c r="AM43" s="67">
        <f t="shared" si="0"/>
        <v>0</v>
      </c>
      <c r="AN43" s="67">
        <f t="shared" si="0"/>
        <v>1</v>
      </c>
      <c r="AO43" s="67">
        <f t="shared" si="0"/>
        <v>0</v>
      </c>
      <c r="AP43" s="68">
        <f t="shared" si="1"/>
        <v>0</v>
      </c>
      <c r="AQ43" s="69">
        <f t="shared" si="2"/>
        <v>3</v>
      </c>
      <c r="AR43" s="70">
        <f t="shared" si="3"/>
        <v>0</v>
      </c>
      <c r="AS43" s="71">
        <f t="shared" si="4"/>
        <v>1</v>
      </c>
      <c r="AT43" s="78"/>
    </row>
    <row r="44" spans="1:46" x14ac:dyDescent="0.25">
      <c r="A44" s="54">
        <f t="shared" si="5"/>
        <v>35</v>
      </c>
      <c r="B44" s="55" t="str">
        <f>'[1]data peserta'!B36</f>
        <v>MTs NU Jogoloyo</v>
      </c>
      <c r="C44" s="74"/>
      <c r="D44" s="80"/>
      <c r="E44" s="64"/>
      <c r="F44" s="81"/>
      <c r="G44" s="80"/>
      <c r="H44" s="82"/>
      <c r="I44" s="74"/>
      <c r="J44" s="80"/>
      <c r="K44" s="64"/>
      <c r="L44" s="81"/>
      <c r="M44" s="80"/>
      <c r="N44" s="82"/>
      <c r="O44" s="75"/>
      <c r="P44" s="76"/>
      <c r="Q44" s="61"/>
      <c r="R44" s="75"/>
      <c r="S44" s="76"/>
      <c r="T44" s="61"/>
      <c r="U44" s="75"/>
      <c r="V44" s="76"/>
      <c r="W44" s="61"/>
      <c r="X44" s="75"/>
      <c r="Y44" s="76"/>
      <c r="Z44" s="61"/>
      <c r="AA44" s="75"/>
      <c r="AB44" s="76"/>
      <c r="AC44" s="77"/>
      <c r="AD44" s="75"/>
      <c r="AE44" s="76"/>
      <c r="AF44" s="61"/>
      <c r="AG44" s="75"/>
      <c r="AH44" s="76"/>
      <c r="AI44" s="61"/>
      <c r="AJ44" s="75"/>
      <c r="AK44" s="76"/>
      <c r="AL44" s="61"/>
      <c r="AM44" s="67">
        <f t="shared" si="0"/>
        <v>0</v>
      </c>
      <c r="AN44" s="67">
        <f t="shared" si="0"/>
        <v>0</v>
      </c>
      <c r="AO44" s="67">
        <f t="shared" si="0"/>
        <v>0</v>
      </c>
      <c r="AP44" s="68">
        <f t="shared" si="1"/>
        <v>0</v>
      </c>
      <c r="AQ44" s="69">
        <f t="shared" si="2"/>
        <v>0</v>
      </c>
      <c r="AR44" s="70">
        <f t="shared" si="3"/>
        <v>0</v>
      </c>
      <c r="AS44" s="71">
        <f t="shared" si="4"/>
        <v>0</v>
      </c>
      <c r="AT44" s="78"/>
    </row>
    <row r="45" spans="1:46" x14ac:dyDescent="0.25">
      <c r="A45" s="54">
        <f t="shared" si="5"/>
        <v>36</v>
      </c>
      <c r="B45" s="55" t="str">
        <f>'[1]data peserta'!B37</f>
        <v xml:space="preserve">MTs Al Hadi Mranggen </v>
      </c>
      <c r="C45" s="74"/>
      <c r="D45" s="80"/>
      <c r="E45" s="64"/>
      <c r="F45" s="81"/>
      <c r="G45" s="80"/>
      <c r="H45" s="82"/>
      <c r="I45" s="74"/>
      <c r="J45" s="80"/>
      <c r="K45" s="64"/>
      <c r="L45" s="81"/>
      <c r="M45" s="80"/>
      <c r="N45" s="82"/>
      <c r="O45" s="75"/>
      <c r="P45" s="76"/>
      <c r="Q45" s="61"/>
      <c r="R45" s="75"/>
      <c r="S45" s="76"/>
      <c r="T45" s="61"/>
      <c r="U45" s="75"/>
      <c r="V45" s="76"/>
      <c r="W45" s="61"/>
      <c r="X45" s="75"/>
      <c r="Y45" s="76"/>
      <c r="Z45" s="61"/>
      <c r="AA45" s="75"/>
      <c r="AB45" s="76"/>
      <c r="AC45" s="77"/>
      <c r="AD45" s="75"/>
      <c r="AE45" s="76"/>
      <c r="AF45" s="61"/>
      <c r="AG45" s="75"/>
      <c r="AH45" s="76"/>
      <c r="AI45" s="61"/>
      <c r="AJ45" s="75"/>
      <c r="AK45" s="76"/>
      <c r="AL45" s="61"/>
      <c r="AM45" s="67">
        <f t="shared" si="0"/>
        <v>0</v>
      </c>
      <c r="AN45" s="67">
        <f t="shared" si="0"/>
        <v>0</v>
      </c>
      <c r="AO45" s="67">
        <f t="shared" si="0"/>
        <v>0</v>
      </c>
      <c r="AP45" s="68">
        <f t="shared" si="1"/>
        <v>0</v>
      </c>
      <c r="AQ45" s="69">
        <f t="shared" si="2"/>
        <v>0</v>
      </c>
      <c r="AR45" s="70">
        <f t="shared" si="3"/>
        <v>0</v>
      </c>
      <c r="AS45" s="71">
        <f t="shared" si="4"/>
        <v>0</v>
      </c>
      <c r="AT45" s="78"/>
    </row>
    <row r="46" spans="1:46" x14ac:dyDescent="0.25">
      <c r="A46" s="54">
        <f t="shared" si="5"/>
        <v>37</v>
      </c>
      <c r="B46" s="55" t="str">
        <f>'[1]data peserta'!B38</f>
        <v>MTs N Karangtengah</v>
      </c>
      <c r="C46" s="74"/>
      <c r="D46" s="80"/>
      <c r="E46" s="64"/>
      <c r="F46" s="81"/>
      <c r="G46" s="80"/>
      <c r="H46" s="82"/>
      <c r="I46" s="74"/>
      <c r="J46" s="80"/>
      <c r="K46" s="64"/>
      <c r="L46" s="81"/>
      <c r="M46" s="80"/>
      <c r="N46" s="82"/>
      <c r="O46" s="75"/>
      <c r="P46" s="76"/>
      <c r="Q46" s="61"/>
      <c r="R46" s="75"/>
      <c r="S46" s="76"/>
      <c r="T46" s="61"/>
      <c r="U46" s="75"/>
      <c r="V46" s="76"/>
      <c r="W46" s="61"/>
      <c r="X46" s="75"/>
      <c r="Y46" s="76"/>
      <c r="Z46" s="61"/>
      <c r="AA46" s="75"/>
      <c r="AB46" s="76"/>
      <c r="AC46" s="77"/>
      <c r="AD46" s="75"/>
      <c r="AE46" s="76"/>
      <c r="AF46" s="61"/>
      <c r="AG46" s="75"/>
      <c r="AH46" s="76"/>
      <c r="AI46" s="61"/>
      <c r="AJ46" s="75"/>
      <c r="AK46" s="76"/>
      <c r="AL46" s="61"/>
      <c r="AM46" s="67">
        <f t="shared" si="0"/>
        <v>0</v>
      </c>
      <c r="AN46" s="67">
        <f t="shared" si="0"/>
        <v>0</v>
      </c>
      <c r="AO46" s="67">
        <f t="shared" si="0"/>
        <v>0</v>
      </c>
      <c r="AP46" s="68">
        <f t="shared" si="1"/>
        <v>0</v>
      </c>
      <c r="AQ46" s="69">
        <f t="shared" si="2"/>
        <v>0</v>
      </c>
      <c r="AR46" s="70">
        <f t="shared" si="3"/>
        <v>0</v>
      </c>
      <c r="AS46" s="71">
        <f t="shared" si="4"/>
        <v>0</v>
      </c>
      <c r="AT46" s="78"/>
    </row>
    <row r="47" spans="1:46" x14ac:dyDescent="0.25">
      <c r="A47" s="54">
        <f t="shared" si="5"/>
        <v>38</v>
      </c>
      <c r="B47" s="55" t="str">
        <f>'[1]data peserta'!B39</f>
        <v xml:space="preserve">MTs N Karangawen </v>
      </c>
      <c r="C47" s="74"/>
      <c r="D47" s="80"/>
      <c r="E47" s="64"/>
      <c r="F47" s="81"/>
      <c r="G47" s="80"/>
      <c r="H47" s="82"/>
      <c r="I47" s="74"/>
      <c r="J47" s="80"/>
      <c r="K47" s="64"/>
      <c r="L47" s="81"/>
      <c r="M47" s="80"/>
      <c r="N47" s="82"/>
      <c r="O47" s="75"/>
      <c r="P47" s="76"/>
      <c r="Q47" s="61"/>
      <c r="R47" s="75"/>
      <c r="S47" s="76"/>
      <c r="T47" s="61"/>
      <c r="U47" s="75"/>
      <c r="V47" s="76"/>
      <c r="W47" s="61"/>
      <c r="X47" s="75"/>
      <c r="Y47" s="76"/>
      <c r="Z47" s="61"/>
      <c r="AA47" s="75"/>
      <c r="AB47" s="76"/>
      <c r="AC47" s="77"/>
      <c r="AD47" s="75"/>
      <c r="AE47" s="76"/>
      <c r="AF47" s="61"/>
      <c r="AG47" s="75"/>
      <c r="AH47" s="76"/>
      <c r="AI47" s="61"/>
      <c r="AJ47" s="75"/>
      <c r="AK47" s="76"/>
      <c r="AL47" s="61"/>
      <c r="AM47" s="67">
        <f t="shared" si="0"/>
        <v>0</v>
      </c>
      <c r="AN47" s="67">
        <f t="shared" si="0"/>
        <v>0</v>
      </c>
      <c r="AO47" s="67">
        <f t="shared" si="0"/>
        <v>0</v>
      </c>
      <c r="AP47" s="68">
        <f t="shared" si="1"/>
        <v>0</v>
      </c>
      <c r="AQ47" s="69">
        <f t="shared" si="2"/>
        <v>0</v>
      </c>
      <c r="AR47" s="70">
        <f t="shared" si="3"/>
        <v>0</v>
      </c>
      <c r="AS47" s="71">
        <f t="shared" si="4"/>
        <v>0</v>
      </c>
      <c r="AT47" s="78"/>
    </row>
    <row r="48" spans="1:46" x14ac:dyDescent="0.25">
      <c r="A48" s="54">
        <f t="shared" si="5"/>
        <v>39</v>
      </c>
      <c r="B48" s="55" t="str">
        <f>'[1]data peserta'!B40</f>
        <v>MTs Miftahussalam 1 Wonosalam</v>
      </c>
      <c r="C48" s="74"/>
      <c r="D48" s="80"/>
      <c r="E48" s="64"/>
      <c r="F48" s="81"/>
      <c r="G48" s="80"/>
      <c r="H48" s="82"/>
      <c r="I48" s="74"/>
      <c r="J48" s="80"/>
      <c r="K48" s="64"/>
      <c r="L48" s="81"/>
      <c r="M48" s="80"/>
      <c r="N48" s="82"/>
      <c r="O48" s="75"/>
      <c r="P48" s="76"/>
      <c r="Q48" s="61"/>
      <c r="R48" s="75"/>
      <c r="S48" s="76"/>
      <c r="T48" s="61"/>
      <c r="U48" s="75"/>
      <c r="V48" s="76"/>
      <c r="W48" s="61"/>
      <c r="X48" s="75"/>
      <c r="Y48" s="76"/>
      <c r="Z48" s="61"/>
      <c r="AA48" s="75"/>
      <c r="AB48" s="76"/>
      <c r="AC48" s="77"/>
      <c r="AD48" s="75"/>
      <c r="AE48" s="76"/>
      <c r="AF48" s="61"/>
      <c r="AG48" s="75"/>
      <c r="AH48" s="76"/>
      <c r="AI48" s="61"/>
      <c r="AJ48" s="75"/>
      <c r="AK48" s="76"/>
      <c r="AL48" s="61"/>
      <c r="AM48" s="67">
        <f t="shared" si="0"/>
        <v>0</v>
      </c>
      <c r="AN48" s="67">
        <f t="shared" si="0"/>
        <v>0</v>
      </c>
      <c r="AO48" s="67">
        <f t="shared" si="0"/>
        <v>0</v>
      </c>
      <c r="AP48" s="68">
        <f t="shared" si="1"/>
        <v>0</v>
      </c>
      <c r="AQ48" s="69">
        <f t="shared" si="2"/>
        <v>0</v>
      </c>
      <c r="AR48" s="70">
        <f t="shared" si="3"/>
        <v>0</v>
      </c>
      <c r="AS48" s="71">
        <f t="shared" si="4"/>
        <v>0</v>
      </c>
      <c r="AT48" s="78"/>
    </row>
    <row r="49" spans="1:46" x14ac:dyDescent="0.25">
      <c r="A49" s="54">
        <f t="shared" si="5"/>
        <v>40</v>
      </c>
      <c r="B49" s="55" t="str">
        <f>'[1]data peserta'!B41</f>
        <v>MTs Al Mubarok Bonang</v>
      </c>
      <c r="C49" s="74"/>
      <c r="D49" s="80"/>
      <c r="E49" s="64"/>
      <c r="F49" s="81"/>
      <c r="G49" s="80"/>
      <c r="H49" s="82"/>
      <c r="I49" s="74"/>
      <c r="J49" s="80"/>
      <c r="K49" s="64"/>
      <c r="L49" s="81"/>
      <c r="M49" s="80"/>
      <c r="N49" s="82"/>
      <c r="O49" s="75"/>
      <c r="P49" s="76"/>
      <c r="Q49" s="61"/>
      <c r="R49" s="75"/>
      <c r="S49" s="76"/>
      <c r="T49" s="61"/>
      <c r="U49" s="75"/>
      <c r="V49" s="76"/>
      <c r="W49" s="61"/>
      <c r="X49" s="75"/>
      <c r="Y49" s="76"/>
      <c r="Z49" s="61"/>
      <c r="AA49" s="75"/>
      <c r="AB49" s="76"/>
      <c r="AC49" s="77"/>
      <c r="AD49" s="75"/>
      <c r="AE49" s="76"/>
      <c r="AF49" s="61"/>
      <c r="AG49" s="75"/>
      <c r="AH49" s="76"/>
      <c r="AI49" s="61"/>
      <c r="AJ49" s="75"/>
      <c r="AK49" s="76"/>
      <c r="AL49" s="61"/>
      <c r="AM49" s="67">
        <f t="shared" si="0"/>
        <v>0</v>
      </c>
      <c r="AN49" s="67">
        <f t="shared" si="0"/>
        <v>0</v>
      </c>
      <c r="AO49" s="67">
        <f t="shared" si="0"/>
        <v>0</v>
      </c>
      <c r="AP49" s="68">
        <f t="shared" si="1"/>
        <v>0</v>
      </c>
      <c r="AQ49" s="69">
        <f t="shared" si="2"/>
        <v>0</v>
      </c>
      <c r="AR49" s="70">
        <f t="shared" si="3"/>
        <v>0</v>
      </c>
      <c r="AS49" s="71">
        <f t="shared" si="4"/>
        <v>0</v>
      </c>
      <c r="AT49" s="78"/>
    </row>
    <row r="50" spans="1:46" x14ac:dyDescent="0.25">
      <c r="A50" s="54">
        <f t="shared" si="5"/>
        <v>41</v>
      </c>
      <c r="B50" s="55" t="str">
        <f>'[1]data peserta'!B42</f>
        <v>SMP Sultan Fatah Demak</v>
      </c>
      <c r="C50" s="74"/>
      <c r="D50" s="80"/>
      <c r="E50" s="64"/>
      <c r="F50" s="81"/>
      <c r="G50" s="80"/>
      <c r="H50" s="82"/>
      <c r="I50" s="74"/>
      <c r="J50" s="80"/>
      <c r="K50" s="64"/>
      <c r="L50" s="81"/>
      <c r="M50" s="80"/>
      <c r="N50" s="82"/>
      <c r="O50" s="105"/>
      <c r="P50" s="98"/>
      <c r="Q50" s="99"/>
      <c r="R50" s="105"/>
      <c r="S50" s="98"/>
      <c r="T50" s="99"/>
      <c r="U50" s="105"/>
      <c r="V50" s="98"/>
      <c r="W50" s="99"/>
      <c r="X50" s="105"/>
      <c r="Y50" s="98"/>
      <c r="Z50" s="99"/>
      <c r="AA50" s="105"/>
      <c r="AB50" s="98"/>
      <c r="AC50" s="106"/>
      <c r="AD50" s="105"/>
      <c r="AE50" s="98"/>
      <c r="AF50" s="99"/>
      <c r="AG50" s="105"/>
      <c r="AH50" s="98"/>
      <c r="AI50" s="99"/>
      <c r="AJ50" s="105"/>
      <c r="AK50" s="98"/>
      <c r="AL50" s="99"/>
      <c r="AM50" s="67">
        <f t="shared" si="0"/>
        <v>0</v>
      </c>
      <c r="AN50" s="67">
        <f t="shared" si="0"/>
        <v>0</v>
      </c>
      <c r="AO50" s="67">
        <f t="shared" si="0"/>
        <v>0</v>
      </c>
      <c r="AP50" s="68">
        <f t="shared" si="1"/>
        <v>0</v>
      </c>
      <c r="AQ50" s="69">
        <f t="shared" si="2"/>
        <v>0</v>
      </c>
      <c r="AR50" s="70">
        <f t="shared" si="3"/>
        <v>0</v>
      </c>
      <c r="AS50" s="71">
        <f t="shared" si="4"/>
        <v>0</v>
      </c>
      <c r="AT50" s="78"/>
    </row>
    <row r="51" spans="1:46" x14ac:dyDescent="0.25">
      <c r="A51" s="54">
        <f t="shared" si="5"/>
        <v>42</v>
      </c>
      <c r="B51" s="55" t="str">
        <f>'[1]data peserta'!B43</f>
        <v>MTs Miftahul Huda Brakas Dempet</v>
      </c>
      <c r="C51" s="74"/>
      <c r="D51" s="80"/>
      <c r="E51" s="64"/>
      <c r="F51" s="81"/>
      <c r="G51" s="80"/>
      <c r="H51" s="82"/>
      <c r="I51" s="74"/>
      <c r="J51" s="80"/>
      <c r="K51" s="64"/>
      <c r="L51" s="81"/>
      <c r="M51" s="80"/>
      <c r="N51" s="82"/>
      <c r="O51" s="105"/>
      <c r="P51" s="98"/>
      <c r="Q51" s="99"/>
      <c r="R51" s="105"/>
      <c r="S51" s="98"/>
      <c r="T51" s="99"/>
      <c r="U51" s="105"/>
      <c r="V51" s="98"/>
      <c r="W51" s="99"/>
      <c r="X51" s="105"/>
      <c r="Y51" s="98"/>
      <c r="Z51" s="99"/>
      <c r="AA51" s="105"/>
      <c r="AB51" s="98"/>
      <c r="AC51" s="106"/>
      <c r="AD51" s="105"/>
      <c r="AE51" s="98"/>
      <c r="AF51" s="99"/>
      <c r="AG51" s="105"/>
      <c r="AH51" s="98"/>
      <c r="AI51" s="99"/>
      <c r="AJ51" s="105"/>
      <c r="AK51" s="98"/>
      <c r="AL51" s="99"/>
      <c r="AM51" s="67">
        <f t="shared" si="0"/>
        <v>0</v>
      </c>
      <c r="AN51" s="67">
        <f t="shared" si="0"/>
        <v>0</v>
      </c>
      <c r="AO51" s="67">
        <f t="shared" si="0"/>
        <v>0</v>
      </c>
      <c r="AP51" s="68">
        <f t="shared" si="1"/>
        <v>0</v>
      </c>
      <c r="AQ51" s="69">
        <f t="shared" si="2"/>
        <v>0</v>
      </c>
      <c r="AR51" s="70">
        <f t="shared" si="3"/>
        <v>0</v>
      </c>
      <c r="AS51" s="71">
        <f t="shared" si="4"/>
        <v>0</v>
      </c>
      <c r="AT51" s="78"/>
    </row>
    <row r="52" spans="1:46" x14ac:dyDescent="0.25">
      <c r="A52" s="54">
        <f t="shared" si="5"/>
        <v>43</v>
      </c>
      <c r="B52" s="55" t="str">
        <f>'[1]data peserta'!B44</f>
        <v>MTs N Bonang</v>
      </c>
      <c r="C52" s="74"/>
      <c r="D52" s="80"/>
      <c r="E52" s="64"/>
      <c r="F52" s="81"/>
      <c r="G52" s="80"/>
      <c r="H52" s="82"/>
      <c r="I52" s="74"/>
      <c r="J52" s="80"/>
      <c r="K52" s="64"/>
      <c r="L52" s="81"/>
      <c r="M52" s="80"/>
      <c r="N52" s="82"/>
      <c r="O52" s="105"/>
      <c r="P52" s="98"/>
      <c r="Q52" s="99"/>
      <c r="R52" s="105"/>
      <c r="S52" s="98"/>
      <c r="T52" s="99"/>
      <c r="U52" s="105"/>
      <c r="V52" s="98"/>
      <c r="W52" s="99"/>
      <c r="X52" s="105"/>
      <c r="Y52" s="98"/>
      <c r="Z52" s="99"/>
      <c r="AA52" s="105"/>
      <c r="AB52" s="98"/>
      <c r="AC52" s="106"/>
      <c r="AD52" s="105"/>
      <c r="AE52" s="98"/>
      <c r="AF52" s="99"/>
      <c r="AG52" s="105"/>
      <c r="AH52" s="98"/>
      <c r="AI52" s="99"/>
      <c r="AJ52" s="105"/>
      <c r="AK52" s="98"/>
      <c r="AL52" s="99"/>
      <c r="AM52" s="67">
        <f t="shared" si="0"/>
        <v>0</v>
      </c>
      <c r="AN52" s="67">
        <f t="shared" si="0"/>
        <v>0</v>
      </c>
      <c r="AO52" s="67">
        <f t="shared" si="0"/>
        <v>0</v>
      </c>
      <c r="AP52" s="68">
        <f t="shared" si="1"/>
        <v>0</v>
      </c>
      <c r="AQ52" s="69">
        <f t="shared" si="2"/>
        <v>0</v>
      </c>
      <c r="AR52" s="70">
        <f t="shared" si="3"/>
        <v>0</v>
      </c>
      <c r="AS52" s="71">
        <f t="shared" si="4"/>
        <v>0</v>
      </c>
      <c r="AT52" s="78"/>
    </row>
    <row r="53" spans="1:46" x14ac:dyDescent="0.25">
      <c r="A53" s="54">
        <f t="shared" si="5"/>
        <v>44</v>
      </c>
      <c r="B53" s="55" t="str">
        <f>'[1]data peserta'!B45</f>
        <v xml:space="preserve">MTs Tarbiyatul Ulum Wedung </v>
      </c>
      <c r="C53" s="74"/>
      <c r="D53" s="80"/>
      <c r="E53" s="64"/>
      <c r="F53" s="81"/>
      <c r="G53" s="80"/>
      <c r="H53" s="82"/>
      <c r="I53" s="74"/>
      <c r="J53" s="80"/>
      <c r="K53" s="64"/>
      <c r="L53" s="81"/>
      <c r="M53" s="80"/>
      <c r="N53" s="82"/>
      <c r="O53" s="105"/>
      <c r="P53" s="98"/>
      <c r="Q53" s="99"/>
      <c r="R53" s="105"/>
      <c r="S53" s="98"/>
      <c r="T53" s="99"/>
      <c r="U53" s="105"/>
      <c r="V53" s="98"/>
      <c r="W53" s="99"/>
      <c r="X53" s="105"/>
      <c r="Y53" s="98"/>
      <c r="Z53" s="99"/>
      <c r="AA53" s="105"/>
      <c r="AB53" s="98"/>
      <c r="AC53" s="106"/>
      <c r="AD53" s="105"/>
      <c r="AE53" s="98"/>
      <c r="AF53" s="99"/>
      <c r="AG53" s="105"/>
      <c r="AH53" s="98"/>
      <c r="AI53" s="99"/>
      <c r="AJ53" s="105"/>
      <c r="AK53" s="98"/>
      <c r="AL53" s="99"/>
      <c r="AM53" s="67">
        <f t="shared" si="0"/>
        <v>0</v>
      </c>
      <c r="AN53" s="67">
        <f t="shared" si="0"/>
        <v>0</v>
      </c>
      <c r="AO53" s="67">
        <f t="shared" si="0"/>
        <v>0</v>
      </c>
      <c r="AP53" s="68">
        <f t="shared" si="1"/>
        <v>0</v>
      </c>
      <c r="AQ53" s="69">
        <f t="shared" si="2"/>
        <v>0</v>
      </c>
      <c r="AR53" s="70">
        <f t="shared" si="3"/>
        <v>0</v>
      </c>
      <c r="AS53" s="71">
        <f t="shared" si="4"/>
        <v>0</v>
      </c>
      <c r="AT53" s="78"/>
    </row>
    <row r="54" spans="1:46" x14ac:dyDescent="0.25">
      <c r="A54" s="54">
        <f t="shared" si="5"/>
        <v>45</v>
      </c>
      <c r="B54" s="55" t="str">
        <f>'[1]data peserta'!B46</f>
        <v xml:space="preserve">MTs Miftahul Huda Jleper Mijen </v>
      </c>
      <c r="C54" s="74"/>
      <c r="D54" s="80"/>
      <c r="E54" s="64"/>
      <c r="F54" s="81"/>
      <c r="G54" s="80"/>
      <c r="H54" s="82"/>
      <c r="I54" s="74"/>
      <c r="J54" s="80"/>
      <c r="K54" s="64"/>
      <c r="L54" s="81"/>
      <c r="M54" s="80"/>
      <c r="N54" s="82"/>
      <c r="O54" s="105"/>
      <c r="P54" s="98"/>
      <c r="Q54" s="99"/>
      <c r="R54" s="105"/>
      <c r="S54" s="98"/>
      <c r="T54" s="99"/>
      <c r="U54" s="105"/>
      <c r="V54" s="98"/>
      <c r="W54" s="99"/>
      <c r="X54" s="105"/>
      <c r="Y54" s="98"/>
      <c r="Z54" s="99"/>
      <c r="AA54" s="105"/>
      <c r="AB54" s="98"/>
      <c r="AC54" s="106"/>
      <c r="AD54" s="105"/>
      <c r="AE54" s="98"/>
      <c r="AF54" s="99"/>
      <c r="AG54" s="105"/>
      <c r="AH54" s="98"/>
      <c r="AI54" s="99"/>
      <c r="AJ54" s="105"/>
      <c r="AK54" s="98"/>
      <c r="AL54" s="99"/>
      <c r="AM54" s="67">
        <f t="shared" si="0"/>
        <v>0</v>
      </c>
      <c r="AN54" s="67">
        <f t="shared" si="0"/>
        <v>0</v>
      </c>
      <c r="AO54" s="67">
        <f t="shared" si="0"/>
        <v>0</v>
      </c>
      <c r="AP54" s="68">
        <f t="shared" si="1"/>
        <v>0</v>
      </c>
      <c r="AQ54" s="69">
        <f t="shared" si="2"/>
        <v>0</v>
      </c>
      <c r="AR54" s="70">
        <f t="shared" si="3"/>
        <v>0</v>
      </c>
      <c r="AS54" s="71">
        <f t="shared" si="4"/>
        <v>0</v>
      </c>
      <c r="AT54" s="78"/>
    </row>
    <row r="55" spans="1:46" x14ac:dyDescent="0.25">
      <c r="A55" s="54">
        <f t="shared" si="5"/>
        <v>46</v>
      </c>
      <c r="B55" s="55" t="str">
        <f>'[1]data peserta'!B47</f>
        <v xml:space="preserve">MTs Tarbiyatul Mubtadin </v>
      </c>
      <c r="C55" s="74"/>
      <c r="D55" s="80"/>
      <c r="E55" s="64"/>
      <c r="F55" s="81"/>
      <c r="G55" s="80"/>
      <c r="H55" s="82"/>
      <c r="I55" s="74"/>
      <c r="J55" s="80"/>
      <c r="K55" s="64"/>
      <c r="L55" s="81"/>
      <c r="M55" s="80"/>
      <c r="N55" s="82"/>
      <c r="O55" s="105"/>
      <c r="P55" s="98"/>
      <c r="Q55" s="99"/>
      <c r="R55" s="105"/>
      <c r="S55" s="98"/>
      <c r="T55" s="99"/>
      <c r="U55" s="105"/>
      <c r="V55" s="98"/>
      <c r="W55" s="99"/>
      <c r="X55" s="105"/>
      <c r="Y55" s="98"/>
      <c r="Z55" s="99"/>
      <c r="AA55" s="105"/>
      <c r="AB55" s="98"/>
      <c r="AC55" s="106"/>
      <c r="AD55" s="105"/>
      <c r="AE55" s="98"/>
      <c r="AF55" s="99"/>
      <c r="AG55" s="105"/>
      <c r="AH55" s="98"/>
      <c r="AI55" s="99"/>
      <c r="AJ55" s="105"/>
      <c r="AK55" s="98"/>
      <c r="AL55" s="99"/>
      <c r="AM55" s="67">
        <f t="shared" si="0"/>
        <v>0</v>
      </c>
      <c r="AN55" s="67">
        <f t="shared" si="0"/>
        <v>0</v>
      </c>
      <c r="AO55" s="67">
        <f t="shared" si="0"/>
        <v>0</v>
      </c>
      <c r="AP55" s="68">
        <f t="shared" si="1"/>
        <v>0</v>
      </c>
      <c r="AQ55" s="69">
        <f t="shared" si="2"/>
        <v>0</v>
      </c>
      <c r="AR55" s="70">
        <f t="shared" si="3"/>
        <v>0</v>
      </c>
      <c r="AS55" s="71">
        <f t="shared" si="4"/>
        <v>0</v>
      </c>
      <c r="AT55" s="78"/>
    </row>
    <row r="56" spans="1:46" x14ac:dyDescent="0.25">
      <c r="A56" s="54">
        <f t="shared" si="5"/>
        <v>47</v>
      </c>
      <c r="B56" s="55" t="str">
        <f>'[1]data peserta'!B48</f>
        <v xml:space="preserve">MTs Irsyaduth Thulab Wedung </v>
      </c>
      <c r="C56" s="74"/>
      <c r="D56" s="80"/>
      <c r="E56" s="64"/>
      <c r="F56" s="81"/>
      <c r="G56" s="80"/>
      <c r="H56" s="82"/>
      <c r="I56" s="74"/>
      <c r="J56" s="80"/>
      <c r="K56" s="64"/>
      <c r="L56" s="81"/>
      <c r="M56" s="80"/>
      <c r="N56" s="82"/>
      <c r="O56" s="105"/>
      <c r="P56" s="98"/>
      <c r="Q56" s="99"/>
      <c r="R56" s="105"/>
      <c r="S56" s="98"/>
      <c r="T56" s="99"/>
      <c r="U56" s="105"/>
      <c r="V56" s="98"/>
      <c r="W56" s="99"/>
      <c r="X56" s="75"/>
      <c r="Y56" s="98"/>
      <c r="Z56" s="99"/>
      <c r="AA56" s="75"/>
      <c r="AB56" s="98"/>
      <c r="AC56" s="100"/>
      <c r="AD56" s="75"/>
      <c r="AE56" s="76"/>
      <c r="AF56" s="61"/>
      <c r="AG56" s="75"/>
      <c r="AH56" s="98"/>
      <c r="AI56" s="75"/>
      <c r="AJ56" s="75"/>
      <c r="AK56" s="98"/>
      <c r="AL56" s="99"/>
      <c r="AM56" s="67">
        <f t="shared" si="0"/>
        <v>0</v>
      </c>
      <c r="AN56" s="67">
        <f t="shared" si="0"/>
        <v>0</v>
      </c>
      <c r="AO56" s="67">
        <f t="shared" si="0"/>
        <v>0</v>
      </c>
      <c r="AP56" s="68">
        <f t="shared" si="1"/>
        <v>0</v>
      </c>
      <c r="AQ56" s="69">
        <f t="shared" si="2"/>
        <v>0</v>
      </c>
      <c r="AR56" s="70">
        <f t="shared" si="3"/>
        <v>0</v>
      </c>
      <c r="AS56" s="71">
        <f t="shared" si="4"/>
        <v>0</v>
      </c>
      <c r="AT56" s="78"/>
    </row>
    <row r="57" spans="1:46" x14ac:dyDescent="0.25">
      <c r="A57" s="54">
        <f t="shared" si="5"/>
        <v>48</v>
      </c>
      <c r="B57" s="55" t="str">
        <f>'[1]data peserta'!B49</f>
        <v xml:space="preserve">SMP Muhammadiyah Pucanggading </v>
      </c>
      <c r="C57" s="74"/>
      <c r="D57" s="80"/>
      <c r="E57" s="64"/>
      <c r="F57" s="81"/>
      <c r="G57" s="80"/>
      <c r="H57" s="82"/>
      <c r="I57" s="74"/>
      <c r="J57" s="80"/>
      <c r="K57" s="64"/>
      <c r="L57" s="81"/>
      <c r="M57" s="80"/>
      <c r="N57" s="82"/>
      <c r="O57" s="105"/>
      <c r="P57" s="98"/>
      <c r="Q57" s="99"/>
      <c r="R57" s="105"/>
      <c r="S57" s="98"/>
      <c r="T57" s="99"/>
      <c r="U57" s="105"/>
      <c r="V57" s="98"/>
      <c r="W57" s="99"/>
      <c r="X57" s="105"/>
      <c r="Y57" s="98"/>
      <c r="Z57" s="99"/>
      <c r="AA57" s="105"/>
      <c r="AB57" s="98"/>
      <c r="AC57" s="106"/>
      <c r="AD57" s="105"/>
      <c r="AE57" s="98"/>
      <c r="AF57" s="99"/>
      <c r="AG57" s="105"/>
      <c r="AH57" s="98"/>
      <c r="AI57" s="99"/>
      <c r="AJ57" s="105"/>
      <c r="AK57" s="98"/>
      <c r="AL57" s="99"/>
      <c r="AM57" s="67">
        <f t="shared" si="0"/>
        <v>0</v>
      </c>
      <c r="AN57" s="67">
        <f t="shared" si="0"/>
        <v>0</v>
      </c>
      <c r="AO57" s="67">
        <f t="shared" si="0"/>
        <v>0</v>
      </c>
      <c r="AP57" s="68">
        <f t="shared" si="1"/>
        <v>0</v>
      </c>
      <c r="AQ57" s="69">
        <f t="shared" si="2"/>
        <v>0</v>
      </c>
      <c r="AR57" s="70">
        <f t="shared" si="3"/>
        <v>0</v>
      </c>
      <c r="AS57" s="71">
        <f t="shared" si="4"/>
        <v>0</v>
      </c>
      <c r="AT57" s="78"/>
    </row>
    <row r="58" spans="1:46" x14ac:dyDescent="0.25">
      <c r="A58" s="54">
        <f t="shared" si="5"/>
        <v>49</v>
      </c>
      <c r="B58" s="55" t="str">
        <f>'[1]data peserta'!B50</f>
        <v xml:space="preserve">MTs Al Irsyad Gajah </v>
      </c>
      <c r="C58" s="74"/>
      <c r="D58" s="80"/>
      <c r="E58" s="64"/>
      <c r="F58" s="81"/>
      <c r="G58" s="80"/>
      <c r="H58" s="82"/>
      <c r="I58" s="74"/>
      <c r="J58" s="80"/>
      <c r="K58" s="64"/>
      <c r="L58" s="81"/>
      <c r="M58" s="80"/>
      <c r="N58" s="82"/>
      <c r="O58" s="105"/>
      <c r="P58" s="98"/>
      <c r="Q58" s="99"/>
      <c r="R58" s="105"/>
      <c r="S58" s="98"/>
      <c r="T58" s="99"/>
      <c r="U58" s="105"/>
      <c r="V58" s="98"/>
      <c r="W58" s="99"/>
      <c r="X58" s="105"/>
      <c r="Y58" s="98"/>
      <c r="Z58" s="99"/>
      <c r="AA58" s="105"/>
      <c r="AB58" s="98"/>
      <c r="AC58" s="106"/>
      <c r="AD58" s="105"/>
      <c r="AE58" s="98"/>
      <c r="AF58" s="99"/>
      <c r="AG58" s="105"/>
      <c r="AH58" s="98"/>
      <c r="AI58" s="99"/>
      <c r="AJ58" s="105"/>
      <c r="AK58" s="98"/>
      <c r="AL58" s="99"/>
      <c r="AM58" s="67">
        <f t="shared" si="0"/>
        <v>0</v>
      </c>
      <c r="AN58" s="67">
        <f t="shared" si="0"/>
        <v>0</v>
      </c>
      <c r="AO58" s="67">
        <f t="shared" si="0"/>
        <v>0</v>
      </c>
      <c r="AP58" s="68">
        <f t="shared" si="1"/>
        <v>0</v>
      </c>
      <c r="AQ58" s="69">
        <f t="shared" si="2"/>
        <v>0</v>
      </c>
      <c r="AR58" s="70">
        <f t="shared" si="3"/>
        <v>0</v>
      </c>
      <c r="AS58" s="71">
        <f t="shared" si="4"/>
        <v>0</v>
      </c>
      <c r="AT58" s="78"/>
    </row>
    <row r="59" spans="1:46" x14ac:dyDescent="0.25">
      <c r="A59" s="54">
        <f t="shared" si="5"/>
        <v>50</v>
      </c>
      <c r="B59" s="55" t="str">
        <f>'[1]data peserta'!B51</f>
        <v xml:space="preserve">MTsAn-Nidhom Sayung </v>
      </c>
      <c r="C59" s="74"/>
      <c r="D59" s="80"/>
      <c r="E59" s="64"/>
      <c r="F59" s="81"/>
      <c r="G59" s="80"/>
      <c r="H59" s="82"/>
      <c r="I59" s="74"/>
      <c r="J59" s="80"/>
      <c r="K59" s="64"/>
      <c r="L59" s="81"/>
      <c r="M59" s="80"/>
      <c r="N59" s="82"/>
      <c r="O59" s="105"/>
      <c r="P59" s="98"/>
      <c r="Q59" s="99"/>
      <c r="R59" s="105"/>
      <c r="S59" s="98"/>
      <c r="T59" s="99"/>
      <c r="U59" s="105"/>
      <c r="V59" s="98"/>
      <c r="W59" s="99"/>
      <c r="X59" s="105"/>
      <c r="Y59" s="98"/>
      <c r="Z59" s="99"/>
      <c r="AA59" s="105"/>
      <c r="AB59" s="98"/>
      <c r="AC59" s="106"/>
      <c r="AD59" s="105"/>
      <c r="AE59" s="98"/>
      <c r="AF59" s="99"/>
      <c r="AG59" s="105"/>
      <c r="AH59" s="98"/>
      <c r="AI59" s="99"/>
      <c r="AJ59" s="105"/>
      <c r="AK59" s="98"/>
      <c r="AL59" s="99"/>
      <c r="AM59" s="67">
        <f t="shared" si="0"/>
        <v>0</v>
      </c>
      <c r="AN59" s="67">
        <f t="shared" si="0"/>
        <v>0</v>
      </c>
      <c r="AO59" s="67">
        <f t="shared" si="0"/>
        <v>0</v>
      </c>
      <c r="AP59" s="68">
        <f t="shared" si="1"/>
        <v>0</v>
      </c>
      <c r="AQ59" s="69">
        <f t="shared" si="2"/>
        <v>0</v>
      </c>
      <c r="AR59" s="70">
        <f t="shared" si="3"/>
        <v>0</v>
      </c>
      <c r="AS59" s="71">
        <f t="shared" si="4"/>
        <v>0</v>
      </c>
      <c r="AT59" s="78"/>
    </row>
    <row r="60" spans="1:46" x14ac:dyDescent="0.25">
      <c r="A60" s="54">
        <f t="shared" si="5"/>
        <v>51</v>
      </c>
      <c r="B60" s="55" t="str">
        <f>'[1]data peserta'!B52</f>
        <v xml:space="preserve">MTs Nadlatus Syubban Sayung </v>
      </c>
      <c r="C60" s="74"/>
      <c r="D60" s="80"/>
      <c r="E60" s="64"/>
      <c r="F60" s="81"/>
      <c r="G60" s="80"/>
      <c r="H60" s="82"/>
      <c r="I60" s="74"/>
      <c r="J60" s="80"/>
      <c r="K60" s="64"/>
      <c r="L60" s="81"/>
      <c r="M60" s="80"/>
      <c r="N60" s="82"/>
      <c r="O60" s="105"/>
      <c r="P60" s="98"/>
      <c r="Q60" s="99"/>
      <c r="R60" s="105"/>
      <c r="S60" s="98"/>
      <c r="T60" s="99"/>
      <c r="U60" s="105"/>
      <c r="V60" s="98"/>
      <c r="W60" s="99"/>
      <c r="X60" s="105"/>
      <c r="Y60" s="98"/>
      <c r="Z60" s="99"/>
      <c r="AA60" s="105"/>
      <c r="AB60" s="98"/>
      <c r="AC60" s="106"/>
      <c r="AD60" s="105"/>
      <c r="AE60" s="98"/>
      <c r="AF60" s="99"/>
      <c r="AG60" s="105"/>
      <c r="AH60" s="98"/>
      <c r="AI60" s="99"/>
      <c r="AJ60" s="105"/>
      <c r="AK60" s="98"/>
      <c r="AL60" s="99"/>
      <c r="AM60" s="67">
        <f t="shared" si="0"/>
        <v>0</v>
      </c>
      <c r="AN60" s="67">
        <f t="shared" si="0"/>
        <v>0</v>
      </c>
      <c r="AO60" s="67">
        <f t="shared" si="0"/>
        <v>0</v>
      </c>
      <c r="AP60" s="68">
        <f t="shared" si="1"/>
        <v>0</v>
      </c>
      <c r="AQ60" s="69">
        <f t="shared" si="2"/>
        <v>0</v>
      </c>
      <c r="AR60" s="70">
        <f t="shared" si="3"/>
        <v>0</v>
      </c>
      <c r="AS60" s="71">
        <f t="shared" si="4"/>
        <v>0</v>
      </c>
      <c r="AT60" s="78"/>
    </row>
    <row r="61" spans="1:46" x14ac:dyDescent="0.25">
      <c r="A61" s="54">
        <f t="shared" si="5"/>
        <v>52</v>
      </c>
      <c r="B61" s="55" t="str">
        <f>'[1]data peserta'!B53</f>
        <v>MTs NS Ploso Karangtengah</v>
      </c>
      <c r="C61" s="74"/>
      <c r="D61" s="80"/>
      <c r="E61" s="64"/>
      <c r="F61" s="81"/>
      <c r="G61" s="80"/>
      <c r="H61" s="82"/>
      <c r="I61" s="74"/>
      <c r="J61" s="80"/>
      <c r="K61" s="64"/>
      <c r="L61" s="81"/>
      <c r="M61" s="80"/>
      <c r="N61" s="82"/>
      <c r="O61" s="105"/>
      <c r="P61" s="98"/>
      <c r="Q61" s="99"/>
      <c r="R61" s="105"/>
      <c r="S61" s="98"/>
      <c r="T61" s="99"/>
      <c r="U61" s="105"/>
      <c r="V61" s="98"/>
      <c r="W61" s="99"/>
      <c r="X61" s="105"/>
      <c r="Y61" s="98"/>
      <c r="Z61" s="99"/>
      <c r="AA61" s="105"/>
      <c r="AB61" s="98"/>
      <c r="AC61" s="106"/>
      <c r="AD61" s="105"/>
      <c r="AE61" s="98"/>
      <c r="AF61" s="99"/>
      <c r="AG61" s="105"/>
      <c r="AH61" s="98"/>
      <c r="AI61" s="99"/>
      <c r="AJ61" s="105"/>
      <c r="AK61" s="98"/>
      <c r="AL61" s="99"/>
      <c r="AM61" s="67">
        <f t="shared" si="0"/>
        <v>0</v>
      </c>
      <c r="AN61" s="67">
        <f t="shared" si="0"/>
        <v>0</v>
      </c>
      <c r="AO61" s="67">
        <f t="shared" si="0"/>
        <v>0</v>
      </c>
      <c r="AP61" s="68">
        <f t="shared" si="1"/>
        <v>0</v>
      </c>
      <c r="AQ61" s="69">
        <f t="shared" si="2"/>
        <v>0</v>
      </c>
      <c r="AR61" s="70">
        <f t="shared" si="3"/>
        <v>0</v>
      </c>
      <c r="AS61" s="71">
        <f t="shared" si="4"/>
        <v>0</v>
      </c>
      <c r="AT61" s="78"/>
    </row>
    <row r="62" spans="1:46" x14ac:dyDescent="0.25">
      <c r="A62" s="54">
        <f t="shared" si="5"/>
        <v>53</v>
      </c>
      <c r="B62" s="55" t="str">
        <f>'[1]data peserta'!B54</f>
        <v xml:space="preserve">MTs Filial Gajah </v>
      </c>
      <c r="C62" s="74"/>
      <c r="D62" s="80"/>
      <c r="E62" s="64"/>
      <c r="F62" s="81"/>
      <c r="G62" s="80"/>
      <c r="H62" s="82"/>
      <c r="I62" s="74"/>
      <c r="J62" s="80"/>
      <c r="K62" s="64"/>
      <c r="L62" s="81"/>
      <c r="M62" s="80"/>
      <c r="N62" s="82"/>
      <c r="O62" s="105"/>
      <c r="P62" s="98"/>
      <c r="Q62" s="99"/>
      <c r="R62" s="105"/>
      <c r="S62" s="98"/>
      <c r="T62" s="99"/>
      <c r="U62" s="105"/>
      <c r="V62" s="98"/>
      <c r="W62" s="99"/>
      <c r="X62" s="105"/>
      <c r="Y62" s="98"/>
      <c r="Z62" s="99"/>
      <c r="AA62" s="105"/>
      <c r="AB62" s="98"/>
      <c r="AC62" s="106"/>
      <c r="AD62" s="105"/>
      <c r="AE62" s="98"/>
      <c r="AF62" s="99"/>
      <c r="AG62" s="105"/>
      <c r="AH62" s="98"/>
      <c r="AI62" s="99"/>
      <c r="AJ62" s="105"/>
      <c r="AK62" s="98"/>
      <c r="AL62" s="99"/>
      <c r="AM62" s="67">
        <f t="shared" si="0"/>
        <v>0</v>
      </c>
      <c r="AN62" s="67">
        <f t="shared" si="0"/>
        <v>0</v>
      </c>
      <c r="AO62" s="67">
        <f t="shared" si="0"/>
        <v>0</v>
      </c>
      <c r="AP62" s="68">
        <f t="shared" si="1"/>
        <v>0</v>
      </c>
      <c r="AQ62" s="69">
        <f t="shared" si="2"/>
        <v>0</v>
      </c>
      <c r="AR62" s="70">
        <f t="shared" si="3"/>
        <v>0</v>
      </c>
      <c r="AS62" s="71">
        <f t="shared" si="4"/>
        <v>0</v>
      </c>
      <c r="AT62" s="78"/>
    </row>
    <row r="63" spans="1:46" x14ac:dyDescent="0.25">
      <c r="A63" s="54">
        <f t="shared" si="5"/>
        <v>54</v>
      </c>
      <c r="B63" s="55" t="str">
        <f>'[1]data peserta'!B55</f>
        <v xml:space="preserve">MTs Futuhiyyah Mranggen </v>
      </c>
      <c r="C63" s="74"/>
      <c r="D63" s="80"/>
      <c r="E63" s="64"/>
      <c r="F63" s="81"/>
      <c r="G63" s="80"/>
      <c r="H63" s="82"/>
      <c r="I63" s="74"/>
      <c r="J63" s="80"/>
      <c r="K63" s="64"/>
      <c r="L63" s="81"/>
      <c r="M63" s="80"/>
      <c r="N63" s="82"/>
      <c r="O63" s="105"/>
      <c r="P63" s="98"/>
      <c r="Q63" s="99"/>
      <c r="R63" s="105"/>
      <c r="S63" s="98"/>
      <c r="T63" s="99"/>
      <c r="U63" s="105"/>
      <c r="V63" s="98"/>
      <c r="W63" s="99"/>
      <c r="X63" s="105"/>
      <c r="Y63" s="98"/>
      <c r="Z63" s="99"/>
      <c r="AA63" s="105"/>
      <c r="AB63" s="98"/>
      <c r="AC63" s="106"/>
      <c r="AD63" s="105"/>
      <c r="AE63" s="98"/>
      <c r="AF63" s="99"/>
      <c r="AG63" s="105"/>
      <c r="AH63" s="98"/>
      <c r="AI63" s="99"/>
      <c r="AJ63" s="105"/>
      <c r="AK63" s="98"/>
      <c r="AL63" s="99"/>
      <c r="AM63" s="67">
        <f t="shared" si="0"/>
        <v>0</v>
      </c>
      <c r="AN63" s="67">
        <f t="shared" si="0"/>
        <v>0</v>
      </c>
      <c r="AO63" s="67">
        <f t="shared" si="0"/>
        <v>0</v>
      </c>
      <c r="AP63" s="68">
        <f t="shared" si="1"/>
        <v>0</v>
      </c>
      <c r="AQ63" s="69">
        <f t="shared" si="2"/>
        <v>0</v>
      </c>
      <c r="AR63" s="70">
        <f t="shared" si="3"/>
        <v>0</v>
      </c>
      <c r="AS63" s="71">
        <f t="shared" si="4"/>
        <v>0</v>
      </c>
      <c r="AT63" s="78"/>
    </row>
    <row r="64" spans="1:46" x14ac:dyDescent="0.25">
      <c r="A64" s="54">
        <f t="shared" si="5"/>
        <v>55</v>
      </c>
      <c r="B64" s="55" t="str">
        <f>'[1]data peserta'!B56</f>
        <v xml:space="preserve">SMP Ky Ageng Giri Mranggen </v>
      </c>
      <c r="C64" s="74"/>
      <c r="D64" s="80"/>
      <c r="E64" s="64"/>
      <c r="F64" s="81"/>
      <c r="G64" s="80"/>
      <c r="H64" s="82"/>
      <c r="I64" s="74"/>
      <c r="J64" s="80"/>
      <c r="K64" s="64"/>
      <c r="L64" s="81"/>
      <c r="M64" s="80"/>
      <c r="N64" s="82"/>
      <c r="O64" s="105"/>
      <c r="P64" s="98"/>
      <c r="Q64" s="99"/>
      <c r="R64" s="105"/>
      <c r="S64" s="98"/>
      <c r="T64" s="99"/>
      <c r="U64" s="105"/>
      <c r="V64" s="98"/>
      <c r="W64" s="99"/>
      <c r="X64" s="105"/>
      <c r="Y64" s="98"/>
      <c r="Z64" s="99"/>
      <c r="AA64" s="105"/>
      <c r="AB64" s="98"/>
      <c r="AC64" s="106"/>
      <c r="AD64" s="105"/>
      <c r="AE64" s="98"/>
      <c r="AF64" s="99"/>
      <c r="AG64" s="105"/>
      <c r="AH64" s="98"/>
      <c r="AI64" s="99"/>
      <c r="AJ64" s="105"/>
      <c r="AK64" s="98"/>
      <c r="AL64" s="99"/>
      <c r="AM64" s="67">
        <f t="shared" si="0"/>
        <v>0</v>
      </c>
      <c r="AN64" s="67">
        <f t="shared" si="0"/>
        <v>0</v>
      </c>
      <c r="AO64" s="67">
        <f t="shared" si="0"/>
        <v>0</v>
      </c>
      <c r="AP64" s="68">
        <f t="shared" si="1"/>
        <v>0</v>
      </c>
      <c r="AQ64" s="69">
        <f t="shared" si="2"/>
        <v>0</v>
      </c>
      <c r="AR64" s="70">
        <f t="shared" si="3"/>
        <v>0</v>
      </c>
      <c r="AS64" s="71">
        <f t="shared" si="4"/>
        <v>0</v>
      </c>
      <c r="AT64" s="78"/>
    </row>
    <row r="65" spans="1:46" x14ac:dyDescent="0.25">
      <c r="A65" s="54">
        <f t="shared" si="5"/>
        <v>56</v>
      </c>
      <c r="B65" s="55" t="str">
        <f>'[1]data peserta'!B57</f>
        <v xml:space="preserve">MTs NU Raudlatul M Wedung </v>
      </c>
      <c r="C65" s="74"/>
      <c r="D65" s="80"/>
      <c r="E65" s="64"/>
      <c r="F65" s="81"/>
      <c r="G65" s="80"/>
      <c r="H65" s="82"/>
      <c r="I65" s="74"/>
      <c r="J65" s="80"/>
      <c r="K65" s="64"/>
      <c r="L65" s="81"/>
      <c r="M65" s="80"/>
      <c r="N65" s="82"/>
      <c r="O65" s="105"/>
      <c r="P65" s="98"/>
      <c r="Q65" s="99"/>
      <c r="R65" s="105"/>
      <c r="S65" s="98"/>
      <c r="T65" s="99"/>
      <c r="U65" s="105"/>
      <c r="V65" s="98"/>
      <c r="W65" s="99"/>
      <c r="X65" s="105"/>
      <c r="Y65" s="98"/>
      <c r="Z65" s="99"/>
      <c r="AA65" s="105"/>
      <c r="AB65" s="98"/>
      <c r="AC65" s="106"/>
      <c r="AD65" s="105"/>
      <c r="AE65" s="98"/>
      <c r="AF65" s="99"/>
      <c r="AG65" s="105"/>
      <c r="AH65" s="98"/>
      <c r="AI65" s="99"/>
      <c r="AJ65" s="105"/>
      <c r="AK65" s="98"/>
      <c r="AL65" s="99"/>
      <c r="AM65" s="67">
        <f t="shared" si="0"/>
        <v>0</v>
      </c>
      <c r="AN65" s="67">
        <f t="shared" si="0"/>
        <v>0</v>
      </c>
      <c r="AO65" s="67">
        <f t="shared" si="0"/>
        <v>0</v>
      </c>
      <c r="AP65" s="68">
        <f t="shared" si="1"/>
        <v>0</v>
      </c>
      <c r="AQ65" s="69">
        <f t="shared" si="2"/>
        <v>0</v>
      </c>
      <c r="AR65" s="70">
        <f t="shared" si="3"/>
        <v>0</v>
      </c>
      <c r="AS65" s="71">
        <f t="shared" si="4"/>
        <v>0</v>
      </c>
      <c r="AT65" s="78"/>
    </row>
    <row r="66" spans="1:46" x14ac:dyDescent="0.25">
      <c r="A66" s="54">
        <f t="shared" si="5"/>
        <v>57</v>
      </c>
      <c r="B66" s="55" t="str">
        <f>'[1]data peserta'!B58</f>
        <v xml:space="preserve">SMP Nurul Ulum Trengguli </v>
      </c>
      <c r="C66" s="74"/>
      <c r="D66" s="80"/>
      <c r="E66" s="64"/>
      <c r="F66" s="81"/>
      <c r="G66" s="80"/>
      <c r="H66" s="82"/>
      <c r="I66" s="74"/>
      <c r="J66" s="80"/>
      <c r="K66" s="64"/>
      <c r="L66" s="81"/>
      <c r="M66" s="80"/>
      <c r="N66" s="82"/>
      <c r="O66" s="105"/>
      <c r="P66" s="98"/>
      <c r="Q66" s="99"/>
      <c r="R66" s="105"/>
      <c r="S66" s="98"/>
      <c r="T66" s="99"/>
      <c r="U66" s="105"/>
      <c r="V66" s="98"/>
      <c r="W66" s="99"/>
      <c r="X66" s="105"/>
      <c r="Y66" s="98"/>
      <c r="Z66" s="99"/>
      <c r="AA66" s="105"/>
      <c r="AB66" s="98"/>
      <c r="AC66" s="106"/>
      <c r="AD66" s="105"/>
      <c r="AE66" s="98"/>
      <c r="AF66" s="99"/>
      <c r="AG66" s="105"/>
      <c r="AH66" s="98"/>
      <c r="AI66" s="99"/>
      <c r="AJ66" s="105"/>
      <c r="AK66" s="98"/>
      <c r="AL66" s="99"/>
      <c r="AM66" s="67">
        <f t="shared" si="0"/>
        <v>0</v>
      </c>
      <c r="AN66" s="67">
        <f t="shared" si="0"/>
        <v>0</v>
      </c>
      <c r="AO66" s="67">
        <f t="shared" si="0"/>
        <v>0</v>
      </c>
      <c r="AP66" s="68">
        <f t="shared" si="1"/>
        <v>0</v>
      </c>
      <c r="AQ66" s="69">
        <f t="shared" si="2"/>
        <v>0</v>
      </c>
      <c r="AR66" s="70">
        <f t="shared" si="3"/>
        <v>0</v>
      </c>
      <c r="AS66" s="71">
        <f t="shared" si="4"/>
        <v>0</v>
      </c>
      <c r="AT66" s="78"/>
    </row>
    <row r="67" spans="1:46" x14ac:dyDescent="0.25">
      <c r="A67" s="54">
        <f t="shared" si="5"/>
        <v>58</v>
      </c>
      <c r="B67" s="55" t="str">
        <f>'[1]data peserta'!B59</f>
        <v xml:space="preserve">SMP Islam Dakwatul Haq Bonang </v>
      </c>
      <c r="C67" s="107"/>
      <c r="D67" s="108"/>
      <c r="E67" s="109"/>
      <c r="F67" s="110"/>
      <c r="G67" s="108"/>
      <c r="H67" s="111"/>
      <c r="I67" s="107"/>
      <c r="J67" s="108"/>
      <c r="K67" s="109"/>
      <c r="L67" s="110"/>
      <c r="M67" s="108"/>
      <c r="N67" s="111"/>
      <c r="O67" s="105"/>
      <c r="P67" s="98"/>
      <c r="Q67" s="99"/>
      <c r="R67" s="105"/>
      <c r="S67" s="98"/>
      <c r="T67" s="99"/>
      <c r="U67" s="105"/>
      <c r="V67" s="98"/>
      <c r="W67" s="99"/>
      <c r="X67" s="105"/>
      <c r="Y67" s="98"/>
      <c r="Z67" s="99"/>
      <c r="AA67" s="105"/>
      <c r="AB67" s="98"/>
      <c r="AC67" s="106"/>
      <c r="AD67" s="105"/>
      <c r="AE67" s="98"/>
      <c r="AF67" s="99"/>
      <c r="AG67" s="105"/>
      <c r="AH67" s="98"/>
      <c r="AI67" s="99"/>
      <c r="AJ67" s="105"/>
      <c r="AK67" s="98"/>
      <c r="AL67" s="61"/>
      <c r="AM67" s="67">
        <f t="shared" si="0"/>
        <v>0</v>
      </c>
      <c r="AN67" s="67">
        <f t="shared" si="0"/>
        <v>0</v>
      </c>
      <c r="AO67" s="67">
        <f t="shared" si="0"/>
        <v>0</v>
      </c>
      <c r="AP67" s="68">
        <f t="shared" si="1"/>
        <v>0</v>
      </c>
      <c r="AQ67" s="69">
        <f t="shared" si="2"/>
        <v>0</v>
      </c>
      <c r="AR67" s="70">
        <f t="shared" si="3"/>
        <v>0</v>
      </c>
      <c r="AS67" s="71">
        <f t="shared" si="4"/>
        <v>0</v>
      </c>
      <c r="AT67" s="78"/>
    </row>
    <row r="68" spans="1:46" x14ac:dyDescent="0.25">
      <c r="A68" s="54">
        <f t="shared" si="5"/>
        <v>59</v>
      </c>
      <c r="B68" s="55" t="str">
        <f>'[1]data peserta'!B60</f>
        <v xml:space="preserve">MTs Al Hikmah Pasir Mijen </v>
      </c>
      <c r="C68" s="107"/>
      <c r="D68" s="108"/>
      <c r="E68" s="109"/>
      <c r="F68" s="110"/>
      <c r="G68" s="110"/>
      <c r="H68" s="112"/>
      <c r="I68" s="107"/>
      <c r="J68" s="108"/>
      <c r="K68" s="109"/>
      <c r="L68" s="110"/>
      <c r="M68" s="110"/>
      <c r="N68" s="112"/>
      <c r="O68" s="105"/>
      <c r="P68" s="98"/>
      <c r="Q68" s="99"/>
      <c r="R68" s="105"/>
      <c r="S68" s="113"/>
      <c r="T68" s="114"/>
      <c r="U68" s="105"/>
      <c r="V68" s="98"/>
      <c r="W68" s="99"/>
      <c r="X68" s="105"/>
      <c r="Y68" s="113"/>
      <c r="Z68" s="114"/>
      <c r="AA68" s="105"/>
      <c r="AB68" s="113"/>
      <c r="AC68" s="114"/>
      <c r="AD68" s="105"/>
      <c r="AE68" s="98"/>
      <c r="AF68" s="99"/>
      <c r="AG68" s="105"/>
      <c r="AH68" s="113"/>
      <c r="AI68" s="114"/>
      <c r="AJ68" s="105"/>
      <c r="AK68" s="98"/>
      <c r="AL68" s="99"/>
      <c r="AM68" s="67">
        <f t="shared" si="0"/>
        <v>0</v>
      </c>
      <c r="AN68" s="67">
        <f t="shared" si="0"/>
        <v>0</v>
      </c>
      <c r="AO68" s="67">
        <f t="shared" si="0"/>
        <v>0</v>
      </c>
      <c r="AP68" s="68">
        <f t="shared" si="1"/>
        <v>0</v>
      </c>
      <c r="AQ68" s="69">
        <f t="shared" si="2"/>
        <v>0</v>
      </c>
      <c r="AR68" s="70">
        <f t="shared" si="3"/>
        <v>0</v>
      </c>
      <c r="AS68" s="71">
        <f t="shared" si="4"/>
        <v>0</v>
      </c>
      <c r="AT68" s="115"/>
    </row>
    <row r="69" spans="1:46" x14ac:dyDescent="0.25">
      <c r="A69" s="54">
        <f t="shared" si="5"/>
        <v>60</v>
      </c>
      <c r="B69" s="55" t="str">
        <f>'[1]data peserta'!B61</f>
        <v xml:space="preserve">MTs Rohmaniyah Menur Mranggen </v>
      </c>
      <c r="C69" s="107"/>
      <c r="D69" s="108"/>
      <c r="E69" s="109"/>
      <c r="F69" s="110"/>
      <c r="G69" s="110"/>
      <c r="H69" s="112"/>
      <c r="I69" s="107"/>
      <c r="J69" s="108"/>
      <c r="K69" s="109"/>
      <c r="L69" s="110"/>
      <c r="M69" s="110"/>
      <c r="N69" s="112"/>
      <c r="O69" s="105"/>
      <c r="P69" s="98"/>
      <c r="Q69" s="99"/>
      <c r="R69" s="105"/>
      <c r="S69" s="113"/>
      <c r="T69" s="114"/>
      <c r="U69" s="105"/>
      <c r="V69" s="98"/>
      <c r="W69" s="99"/>
      <c r="X69" s="105"/>
      <c r="Y69" s="113"/>
      <c r="Z69" s="114"/>
      <c r="AA69" s="105"/>
      <c r="AB69" s="113"/>
      <c r="AC69" s="114"/>
      <c r="AD69" s="105"/>
      <c r="AE69" s="98"/>
      <c r="AF69" s="99"/>
      <c r="AG69" s="105"/>
      <c r="AH69" s="113"/>
      <c r="AI69" s="114"/>
      <c r="AJ69" s="105"/>
      <c r="AK69" s="98"/>
      <c r="AL69" s="99"/>
      <c r="AM69" s="67">
        <f t="shared" si="0"/>
        <v>0</v>
      </c>
      <c r="AN69" s="67">
        <f t="shared" si="0"/>
        <v>0</v>
      </c>
      <c r="AO69" s="67">
        <f t="shared" si="0"/>
        <v>0</v>
      </c>
      <c r="AP69" s="68">
        <f t="shared" si="1"/>
        <v>0</v>
      </c>
      <c r="AQ69" s="69">
        <f t="shared" si="2"/>
        <v>0</v>
      </c>
      <c r="AR69" s="70">
        <f t="shared" si="3"/>
        <v>0</v>
      </c>
      <c r="AS69" s="71">
        <f t="shared" si="4"/>
        <v>0</v>
      </c>
      <c r="AT69" s="115"/>
    </row>
    <row r="70" spans="1:46" x14ac:dyDescent="0.25">
      <c r="A70" s="54">
        <f t="shared" si="5"/>
        <v>61</v>
      </c>
      <c r="B70" s="55" t="str">
        <f>'[1]data peserta'!B62</f>
        <v xml:space="preserve">MTs Al Hamidiyah </v>
      </c>
      <c r="C70" s="107"/>
      <c r="D70" s="108"/>
      <c r="E70" s="109"/>
      <c r="F70" s="110"/>
      <c r="G70" s="110"/>
      <c r="H70" s="112"/>
      <c r="I70" s="107"/>
      <c r="J70" s="108"/>
      <c r="K70" s="109"/>
      <c r="L70" s="110"/>
      <c r="M70" s="110"/>
      <c r="N70" s="112"/>
      <c r="O70" s="105"/>
      <c r="P70" s="98"/>
      <c r="Q70" s="99"/>
      <c r="R70" s="105"/>
      <c r="S70" s="113"/>
      <c r="T70" s="114"/>
      <c r="U70" s="105"/>
      <c r="V70" s="98"/>
      <c r="W70" s="99"/>
      <c r="X70" s="105"/>
      <c r="Y70" s="113"/>
      <c r="Z70" s="114"/>
      <c r="AA70" s="105"/>
      <c r="AB70" s="113"/>
      <c r="AC70" s="114"/>
      <c r="AD70" s="105"/>
      <c r="AE70" s="98"/>
      <c r="AF70" s="99"/>
      <c r="AG70" s="105"/>
      <c r="AH70" s="113"/>
      <c r="AI70" s="114"/>
      <c r="AJ70" s="105"/>
      <c r="AK70" s="98"/>
      <c r="AL70" s="99"/>
      <c r="AM70" s="67">
        <f t="shared" si="0"/>
        <v>0</v>
      </c>
      <c r="AN70" s="67">
        <f t="shared" si="0"/>
        <v>0</v>
      </c>
      <c r="AO70" s="67">
        <f t="shared" si="0"/>
        <v>0</v>
      </c>
      <c r="AP70" s="68">
        <f t="shared" si="1"/>
        <v>0</v>
      </c>
      <c r="AQ70" s="69">
        <f t="shared" si="2"/>
        <v>0</v>
      </c>
      <c r="AR70" s="70">
        <f t="shared" si="3"/>
        <v>0</v>
      </c>
      <c r="AS70" s="71">
        <f t="shared" si="4"/>
        <v>0</v>
      </c>
      <c r="AT70" s="115"/>
    </row>
    <row r="71" spans="1:46" x14ac:dyDescent="0.25">
      <c r="A71" s="54">
        <f t="shared" si="5"/>
        <v>62</v>
      </c>
      <c r="B71" s="55" t="str">
        <f>'[1]data peserta'!B63</f>
        <v xml:space="preserve">MTs Hidayatul Mubtadin Sayung </v>
      </c>
      <c r="C71" s="107"/>
      <c r="D71" s="108"/>
      <c r="E71" s="109"/>
      <c r="F71" s="110"/>
      <c r="G71" s="110"/>
      <c r="H71" s="112"/>
      <c r="I71" s="107"/>
      <c r="J71" s="108"/>
      <c r="K71" s="109"/>
      <c r="L71" s="110"/>
      <c r="M71" s="110"/>
      <c r="N71" s="112"/>
      <c r="O71" s="105"/>
      <c r="P71" s="98"/>
      <c r="Q71" s="99"/>
      <c r="R71" s="105"/>
      <c r="S71" s="113"/>
      <c r="T71" s="114"/>
      <c r="U71" s="105"/>
      <c r="V71" s="98"/>
      <c r="W71" s="99"/>
      <c r="X71" s="105"/>
      <c r="Y71" s="113"/>
      <c r="Z71" s="114"/>
      <c r="AA71" s="105"/>
      <c r="AB71" s="113"/>
      <c r="AC71" s="114"/>
      <c r="AD71" s="105"/>
      <c r="AE71" s="98"/>
      <c r="AF71" s="99"/>
      <c r="AG71" s="105"/>
      <c r="AH71" s="113"/>
      <c r="AI71" s="114"/>
      <c r="AJ71" s="105"/>
      <c r="AK71" s="98"/>
      <c r="AL71" s="99"/>
      <c r="AM71" s="67">
        <f t="shared" si="0"/>
        <v>0</v>
      </c>
      <c r="AN71" s="67">
        <f t="shared" si="0"/>
        <v>0</v>
      </c>
      <c r="AO71" s="67">
        <f t="shared" si="0"/>
        <v>0</v>
      </c>
      <c r="AP71" s="68">
        <f t="shared" si="1"/>
        <v>0</v>
      </c>
      <c r="AQ71" s="69">
        <f t="shared" si="2"/>
        <v>0</v>
      </c>
      <c r="AR71" s="70">
        <f t="shared" si="3"/>
        <v>0</v>
      </c>
      <c r="AS71" s="71">
        <f t="shared" si="4"/>
        <v>0</v>
      </c>
      <c r="AT71" s="115"/>
    </row>
    <row r="72" spans="1:46" x14ac:dyDescent="0.25">
      <c r="A72" s="54">
        <f t="shared" si="5"/>
        <v>63</v>
      </c>
      <c r="B72" s="55" t="str">
        <f>'[1]data peserta'!B64</f>
        <v xml:space="preserve">MTs Miftahul Ulum Ngemplak Mranggen </v>
      </c>
      <c r="C72" s="107"/>
      <c r="D72" s="108"/>
      <c r="E72" s="109"/>
      <c r="F72" s="110"/>
      <c r="G72" s="110"/>
      <c r="H72" s="112"/>
      <c r="I72" s="107"/>
      <c r="J72" s="108"/>
      <c r="K72" s="109"/>
      <c r="L72" s="110"/>
      <c r="M72" s="110"/>
      <c r="N72" s="112"/>
      <c r="O72" s="105"/>
      <c r="P72" s="98"/>
      <c r="Q72" s="99"/>
      <c r="R72" s="105"/>
      <c r="S72" s="113"/>
      <c r="T72" s="114"/>
      <c r="U72" s="105"/>
      <c r="V72" s="98"/>
      <c r="W72" s="99"/>
      <c r="X72" s="105"/>
      <c r="Y72" s="113"/>
      <c r="Z72" s="114"/>
      <c r="AA72" s="105"/>
      <c r="AB72" s="113"/>
      <c r="AC72" s="114"/>
      <c r="AD72" s="105"/>
      <c r="AE72" s="98"/>
      <c r="AF72" s="99"/>
      <c r="AG72" s="105"/>
      <c r="AH72" s="113"/>
      <c r="AI72" s="114"/>
      <c r="AJ72" s="105"/>
      <c r="AK72" s="98"/>
      <c r="AL72" s="99"/>
      <c r="AM72" s="67">
        <f t="shared" si="0"/>
        <v>0</v>
      </c>
      <c r="AN72" s="67">
        <f t="shared" si="0"/>
        <v>0</v>
      </c>
      <c r="AO72" s="67">
        <f t="shared" si="0"/>
        <v>0</v>
      </c>
      <c r="AP72" s="68">
        <f t="shared" si="1"/>
        <v>0</v>
      </c>
      <c r="AQ72" s="69">
        <f t="shared" si="2"/>
        <v>0</v>
      </c>
      <c r="AR72" s="70">
        <f t="shared" si="3"/>
        <v>0</v>
      </c>
      <c r="AS72" s="71">
        <f t="shared" si="4"/>
        <v>0</v>
      </c>
      <c r="AT72" s="115"/>
    </row>
    <row r="73" spans="1:46" x14ac:dyDescent="0.25">
      <c r="A73" s="116">
        <f t="shared" si="5"/>
        <v>64</v>
      </c>
      <c r="B73" s="55" t="str">
        <f>'[1]data peserta'!B65</f>
        <v xml:space="preserve">MTs Miftahul Ulum Jragung </v>
      </c>
      <c r="C73" s="110"/>
      <c r="D73" s="110"/>
      <c r="E73" s="112"/>
      <c r="F73" s="80"/>
      <c r="G73" s="80"/>
      <c r="H73" s="80"/>
      <c r="I73" s="80"/>
      <c r="J73" s="80"/>
      <c r="K73" s="80"/>
      <c r="L73" s="80"/>
      <c r="M73" s="80"/>
      <c r="N73" s="80"/>
      <c r="O73" s="113"/>
      <c r="P73" s="113"/>
      <c r="Q73" s="114"/>
      <c r="R73" s="105"/>
      <c r="S73" s="113"/>
      <c r="T73" s="114"/>
      <c r="U73" s="105"/>
      <c r="V73" s="113"/>
      <c r="W73" s="114"/>
      <c r="X73" s="105"/>
      <c r="Y73" s="62"/>
      <c r="Z73" s="62"/>
      <c r="AA73" s="105"/>
      <c r="AB73" s="62"/>
      <c r="AC73" s="114"/>
      <c r="AD73" s="105"/>
      <c r="AE73" s="62"/>
      <c r="AF73" s="114"/>
      <c r="AG73" s="105"/>
      <c r="AH73" s="113"/>
      <c r="AI73" s="114"/>
      <c r="AJ73" s="105"/>
      <c r="AK73" s="113"/>
      <c r="AL73" s="62"/>
      <c r="AM73" s="67">
        <f t="shared" si="0"/>
        <v>0</v>
      </c>
      <c r="AN73" s="67">
        <f t="shared" si="0"/>
        <v>0</v>
      </c>
      <c r="AO73" s="67">
        <f t="shared" si="0"/>
        <v>0</v>
      </c>
      <c r="AP73" s="68">
        <f t="shared" si="1"/>
        <v>0</v>
      </c>
      <c r="AQ73" s="69">
        <f t="shared" si="2"/>
        <v>0</v>
      </c>
      <c r="AR73" s="70">
        <f t="shared" si="3"/>
        <v>0</v>
      </c>
      <c r="AS73" s="71">
        <f t="shared" si="4"/>
        <v>0</v>
      </c>
      <c r="AT73" s="115"/>
    </row>
    <row r="74" spans="1:46" x14ac:dyDescent="0.25">
      <c r="A74" s="116">
        <f t="shared" si="5"/>
        <v>65</v>
      </c>
      <c r="B74" s="55" t="str">
        <f>'[1]data peserta'!B66</f>
        <v xml:space="preserve">MTs Al Hikmah Guntur </v>
      </c>
      <c r="C74" s="110"/>
      <c r="D74" s="110"/>
      <c r="E74" s="112"/>
      <c r="F74" s="80"/>
      <c r="G74" s="80"/>
      <c r="H74" s="80"/>
      <c r="I74" s="80"/>
      <c r="J74" s="80"/>
      <c r="K74" s="80"/>
      <c r="L74" s="80"/>
      <c r="M74" s="80"/>
      <c r="N74" s="80"/>
      <c r="O74" s="113"/>
      <c r="P74" s="113"/>
      <c r="Q74" s="114"/>
      <c r="R74" s="105"/>
      <c r="S74" s="113"/>
      <c r="T74" s="114"/>
      <c r="U74" s="105"/>
      <c r="V74" s="113"/>
      <c r="W74" s="114"/>
      <c r="X74" s="105"/>
      <c r="Y74" s="117"/>
      <c r="Z74" s="117"/>
      <c r="AA74" s="105"/>
      <c r="AB74" s="117"/>
      <c r="AC74" s="114"/>
      <c r="AD74" s="105"/>
      <c r="AE74" s="117"/>
      <c r="AF74" s="114"/>
      <c r="AG74" s="105"/>
      <c r="AH74" s="113"/>
      <c r="AI74" s="114"/>
      <c r="AJ74" s="105"/>
      <c r="AK74" s="113"/>
      <c r="AL74" s="117"/>
      <c r="AM74" s="67">
        <f t="shared" si="0"/>
        <v>0</v>
      </c>
      <c r="AN74" s="67">
        <f t="shared" si="0"/>
        <v>0</v>
      </c>
      <c r="AO74" s="67">
        <f t="shared" si="0"/>
        <v>0</v>
      </c>
      <c r="AP74" s="118"/>
      <c r="AQ74" s="119"/>
      <c r="AR74" s="120"/>
      <c r="AS74" s="71">
        <f t="shared" si="4"/>
        <v>0</v>
      </c>
      <c r="AT74" s="115"/>
    </row>
    <row r="75" spans="1:46" x14ac:dyDescent="0.25">
      <c r="A75" s="116">
        <f t="shared" si="5"/>
        <v>66</v>
      </c>
      <c r="B75" s="55" t="str">
        <f>'[1]data peserta'!B67</f>
        <v xml:space="preserve">SMP Assrajiyah Menur Mranggen </v>
      </c>
      <c r="C75" s="110"/>
      <c r="D75" s="110"/>
      <c r="E75" s="112"/>
      <c r="F75" s="80"/>
      <c r="G75" s="80"/>
      <c r="H75" s="80"/>
      <c r="I75" s="80"/>
      <c r="J75" s="80"/>
      <c r="K75" s="80"/>
      <c r="L75" s="80"/>
      <c r="M75" s="80"/>
      <c r="N75" s="80"/>
      <c r="O75" s="113"/>
      <c r="P75" s="113"/>
      <c r="Q75" s="114"/>
      <c r="R75" s="105"/>
      <c r="S75" s="113"/>
      <c r="T75" s="114"/>
      <c r="U75" s="105"/>
      <c r="V75" s="113"/>
      <c r="W75" s="114"/>
      <c r="X75" s="105"/>
      <c r="Y75" s="117"/>
      <c r="Z75" s="117"/>
      <c r="AA75" s="105"/>
      <c r="AB75" s="117"/>
      <c r="AC75" s="114"/>
      <c r="AD75" s="105"/>
      <c r="AE75" s="117"/>
      <c r="AF75" s="114"/>
      <c r="AG75" s="105"/>
      <c r="AH75" s="113"/>
      <c r="AI75" s="114"/>
      <c r="AJ75" s="105"/>
      <c r="AK75" s="113"/>
      <c r="AL75" s="117"/>
      <c r="AM75" s="67">
        <f>C75+F75+I75+L75+O75+R75+U75+X75+AA75+AD75+AG75+AJ75</f>
        <v>0</v>
      </c>
      <c r="AN75" s="67">
        <f>D75+G75+J75+M75+P75+S75+V75+Y75+AB75+AE75+AH75+AK75</f>
        <v>0</v>
      </c>
      <c r="AO75" s="67">
        <f>E75+H75+K75+N75+Q75+T75+W75+Z75+AC75+AF75+AI75+AL75</f>
        <v>0</v>
      </c>
      <c r="AP75" s="118"/>
      <c r="AQ75" s="119"/>
      <c r="AR75" s="120"/>
      <c r="AS75" s="71">
        <f>SUM(AM75:AO75)</f>
        <v>0</v>
      </c>
      <c r="AT75" s="115"/>
    </row>
    <row r="76" spans="1:46" hidden="1" x14ac:dyDescent="0.25">
      <c r="A76" s="116">
        <f>A75+1</f>
        <v>67</v>
      </c>
      <c r="B76" s="57"/>
      <c r="C76" s="110"/>
      <c r="D76" s="110"/>
      <c r="E76" s="112"/>
      <c r="F76" s="80"/>
      <c r="G76" s="80"/>
      <c r="H76" s="80"/>
      <c r="I76" s="80"/>
      <c r="J76" s="80"/>
      <c r="K76" s="80"/>
      <c r="L76" s="80"/>
      <c r="M76" s="80"/>
      <c r="N76" s="80"/>
      <c r="O76" s="113"/>
      <c r="P76" s="113"/>
      <c r="Q76" s="114"/>
      <c r="R76" s="105"/>
      <c r="S76" s="113"/>
      <c r="T76" s="114"/>
      <c r="U76" s="105"/>
      <c r="V76" s="113"/>
      <c r="W76" s="114"/>
      <c r="X76" s="105"/>
      <c r="Y76" s="117"/>
      <c r="Z76" s="117"/>
      <c r="AA76" s="105"/>
      <c r="AB76" s="117"/>
      <c r="AC76" s="114"/>
      <c r="AD76" s="105"/>
      <c r="AE76" s="117"/>
      <c r="AF76" s="114"/>
      <c r="AG76" s="105"/>
      <c r="AH76" s="113"/>
      <c r="AI76" s="114"/>
      <c r="AJ76" s="105"/>
      <c r="AK76" s="113"/>
      <c r="AL76" s="117"/>
      <c r="AM76" s="67"/>
      <c r="AN76" s="67"/>
      <c r="AO76" s="67"/>
      <c r="AP76" s="118"/>
      <c r="AQ76" s="119"/>
      <c r="AR76" s="120"/>
      <c r="AS76" s="71">
        <f>SUM(AM76:AO76)</f>
        <v>0</v>
      </c>
      <c r="AT76" s="115"/>
    </row>
    <row r="77" spans="1:46" hidden="1" x14ac:dyDescent="0.25">
      <c r="A77" s="116">
        <f>A76+1</f>
        <v>68</v>
      </c>
      <c r="B77" s="57"/>
      <c r="C77" s="110"/>
      <c r="D77" s="110"/>
      <c r="E77" s="112"/>
      <c r="F77" s="80"/>
      <c r="G77" s="80"/>
      <c r="H77" s="80"/>
      <c r="I77" s="80"/>
      <c r="J77" s="80"/>
      <c r="K77" s="80"/>
      <c r="L77" s="80"/>
      <c r="M77" s="80"/>
      <c r="N77" s="80"/>
      <c r="O77" s="113"/>
      <c r="P77" s="113"/>
      <c r="Q77" s="114"/>
      <c r="R77" s="105"/>
      <c r="S77" s="113"/>
      <c r="T77" s="114"/>
      <c r="U77" s="105"/>
      <c r="V77" s="113"/>
      <c r="W77" s="114"/>
      <c r="X77" s="105"/>
      <c r="Y77" s="117"/>
      <c r="Z77" s="117"/>
      <c r="AA77" s="105"/>
      <c r="AB77" s="117"/>
      <c r="AC77" s="114"/>
      <c r="AD77" s="105"/>
      <c r="AE77" s="117"/>
      <c r="AF77" s="114"/>
      <c r="AG77" s="105"/>
      <c r="AH77" s="113"/>
      <c r="AI77" s="114"/>
      <c r="AJ77" s="105"/>
      <c r="AK77" s="113"/>
      <c r="AL77" s="117"/>
      <c r="AM77" s="67"/>
      <c r="AN77" s="67"/>
      <c r="AO77" s="67"/>
      <c r="AP77" s="118"/>
      <c r="AQ77" s="119"/>
      <c r="AR77" s="120"/>
      <c r="AS77" s="71">
        <f>SUM(AM77:AO77)</f>
        <v>0</v>
      </c>
      <c r="AT77" s="115"/>
    </row>
    <row r="78" spans="1:46" hidden="1" x14ac:dyDescent="0.25">
      <c r="A78" s="116">
        <f>A77+1</f>
        <v>69</v>
      </c>
      <c r="B78" s="57"/>
      <c r="C78" s="110"/>
      <c r="D78" s="110"/>
      <c r="E78" s="112"/>
      <c r="F78" s="80"/>
      <c r="G78" s="80"/>
      <c r="H78" s="80"/>
      <c r="I78" s="80"/>
      <c r="J78" s="80"/>
      <c r="K78" s="80"/>
      <c r="L78" s="80"/>
      <c r="M78" s="80"/>
      <c r="N78" s="80"/>
      <c r="O78" s="113"/>
      <c r="P78" s="113"/>
      <c r="Q78" s="114"/>
      <c r="R78" s="105"/>
      <c r="S78" s="113"/>
      <c r="T78" s="114"/>
      <c r="U78" s="105"/>
      <c r="V78" s="113"/>
      <c r="W78" s="114"/>
      <c r="X78" s="105"/>
      <c r="Y78" s="117"/>
      <c r="Z78" s="117"/>
      <c r="AA78" s="105"/>
      <c r="AB78" s="117"/>
      <c r="AC78" s="114"/>
      <c r="AD78" s="105"/>
      <c r="AE78" s="117"/>
      <c r="AF78" s="114"/>
      <c r="AG78" s="105"/>
      <c r="AH78" s="113"/>
      <c r="AI78" s="114"/>
      <c r="AJ78" s="105"/>
      <c r="AK78" s="113"/>
      <c r="AL78" s="117"/>
      <c r="AM78" s="67"/>
      <c r="AN78" s="67"/>
      <c r="AO78" s="67"/>
      <c r="AP78" s="118"/>
      <c r="AQ78" s="119"/>
      <c r="AR78" s="120"/>
      <c r="AS78" s="71">
        <f>SUM(AM78:AO78)</f>
        <v>0</v>
      </c>
      <c r="AT78" s="115"/>
    </row>
    <row r="79" spans="1:46" hidden="1" x14ac:dyDescent="0.25">
      <c r="A79" s="116">
        <f>A78+1</f>
        <v>70</v>
      </c>
      <c r="B79" s="57"/>
      <c r="C79" s="110"/>
      <c r="D79" s="110"/>
      <c r="E79" s="112"/>
      <c r="F79" s="80"/>
      <c r="G79" s="80"/>
      <c r="H79" s="80"/>
      <c r="I79" s="80"/>
      <c r="J79" s="80"/>
      <c r="K79" s="80"/>
      <c r="L79" s="80"/>
      <c r="M79" s="80"/>
      <c r="N79" s="80"/>
      <c r="O79" s="113"/>
      <c r="P79" s="113"/>
      <c r="Q79" s="114"/>
      <c r="R79" s="105"/>
      <c r="S79" s="113"/>
      <c r="T79" s="114"/>
      <c r="U79" s="105"/>
      <c r="V79" s="113"/>
      <c r="W79" s="114"/>
      <c r="X79" s="105"/>
      <c r="Y79" s="117"/>
      <c r="Z79" s="117"/>
      <c r="AA79" s="105"/>
      <c r="AB79" s="117"/>
      <c r="AC79" s="114"/>
      <c r="AD79" s="105"/>
      <c r="AE79" s="117"/>
      <c r="AF79" s="114"/>
      <c r="AG79" s="105"/>
      <c r="AH79" s="113"/>
      <c r="AI79" s="114"/>
      <c r="AJ79" s="105"/>
      <c r="AK79" s="113"/>
      <c r="AL79" s="117"/>
      <c r="AM79" s="67"/>
      <c r="AN79" s="67"/>
      <c r="AO79" s="67"/>
      <c r="AP79" s="118"/>
      <c r="AQ79" s="119"/>
      <c r="AR79" s="120"/>
      <c r="AS79" s="71">
        <f>SUM(AM79:AO79)</f>
        <v>0</v>
      </c>
      <c r="AT79" s="115"/>
    </row>
    <row r="80" spans="1:46" ht="15.75" thickBot="1" x14ac:dyDescent="0.3">
      <c r="A80" s="16" t="s">
        <v>28</v>
      </c>
      <c r="B80" s="121"/>
      <c r="C80" s="122">
        <f>SUM(C10:C75)</f>
        <v>2</v>
      </c>
      <c r="D80" s="122">
        <f t="shared" ref="D80:AL80" si="6">SUM(D10:D75)</f>
        <v>2</v>
      </c>
      <c r="E80" s="122">
        <f t="shared" si="6"/>
        <v>2</v>
      </c>
      <c r="F80" s="122">
        <f t="shared" si="6"/>
        <v>2</v>
      </c>
      <c r="G80" s="122">
        <f t="shared" si="6"/>
        <v>2</v>
      </c>
      <c r="H80" s="122">
        <f t="shared" si="6"/>
        <v>2</v>
      </c>
      <c r="I80" s="122">
        <f t="shared" si="6"/>
        <v>1</v>
      </c>
      <c r="J80" s="122">
        <f t="shared" si="6"/>
        <v>1</v>
      </c>
      <c r="K80" s="122">
        <f t="shared" si="6"/>
        <v>1</v>
      </c>
      <c r="L80" s="122">
        <f t="shared" si="6"/>
        <v>1</v>
      </c>
      <c r="M80" s="122">
        <f t="shared" si="6"/>
        <v>1</v>
      </c>
      <c r="N80" s="122">
        <f t="shared" si="6"/>
        <v>1</v>
      </c>
      <c r="O80" s="122">
        <f t="shared" si="6"/>
        <v>2</v>
      </c>
      <c r="P80" s="122">
        <f t="shared" si="6"/>
        <v>2</v>
      </c>
      <c r="Q80" s="122">
        <f t="shared" si="6"/>
        <v>2</v>
      </c>
      <c r="R80" s="122">
        <f t="shared" si="6"/>
        <v>2</v>
      </c>
      <c r="S80" s="122">
        <f t="shared" si="6"/>
        <v>2</v>
      </c>
      <c r="T80" s="122">
        <f t="shared" si="6"/>
        <v>2</v>
      </c>
      <c r="U80" s="122">
        <f t="shared" si="6"/>
        <v>1</v>
      </c>
      <c r="V80" s="122">
        <f t="shared" si="6"/>
        <v>1</v>
      </c>
      <c r="W80" s="122">
        <f t="shared" si="6"/>
        <v>1</v>
      </c>
      <c r="X80" s="122">
        <f t="shared" si="6"/>
        <v>1</v>
      </c>
      <c r="Y80" s="122">
        <f t="shared" si="6"/>
        <v>1</v>
      </c>
      <c r="Z80" s="122">
        <f t="shared" si="6"/>
        <v>1</v>
      </c>
      <c r="AA80" s="122">
        <f t="shared" si="6"/>
        <v>1</v>
      </c>
      <c r="AB80" s="122">
        <f t="shared" si="6"/>
        <v>1</v>
      </c>
      <c r="AC80" s="122">
        <f t="shared" si="6"/>
        <v>1</v>
      </c>
      <c r="AD80" s="122">
        <f t="shared" si="6"/>
        <v>1</v>
      </c>
      <c r="AE80" s="122">
        <f t="shared" si="6"/>
        <v>1</v>
      </c>
      <c r="AF80" s="122">
        <f t="shared" si="6"/>
        <v>1</v>
      </c>
      <c r="AG80" s="122">
        <f t="shared" si="6"/>
        <v>1</v>
      </c>
      <c r="AH80" s="122">
        <f t="shared" si="6"/>
        <v>1</v>
      </c>
      <c r="AI80" s="122">
        <f t="shared" si="6"/>
        <v>1</v>
      </c>
      <c r="AJ80" s="122">
        <f t="shared" si="6"/>
        <v>1</v>
      </c>
      <c r="AK80" s="122">
        <f t="shared" si="6"/>
        <v>1</v>
      </c>
      <c r="AL80" s="122">
        <f t="shared" si="6"/>
        <v>1</v>
      </c>
      <c r="AM80" s="67">
        <f>SUM(AM10:AM75)</f>
        <v>16</v>
      </c>
      <c r="AN80" s="67">
        <f t="shared" ref="AN80:AT80" si="7">SUM(AN10:AN75)</f>
        <v>16</v>
      </c>
      <c r="AO80" s="67">
        <f t="shared" si="7"/>
        <v>16</v>
      </c>
      <c r="AP80" s="67">
        <f t="shared" si="7"/>
        <v>112</v>
      </c>
      <c r="AQ80" s="67">
        <f t="shared" si="7"/>
        <v>48</v>
      </c>
      <c r="AR80" s="67">
        <f t="shared" si="7"/>
        <v>16</v>
      </c>
      <c r="AS80" s="67">
        <f t="shared" si="7"/>
        <v>48</v>
      </c>
      <c r="AT80" s="67">
        <f t="shared" si="7"/>
        <v>0</v>
      </c>
    </row>
    <row r="86" spans="1:2" ht="15.75" x14ac:dyDescent="0.25">
      <c r="A86" s="123"/>
      <c r="B86" s="124" t="s">
        <v>29</v>
      </c>
    </row>
    <row r="87" spans="1:2" ht="15.75" x14ac:dyDescent="0.25">
      <c r="A87" s="125"/>
      <c r="B87" s="124" t="s">
        <v>30</v>
      </c>
    </row>
  </sheetData>
  <mergeCells count="24">
    <mergeCell ref="AD8:AF8"/>
    <mergeCell ref="AG8:AI8"/>
    <mergeCell ref="AJ8:AL8"/>
    <mergeCell ref="A80:B80"/>
    <mergeCell ref="U7:AL7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1:AT1"/>
    <mergeCell ref="A2:AT2"/>
    <mergeCell ref="A6:A9"/>
    <mergeCell ref="B6:B9"/>
    <mergeCell ref="C6:AL6"/>
    <mergeCell ref="AM6:AO8"/>
    <mergeCell ref="AP6:AR8"/>
    <mergeCell ref="AS6:AS9"/>
    <mergeCell ref="AT6:AT9"/>
    <mergeCell ref="C7:T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2020-01-24T04:25:36Z</dcterms:created>
  <dcterms:modified xsi:type="dcterms:W3CDTF">2020-01-24T04:26:28Z</dcterms:modified>
</cp:coreProperties>
</file>