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/>
  </bookViews>
  <sheets>
    <sheet name="Sheet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2" i="1"/>
  <c r="S12"/>
  <c r="R12"/>
  <c r="P12"/>
  <c r="L12"/>
  <c r="J12"/>
  <c r="H12"/>
  <c r="G12"/>
  <c r="E12"/>
  <c r="D12"/>
  <c r="X11"/>
  <c r="Y11" s="1"/>
  <c r="V11"/>
  <c r="Z11" s="1"/>
  <c r="AA11" s="1"/>
  <c r="T11"/>
  <c r="S11"/>
  <c r="Q11"/>
  <c r="N11"/>
  <c r="M11"/>
  <c r="K11"/>
  <c r="I11"/>
  <c r="F11"/>
  <c r="F12" s="1"/>
  <c r="C11"/>
  <c r="B11"/>
  <c r="N5"/>
  <c r="M5"/>
  <c r="N4"/>
  <c r="K12" l="1"/>
  <c r="T12"/>
  <c r="O11"/>
  <c r="Q12"/>
  <c r="N12"/>
  <c r="O12" s="1"/>
  <c r="V12"/>
  <c r="W12" s="1"/>
  <c r="M12"/>
  <c r="U11"/>
  <c r="AC11"/>
  <c r="X12"/>
  <c r="Y12" s="1"/>
  <c r="I12"/>
  <c r="AC12" s="1"/>
  <c r="W11"/>
  <c r="Z12" l="1"/>
  <c r="AA12" s="1"/>
  <c r="U12"/>
</calcChain>
</file>

<file path=xl/sharedStrings.xml><?xml version="1.0" encoding="utf-8"?>
<sst xmlns="http://schemas.openxmlformats.org/spreadsheetml/2006/main" count="52" uniqueCount="25">
  <si>
    <t>ANGKA KESEMBUHAN DAN PENGOBATAN LENGKAP SERTA KEBERHASILAN PENGOBATAN TUBERKULOSIS MENURUT JENIS KELAMIN, KECAMATAN, DAN PUSKESMAS</t>
  </si>
  <si>
    <t>NO</t>
  </si>
  <si>
    <t>KECAMATAN</t>
  </si>
  <si>
    <t>PUSKESMAS</t>
  </si>
  <si>
    <r>
      <t>JUMLAH KASUS TUBERKULOSIS PARU TERKONFIRMASI BAKTERIOLOGIS YANG TERDAFTAR DAN DIOBATI</t>
    </r>
    <r>
      <rPr>
        <vertAlign val="superscript"/>
        <sz val="12"/>
        <rFont val="Arial"/>
        <family val="2"/>
      </rPr>
      <t>*)</t>
    </r>
  </si>
  <si>
    <r>
      <t>JUMLAH SEMUA KASUS TUBERKULOSIS TERDAFTAR DAN DIOBATI</t>
    </r>
    <r>
      <rPr>
        <vertAlign val="superscript"/>
        <sz val="12"/>
        <rFont val="Arial"/>
        <family val="2"/>
      </rPr>
      <t>*)</t>
    </r>
  </si>
  <si>
    <r>
      <t>ANGKA KESEMBUHAN</t>
    </r>
    <r>
      <rPr>
        <i/>
        <sz val="12"/>
        <rFont val="Arial"/>
        <family val="2"/>
      </rPr>
      <t xml:space="preserve"> (CURE RATE)</t>
    </r>
    <r>
      <rPr>
        <sz val="12"/>
        <rFont val="Arial"/>
        <family val="2"/>
      </rPr>
      <t xml:space="preserve"> TUBERKULOSIS PARU TERKONFIRMASI BAKTERIOLOGIS</t>
    </r>
  </si>
  <si>
    <r>
      <t xml:space="preserve">ANGKA PENGOBATAN LENGKAP 
</t>
    </r>
    <r>
      <rPr>
        <i/>
        <sz val="12"/>
        <rFont val="Arial"/>
        <family val="2"/>
      </rPr>
      <t>(COMPLETE RATE) SEMUA KASUS TUBERKULOSIS</t>
    </r>
  </si>
  <si>
    <r>
      <t xml:space="preserve">ANGKA KEBERHASILAN PENGOBATAN </t>
    </r>
    <r>
      <rPr>
        <i/>
        <sz val="12"/>
        <rFont val="Arial"/>
        <family val="2"/>
      </rPr>
      <t xml:space="preserve">(SUCCESS RATE/SR) </t>
    </r>
    <r>
      <rPr>
        <sz val="12"/>
        <rFont val="Arial"/>
        <family val="2"/>
      </rPr>
      <t>SEMUA KASUS TUBERKULOSIS</t>
    </r>
  </si>
  <si>
    <t>JUMLAH KEMATIAN SELAMA PENGOBATAN TUBERKULOSIS</t>
  </si>
  <si>
    <t>LAKI-LAKI</t>
  </si>
  <si>
    <t>PEREMPUAN</t>
  </si>
  <si>
    <t>LAKI-LAKI + PEREMPUAN</t>
  </si>
  <si>
    <t>L</t>
  </si>
  <si>
    <t>P</t>
  </si>
  <si>
    <t>L + P</t>
  </si>
  <si>
    <t>JUMLAH</t>
  </si>
  <si>
    <t>%</t>
  </si>
  <si>
    <t>Sumber: Seksi Pencegahan dan Pengendalian Penyakit Menular</t>
  </si>
  <si>
    <r>
      <t xml:space="preserve">Keterangan: </t>
    </r>
    <r>
      <rPr>
        <vertAlign val="superscript"/>
        <sz val="12"/>
        <rFont val="Arial"/>
        <family val="2"/>
      </rPr>
      <t/>
    </r>
  </si>
  <si>
    <t>*) Kasus Tuberkulosis terdaftar dan diobati berdasarkan kohort yang sama dari kasus yang dinilai kesembuhan dan pengobatan lengkap</t>
  </si>
  <si>
    <t xml:space="preserve">   Jumlah pasien adalah seluruh pasien Tuberkulosis yang ada di wilayah kerja puskesmas tersebut termasuk pasien yang ditemukan di RS, BBKPM/BPKPM/BP4, Lembaga Pemasyarakatan, </t>
  </si>
  <si>
    <t xml:space="preserve">   Rumah Tahanan, Dokter Praktek Mandiri, Klinik dll</t>
  </si>
  <si>
    <t>JUMLAH (KEC)</t>
  </si>
  <si>
    <t>DEMPET KABUPATEN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</si>
</sst>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64" formatCode="0.0"/>
    <numFmt numFmtId="165" formatCode="#,##0.0_);\(#,##0.0\)"/>
  </numFmts>
  <fonts count="8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vertAlign val="superscript"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2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7" fontId="1" fillId="0" borderId="8" xfId="1" applyNumberFormat="1" applyFont="1" applyBorder="1" applyAlignment="1">
      <alignment vertical="center"/>
    </xf>
    <xf numFmtId="164" fontId="1" fillId="0" borderId="8" xfId="1" applyNumberFormat="1" applyFont="1" applyBorder="1" applyAlignment="1">
      <alignment vertical="center"/>
    </xf>
    <xf numFmtId="3" fontId="1" fillId="0" borderId="8" xfId="1" applyNumberFormat="1" applyFont="1" applyBorder="1" applyAlignment="1">
      <alignment vertical="center"/>
    </xf>
    <xf numFmtId="37" fontId="1" fillId="0" borderId="8" xfId="1" applyNumberFormat="1" applyFont="1" applyBorder="1" applyAlignment="1">
      <alignment horizontal="right" vertical="center"/>
    </xf>
    <xf numFmtId="164" fontId="1" fillId="0" borderId="8" xfId="1" applyNumberFormat="1" applyFont="1" applyBorder="1" applyAlignment="1">
      <alignment horizontal="right"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37" fontId="7" fillId="0" borderId="19" xfId="1" applyNumberFormat="1" applyFont="1" applyBorder="1" applyAlignment="1">
      <alignment vertical="center"/>
    </xf>
    <xf numFmtId="164" fontId="7" fillId="0" borderId="19" xfId="1" applyNumberFormat="1" applyFont="1" applyBorder="1" applyAlignment="1">
      <alignment vertical="center"/>
    </xf>
    <xf numFmtId="164" fontId="7" fillId="0" borderId="18" xfId="1" applyNumberFormat="1" applyFont="1" applyBorder="1" applyAlignment="1">
      <alignment vertical="center"/>
    </xf>
    <xf numFmtId="3" fontId="7" fillId="0" borderId="19" xfId="1" applyNumberFormat="1" applyFont="1" applyBorder="1" applyAlignment="1">
      <alignment vertical="center"/>
    </xf>
    <xf numFmtId="37" fontId="7" fillId="0" borderId="19" xfId="1" applyNumberFormat="1" applyFont="1" applyBorder="1" applyAlignment="1">
      <alignment horizontal="right" vertical="center"/>
    </xf>
    <xf numFmtId="164" fontId="7" fillId="0" borderId="19" xfId="1" applyNumberFormat="1" applyFont="1" applyBorder="1" applyAlignment="1">
      <alignment horizontal="right" vertical="center"/>
    </xf>
    <xf numFmtId="165" fontId="1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</cellXfs>
  <cellStyles count="2">
    <cellStyle name="Comma [0]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KES%20%20DEMAK\Downloads\PROFIL%20Dinas%20Kesehatan%202020\PROFIL%20Dinas%20Kesehatan%202020\REKAP%20TABEL%202020...upda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</row>
        <row r="26">
          <cell r="B26" t="str">
            <v>DEMPET</v>
          </cell>
          <cell r="C26" t="str">
            <v>Puskesmas Dempet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C19"/>
  <sheetViews>
    <sheetView tabSelected="1" workbookViewId="0"/>
  </sheetViews>
  <sheetFormatPr defaultRowHeight="15"/>
  <cols>
    <col min="1" max="1" width="5.7109375" customWidth="1"/>
    <col min="2" max="2" width="21.7109375" customWidth="1"/>
    <col min="3" max="3" width="29.42578125" bestFit="1" customWidth="1"/>
    <col min="4" max="20" width="9.7109375" customWidth="1"/>
    <col min="21" max="21" width="9.5703125" customWidth="1"/>
    <col min="22" max="29" width="9.7109375" customWidth="1"/>
  </cols>
  <sheetData>
    <row r="1" spans="1:29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6.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6.5">
      <c r="A4" s="4"/>
      <c r="B4" s="4"/>
      <c r="C4" s="4"/>
      <c r="D4" s="4"/>
      <c r="E4" s="5"/>
      <c r="F4" s="5"/>
      <c r="G4" s="4"/>
      <c r="H4" s="4"/>
      <c r="I4" s="4"/>
      <c r="J4" s="4"/>
      <c r="K4" s="4"/>
      <c r="L4" s="4"/>
      <c r="M4" s="6" t="s">
        <v>24</v>
      </c>
      <c r="N4" s="5" t="str">
        <f>'[1]1'!F5</f>
        <v>DEMAK</v>
      </c>
      <c r="O4" s="4"/>
      <c r="P4" s="4"/>
      <c r="Q4" s="4"/>
      <c r="R4" s="4"/>
      <c r="S4" s="4"/>
      <c r="T4" s="4"/>
      <c r="U4" s="4"/>
      <c r="V4" s="7"/>
      <c r="W4" s="7"/>
      <c r="X4" s="7"/>
      <c r="Y4" s="4"/>
      <c r="Z4" s="4"/>
      <c r="AA4" s="4"/>
      <c r="AB4" s="4"/>
      <c r="AC4" s="4"/>
    </row>
    <row r="5" spans="1:29" ht="16.5">
      <c r="A5" s="4"/>
      <c r="B5" s="4"/>
      <c r="C5" s="4"/>
      <c r="D5" s="4"/>
      <c r="E5" s="5"/>
      <c r="F5" s="5"/>
      <c r="G5" s="4"/>
      <c r="H5" s="4"/>
      <c r="I5" s="4"/>
      <c r="J5" s="4"/>
      <c r="K5" s="4"/>
      <c r="L5" s="4"/>
      <c r="M5" s="6" t="str">
        <f>'[1]1'!E6</f>
        <v xml:space="preserve">TAHUN </v>
      </c>
      <c r="N5" s="5">
        <f>'[1]1'!F6</f>
        <v>2020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5.75" thickBot="1">
      <c r="A6" s="44"/>
      <c r="B6" s="44"/>
      <c r="C6" s="44"/>
      <c r="D6" s="8"/>
      <c r="E6" s="8"/>
      <c r="F6" s="8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>
      <c r="A7" s="45" t="s">
        <v>1</v>
      </c>
      <c r="B7" s="45" t="s">
        <v>2</v>
      </c>
      <c r="C7" s="45" t="s">
        <v>3</v>
      </c>
      <c r="D7" s="48" t="s">
        <v>4</v>
      </c>
      <c r="E7" s="49"/>
      <c r="F7" s="50"/>
      <c r="G7" s="48" t="s">
        <v>5</v>
      </c>
      <c r="H7" s="49"/>
      <c r="I7" s="50"/>
      <c r="J7" s="36" t="s">
        <v>6</v>
      </c>
      <c r="K7" s="37"/>
      <c r="L7" s="37"/>
      <c r="M7" s="37"/>
      <c r="N7" s="37"/>
      <c r="O7" s="38"/>
      <c r="P7" s="36" t="s">
        <v>7</v>
      </c>
      <c r="Q7" s="37"/>
      <c r="R7" s="38"/>
      <c r="S7" s="37"/>
      <c r="T7" s="37"/>
      <c r="U7" s="38"/>
      <c r="V7" s="39" t="s">
        <v>8</v>
      </c>
      <c r="W7" s="40"/>
      <c r="X7" s="40"/>
      <c r="Y7" s="40"/>
      <c r="Z7" s="40"/>
      <c r="AA7" s="41"/>
      <c r="AB7" s="39" t="s">
        <v>9</v>
      </c>
      <c r="AC7" s="41"/>
    </row>
    <row r="8" spans="1:29">
      <c r="A8" s="46"/>
      <c r="B8" s="46"/>
      <c r="C8" s="46"/>
      <c r="D8" s="51"/>
      <c r="E8" s="52"/>
      <c r="F8" s="53"/>
      <c r="G8" s="51"/>
      <c r="H8" s="52"/>
      <c r="I8" s="53"/>
      <c r="J8" s="33" t="s">
        <v>10</v>
      </c>
      <c r="K8" s="33"/>
      <c r="L8" s="33" t="s">
        <v>11</v>
      </c>
      <c r="M8" s="33"/>
      <c r="N8" s="35" t="s">
        <v>12</v>
      </c>
      <c r="O8" s="35"/>
      <c r="P8" s="33" t="s">
        <v>10</v>
      </c>
      <c r="Q8" s="33"/>
      <c r="R8" s="33" t="s">
        <v>11</v>
      </c>
      <c r="S8" s="34"/>
      <c r="T8" s="35" t="s">
        <v>12</v>
      </c>
      <c r="U8" s="35"/>
      <c r="V8" s="33" t="s">
        <v>10</v>
      </c>
      <c r="W8" s="33"/>
      <c r="X8" s="33" t="s">
        <v>11</v>
      </c>
      <c r="Y8" s="34"/>
      <c r="Z8" s="35" t="s">
        <v>12</v>
      </c>
      <c r="AA8" s="35"/>
      <c r="AB8" s="42"/>
      <c r="AC8" s="43"/>
    </row>
    <row r="9" spans="1:29">
      <c r="A9" s="47"/>
      <c r="B9" s="47"/>
      <c r="C9" s="47"/>
      <c r="D9" s="9" t="s">
        <v>13</v>
      </c>
      <c r="E9" s="9" t="s">
        <v>14</v>
      </c>
      <c r="F9" s="9" t="s">
        <v>15</v>
      </c>
      <c r="G9" s="9" t="s">
        <v>13</v>
      </c>
      <c r="H9" s="9" t="s">
        <v>14</v>
      </c>
      <c r="I9" s="9" t="s">
        <v>15</v>
      </c>
      <c r="J9" s="10" t="s">
        <v>16</v>
      </c>
      <c r="K9" s="10" t="s">
        <v>17</v>
      </c>
      <c r="L9" s="10" t="s">
        <v>16</v>
      </c>
      <c r="M9" s="10" t="s">
        <v>17</v>
      </c>
      <c r="N9" s="10" t="s">
        <v>16</v>
      </c>
      <c r="O9" s="11" t="s">
        <v>17</v>
      </c>
      <c r="P9" s="10" t="s">
        <v>16</v>
      </c>
      <c r="Q9" s="10" t="s">
        <v>17</v>
      </c>
      <c r="R9" s="10" t="s">
        <v>16</v>
      </c>
      <c r="S9" s="12" t="s">
        <v>17</v>
      </c>
      <c r="T9" s="10" t="s">
        <v>16</v>
      </c>
      <c r="U9" s="11" t="s">
        <v>17</v>
      </c>
      <c r="V9" s="10" t="s">
        <v>16</v>
      </c>
      <c r="W9" s="10" t="s">
        <v>17</v>
      </c>
      <c r="X9" s="10" t="s">
        <v>16</v>
      </c>
      <c r="Y9" s="10" t="s">
        <v>17</v>
      </c>
      <c r="Z9" s="10" t="s">
        <v>16</v>
      </c>
      <c r="AA9" s="10" t="s">
        <v>17</v>
      </c>
      <c r="AB9" s="10" t="s">
        <v>16</v>
      </c>
      <c r="AC9" s="10" t="s">
        <v>17</v>
      </c>
    </row>
    <row r="10" spans="1:29">
      <c r="A10" s="13">
        <v>1</v>
      </c>
      <c r="B10" s="14">
        <v>2</v>
      </c>
      <c r="C10" s="13">
        <v>3</v>
      </c>
      <c r="D10" s="13">
        <v>4</v>
      </c>
      <c r="E10" s="14">
        <v>5</v>
      </c>
      <c r="F10" s="13">
        <v>6</v>
      </c>
      <c r="G10" s="13">
        <v>7</v>
      </c>
      <c r="H10" s="14">
        <v>8</v>
      </c>
      <c r="I10" s="13">
        <v>9</v>
      </c>
      <c r="J10" s="13">
        <v>10</v>
      </c>
      <c r="K10" s="14">
        <v>11</v>
      </c>
      <c r="L10" s="13">
        <v>12</v>
      </c>
      <c r="M10" s="13">
        <v>13</v>
      </c>
      <c r="N10" s="14">
        <v>14</v>
      </c>
      <c r="O10" s="13">
        <v>15</v>
      </c>
      <c r="P10" s="13">
        <v>16</v>
      </c>
      <c r="Q10" s="14">
        <v>17</v>
      </c>
      <c r="R10" s="13">
        <v>18</v>
      </c>
      <c r="S10" s="13">
        <v>19</v>
      </c>
      <c r="T10" s="14">
        <v>20</v>
      </c>
      <c r="U10" s="13">
        <v>21</v>
      </c>
      <c r="V10" s="13">
        <v>22</v>
      </c>
      <c r="W10" s="14">
        <v>23</v>
      </c>
      <c r="X10" s="13">
        <v>24</v>
      </c>
      <c r="Y10" s="13">
        <v>25</v>
      </c>
      <c r="Z10" s="14">
        <v>26</v>
      </c>
      <c r="AA10" s="13">
        <v>27</v>
      </c>
      <c r="AB10" s="13">
        <v>28</v>
      </c>
      <c r="AC10" s="13">
        <v>29</v>
      </c>
    </row>
    <row r="11" spans="1:29">
      <c r="A11" s="15">
        <v>1</v>
      </c>
      <c r="B11" s="16" t="str">
        <f>'[1]9'!B26</f>
        <v>DEMPET</v>
      </c>
      <c r="C11" s="16" t="str">
        <f>'[1]9'!C26</f>
        <v>Puskesmas Dempet</v>
      </c>
      <c r="D11" s="17">
        <v>34</v>
      </c>
      <c r="E11" s="17">
        <v>21</v>
      </c>
      <c r="F11" s="17">
        <f t="shared" ref="F11" si="0">SUM(D11,E11)</f>
        <v>55</v>
      </c>
      <c r="G11" s="17">
        <v>33</v>
      </c>
      <c r="H11" s="17">
        <v>17</v>
      </c>
      <c r="I11" s="17">
        <f t="shared" ref="I11" si="1">SUM(G11,H11)</f>
        <v>50</v>
      </c>
      <c r="J11" s="17">
        <v>27</v>
      </c>
      <c r="K11" s="18">
        <f t="shared" ref="K11" si="2">+J11/D11*100</f>
        <v>79.411764705882348</v>
      </c>
      <c r="L11" s="17">
        <v>15</v>
      </c>
      <c r="M11" s="18">
        <f t="shared" ref="M11" si="3">+L11/E11*100</f>
        <v>71.428571428571431</v>
      </c>
      <c r="N11" s="17">
        <f t="shared" ref="N11" si="4">J11+L11</f>
        <v>42</v>
      </c>
      <c r="O11" s="18">
        <f t="shared" ref="O11" si="5">N11/F11*100</f>
        <v>76.363636363636374</v>
      </c>
      <c r="P11" s="17">
        <v>27</v>
      </c>
      <c r="Q11" s="18">
        <f t="shared" ref="Q11" si="6">P11/G11*100</f>
        <v>81.818181818181827</v>
      </c>
      <c r="R11" s="17">
        <v>15</v>
      </c>
      <c r="S11" s="18">
        <f t="shared" ref="S11" si="7">R11/H11*100</f>
        <v>88.235294117647058</v>
      </c>
      <c r="T11" s="17">
        <f t="shared" ref="T11" si="8">P11+R11</f>
        <v>42</v>
      </c>
      <c r="U11" s="18">
        <f t="shared" ref="U11" si="9">T11/I11*100</f>
        <v>84</v>
      </c>
      <c r="V11" s="19">
        <f t="shared" ref="V11" si="10">J11+P11</f>
        <v>54</v>
      </c>
      <c r="W11" s="18">
        <f t="shared" ref="W11" si="11">V11/G11*100</f>
        <v>163.63636363636365</v>
      </c>
      <c r="X11" s="19">
        <f t="shared" ref="X11" si="12">L11+R11</f>
        <v>30</v>
      </c>
      <c r="Y11" s="18">
        <f t="shared" ref="Y11" si="13">X11/H11*100</f>
        <v>176.47058823529412</v>
      </c>
      <c r="Z11" s="19">
        <f t="shared" ref="Z11" si="14">V11+X11</f>
        <v>84</v>
      </c>
      <c r="AA11" s="18">
        <f t="shared" ref="AA11" si="15">Z11/I11*100</f>
        <v>168</v>
      </c>
      <c r="AB11" s="20">
        <v>3</v>
      </c>
      <c r="AC11" s="21">
        <f t="shared" ref="AC11" si="16">AB11/I11*100</f>
        <v>6</v>
      </c>
    </row>
    <row r="12" spans="1:29" ht="16.5" thickBot="1">
      <c r="A12" s="22" t="s">
        <v>23</v>
      </c>
      <c r="B12" s="23"/>
      <c r="C12" s="24"/>
      <c r="D12" s="25">
        <f>SUM(D11:D11)</f>
        <v>34</v>
      </c>
      <c r="E12" s="25">
        <f>SUM(E11:E11)</f>
        <v>21</v>
      </c>
      <c r="F12" s="25">
        <f>SUM(F11:F11)</f>
        <v>55</v>
      </c>
      <c r="G12" s="25">
        <f>SUM(G11:G11)</f>
        <v>33</v>
      </c>
      <c r="H12" s="25">
        <f>SUM(H11:H11)</f>
        <v>17</v>
      </c>
      <c r="I12" s="25">
        <f>SUM(I11:I11)</f>
        <v>50</v>
      </c>
      <c r="J12" s="25">
        <f>SUM(J11:J11)</f>
        <v>27</v>
      </c>
      <c r="K12" s="26">
        <f>+J12/D12*100</f>
        <v>79.411764705882348</v>
      </c>
      <c r="L12" s="25">
        <f>SUM(L11:L11)</f>
        <v>15</v>
      </c>
      <c r="M12" s="26">
        <f>+L12/E12*100</f>
        <v>71.428571428571431</v>
      </c>
      <c r="N12" s="25">
        <f>SUM(N11:N11)</f>
        <v>42</v>
      </c>
      <c r="O12" s="26">
        <f>N12/F12*100</f>
        <v>76.363636363636374</v>
      </c>
      <c r="P12" s="25">
        <f>SUM(P11:P11)</f>
        <v>27</v>
      </c>
      <c r="Q12" s="26">
        <f>P12/G12*100</f>
        <v>81.818181818181827</v>
      </c>
      <c r="R12" s="25">
        <f>SUM(R11:R11)</f>
        <v>15</v>
      </c>
      <c r="S12" s="27">
        <f>R12/H12*100</f>
        <v>88.235294117647058</v>
      </c>
      <c r="T12" s="25">
        <f>SUM(T11:T11)</f>
        <v>42</v>
      </c>
      <c r="U12" s="26">
        <f>T12/I12*100</f>
        <v>84</v>
      </c>
      <c r="V12" s="28">
        <f>J12+P12</f>
        <v>54</v>
      </c>
      <c r="W12" s="26">
        <f>V12/G12*100</f>
        <v>163.63636363636365</v>
      </c>
      <c r="X12" s="28">
        <f>L12+R12</f>
        <v>30</v>
      </c>
      <c r="Y12" s="26">
        <f>X12/H12*100</f>
        <v>176.47058823529412</v>
      </c>
      <c r="Z12" s="28">
        <f>V12+X12</f>
        <v>84</v>
      </c>
      <c r="AA12" s="26">
        <f>Z12/I12*100</f>
        <v>168</v>
      </c>
      <c r="AB12" s="29">
        <f>SUM(AB11:AB11)</f>
        <v>3</v>
      </c>
      <c r="AC12" s="30">
        <f>AB12/I12*100</f>
        <v>6</v>
      </c>
    </row>
    <row r="13" spans="1:29">
      <c r="A13" s="2"/>
      <c r="B13" s="1"/>
      <c r="C13" s="1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31"/>
      <c r="W13" s="31"/>
      <c r="X13" s="31"/>
      <c r="Y13" s="2"/>
      <c r="Z13" s="2"/>
      <c r="AA13" s="2"/>
      <c r="AB13" s="2"/>
      <c r="AC13" s="2"/>
    </row>
    <row r="14" spans="1:29">
      <c r="A14" s="32" t="s">
        <v>18</v>
      </c>
      <c r="B14" s="3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18">
      <c r="A15" s="32" t="s">
        <v>19</v>
      </c>
      <c r="B15" s="3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>
      <c r="A16" s="32"/>
      <c r="B16" s="32" t="s">
        <v>20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>
      <c r="A17" s="32"/>
      <c r="B17" s="32" t="s">
        <v>21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>
      <c r="A18" s="32"/>
      <c r="B18" s="32" t="s">
        <v>22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</sheetData>
  <mergeCells count="19">
    <mergeCell ref="G7:I8"/>
    <mergeCell ref="A6:C6"/>
    <mergeCell ref="A7:A9"/>
    <mergeCell ref="B7:B9"/>
    <mergeCell ref="C7:C9"/>
    <mergeCell ref="D7:F8"/>
    <mergeCell ref="AB7:AC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J7:O7"/>
    <mergeCell ref="P7:U7"/>
    <mergeCell ref="V7:A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BENDAHARA</cp:lastModifiedBy>
  <dcterms:created xsi:type="dcterms:W3CDTF">2021-07-05T02:07:57Z</dcterms:created>
  <dcterms:modified xsi:type="dcterms:W3CDTF">2021-10-15T04:45:09Z</dcterms:modified>
</cp:coreProperties>
</file>