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4\sharefile\PPID\Fisik &amp; Keu\"/>
    </mc:Choice>
  </mc:AlternateContent>
  <bookViews>
    <workbookView xWindow="0" yWindow="0" windowWidth="20490" windowHeight="7755"/>
  </bookViews>
  <sheets>
    <sheet name="Agustus" sheetId="1" r:id="rId1"/>
  </sheets>
  <definedNames>
    <definedName name="_xlnm.Print_Area" localSheetId="0">Agustus!$A$1:$M$37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 s="1"/>
  <c r="K22" i="1" s="1"/>
  <c r="K21" i="1" s="1"/>
  <c r="G22" i="1"/>
  <c r="H21" i="1"/>
  <c r="I21" i="1" s="1"/>
  <c r="F21" i="1"/>
  <c r="G21" i="1" s="1"/>
  <c r="D21" i="1"/>
  <c r="C21" i="1"/>
  <c r="H20" i="1"/>
  <c r="I20" i="1" s="1"/>
  <c r="G20" i="1"/>
  <c r="I19" i="1"/>
  <c r="H19" i="1"/>
  <c r="G19" i="1"/>
  <c r="H17" i="1"/>
  <c r="I17" i="1" s="1"/>
  <c r="H16" i="1"/>
  <c r="I16" i="1" s="1"/>
  <c r="G16" i="1"/>
  <c r="C16" i="1"/>
  <c r="H15" i="1"/>
  <c r="G15" i="1"/>
  <c r="H14" i="1"/>
  <c r="F14" i="1"/>
  <c r="C14" i="1"/>
  <c r="G14" i="1" s="1"/>
  <c r="I14" i="1" s="1"/>
  <c r="H13" i="1"/>
  <c r="F13" i="1"/>
  <c r="G13" i="1" s="1"/>
  <c r="E13" i="1"/>
  <c r="E24" i="1" s="1"/>
  <c r="D13" i="1"/>
  <c r="D24" i="1" s="1"/>
  <c r="C13" i="1"/>
  <c r="I12" i="1"/>
  <c r="I11" i="1" s="1"/>
  <c r="G12" i="1"/>
  <c r="K11" i="1"/>
  <c r="J11" i="1"/>
  <c r="H11" i="1"/>
  <c r="G11" i="1"/>
  <c r="F11" i="1"/>
  <c r="E11" i="1"/>
  <c r="D11" i="1"/>
  <c r="C11" i="1"/>
  <c r="I10" i="1"/>
  <c r="K10" i="1" s="1"/>
  <c r="H10" i="1"/>
  <c r="G10" i="1"/>
  <c r="J9" i="1"/>
  <c r="H9" i="1"/>
  <c r="H24" i="1" s="1"/>
  <c r="H26" i="1" s="1"/>
  <c r="G9" i="1"/>
  <c r="F9" i="1"/>
  <c r="F24" i="1" s="1"/>
  <c r="E9" i="1"/>
  <c r="D9" i="1"/>
  <c r="C9" i="1"/>
  <c r="C24" i="1" s="1"/>
  <c r="C26" i="1" s="1"/>
  <c r="J8" i="1"/>
  <c r="H8" i="1"/>
  <c r="I8" i="1" s="1"/>
  <c r="K8" i="1" s="1"/>
  <c r="G8" i="1"/>
  <c r="G24" i="1" l="1"/>
  <c r="I26" i="1"/>
  <c r="I9" i="1"/>
  <c r="K9" i="1" s="1"/>
  <c r="K24" i="1" l="1"/>
  <c r="I24" i="1"/>
</calcChain>
</file>

<file path=xl/comments1.xml><?xml version="1.0" encoding="utf-8"?>
<comments xmlns="http://schemas.openxmlformats.org/spreadsheetml/2006/main">
  <authors>
    <author>Rumah Sakit</author>
    <author>gn</author>
  </authors>
  <commentList>
    <comment ref="K13" authorId="0" shapeId="0">
      <text>
        <r>
          <rPr>
            <b/>
            <sz val="9"/>
            <color indexed="81"/>
            <rFont val="Tahoma"/>
            <family val="2"/>
          </rPr>
          <t>Rumah Sakit:</t>
        </r>
        <r>
          <rPr>
            <sz val="9"/>
            <color indexed="81"/>
            <rFont val="Tahoma"/>
            <family val="2"/>
          </rPr>
          <t xml:space="preserve">
bobot 0,15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Rumah Sakit:</t>
        </r>
        <r>
          <rPr>
            <sz val="9"/>
            <color indexed="81"/>
            <rFont val="Tahoma"/>
            <family val="2"/>
          </rPr>
          <t xml:space="preserve">
bobot 0,4</t>
        </r>
      </text>
    </comment>
    <comment ref="C22" authorId="1" shapeId="0">
      <text>
        <r>
          <rPr>
            <b/>
            <sz val="12"/>
            <color indexed="8"/>
            <rFont val="Times New Roman"/>
            <family val="1"/>
          </rPr>
          <t xml:space="preserve">RSUD Demak:
</t>
        </r>
        <r>
          <rPr>
            <sz val="12"/>
            <color indexed="8"/>
            <rFont val="Times New Roman"/>
            <family val="1"/>
          </rPr>
          <t>Lelang terbuka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<sst xmlns="http://schemas.openxmlformats.org/spreadsheetml/2006/main" count="41" uniqueCount="39">
  <si>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LAPORAN PERKEMBANGAN FISIK DAN KEUANGAN </t>
  </si>
  <si>
    <t>KEGIATAN APBD KABUPATEN DEMAK TAHUN ANGGARAN 2019</t>
  </si>
  <si>
    <t>Posisi : s/d 31  Agustus  2019</t>
  </si>
  <si>
    <t>No</t>
  </si>
  <si>
    <t>Nama Program / Kegiatan</t>
  </si>
  <si>
    <t>Pagu Dana (Rp)</t>
  </si>
  <si>
    <t>Nilai Kontrak (Rp)</t>
  </si>
  <si>
    <t xml:space="preserve">Pelaksana </t>
  </si>
  <si>
    <t>Keuangan</t>
  </si>
  <si>
    <t>Fisik</t>
  </si>
  <si>
    <t>Keterangan</t>
  </si>
  <si>
    <t>SP2D (Rp)</t>
  </si>
  <si>
    <t>%</t>
  </si>
  <si>
    <t>SPJ (Rp)</t>
  </si>
  <si>
    <t xml:space="preserve">Target </t>
  </si>
  <si>
    <t>Realisasi</t>
  </si>
  <si>
    <t>Belanja Pegawai ( APBD )</t>
  </si>
  <si>
    <t>I</t>
  </si>
  <si>
    <t>I. Program Promosi Kesehatan dan Pemberdayaan Masyarakat</t>
  </si>
  <si>
    <t xml:space="preserve">   1. Penyuluhan masyarakat pola hidup sehat</t>
  </si>
  <si>
    <t>II</t>
  </si>
  <si>
    <t>II. Program Peningkatan Kapasitas Sumber Daya Aparatur</t>
  </si>
  <si>
    <t xml:space="preserve">   2. Pendidikan dan pelatihan formal</t>
  </si>
  <si>
    <t>III</t>
  </si>
  <si>
    <t>III. Program Pengadaan, Peningkatan Sarana dan Prasarana Rumah Sakit/Rumah Sakit Jiwa/Rumah Sakit Paru/Rumah Sakit Mata</t>
  </si>
  <si>
    <t>Jumlah Pengadaan Alat kesehatan IBS/ Opperasi (DAK)</t>
  </si>
  <si>
    <t xml:space="preserve">   3.Pembangunan Gedung penyakit Dalam Kelas III terpadu (1 Paket DAK)</t>
  </si>
  <si>
    <t>Jumlah Anggaran APBD II</t>
  </si>
  <si>
    <t>,</t>
  </si>
  <si>
    <t xml:space="preserve">   4. Pengadaan alkes/kedokteran Curatage set (1 paket  APBD II)</t>
  </si>
  <si>
    <t xml:space="preserve">   5. Pengadaan alkes/kedokteran Waiting  Chair (1 paket  APBD II)</t>
  </si>
  <si>
    <t xml:space="preserve">   6. Pengadaan alkes/kedokteran Mesin Anestesi (1 paket  APBD II)</t>
  </si>
  <si>
    <t xml:space="preserve">   7. Pengadaan alkes/kedokteran Laser Therapy (1 paket  APBD II)</t>
  </si>
  <si>
    <t>IV. Program Peningkatan Pelayanan Kesehatan (Operasional BLUD)</t>
  </si>
  <si>
    <t xml:space="preserve">  8. Peningkatan pelayanan Kesehatan Operasional BLUD  </t>
  </si>
  <si>
    <t>JUMLAH</t>
  </si>
  <si>
    <t>APBD</t>
  </si>
  <si>
    <t>Demak, 3 September  2019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</si>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</sst>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\-_);_(@_)"/>
    <numFmt numFmtId="165" formatCode="0.0%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(* #,##0.00_);_(* \(#,##0.00\);_(* \-_);_(@_)"/>
  </numFmts>
  <fonts count="11" x14ac:knownFonts="1">
    <font>
      <sz val="10"/>
      <name val="Arial"/>
      <family val="2"/>
      <charset val="1"/>
    </font>
    <font>
      <b/>
      <sz val="16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0"/>
      <name val="Arial"/>
    </font>
    <font>
      <sz val="16"/>
      <name val="Arial"/>
      <family val="2"/>
    </font>
    <font>
      <u/>
      <sz val="16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7" fontId="4" fillId="0" borderId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</cellStyleXfs>
  <cellXfs count="6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Fill="1" applyBorder="1" applyAlignment="1">
      <alignment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166" fontId="4" fillId="0" borderId="0" xfId="2" applyFill="1"/>
    <xf numFmtId="0" fontId="1" fillId="0" borderId="4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68" fontId="1" fillId="0" borderId="4" xfId="1" applyNumberFormat="1" applyFont="1" applyFill="1" applyBorder="1" applyAlignment="1">
      <alignment vertical="top" wrapText="1"/>
    </xf>
    <xf numFmtId="164" fontId="3" fillId="0" borderId="4" xfId="0" quotePrefix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166" fontId="4" fillId="0" borderId="0" xfId="2" applyFill="1" applyAlignment="1">
      <alignment vertical="top"/>
    </xf>
    <xf numFmtId="165" fontId="3" fillId="0" borderId="4" xfId="3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justify" vertical="center" wrapText="1"/>
    </xf>
    <xf numFmtId="168" fontId="3" fillId="0" borderId="4" xfId="1" applyNumberFormat="1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165" fontId="3" fillId="3" borderId="4" xfId="0" applyNumberFormat="1" applyFont="1" applyFill="1" applyBorder="1" applyAlignment="1">
      <alignment horizontal="center" vertical="top" wrapText="1"/>
    </xf>
    <xf numFmtId="0" fontId="3" fillId="0" borderId="4" xfId="0" quotePrefix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justify" vertical="top" wrapText="1"/>
    </xf>
    <xf numFmtId="164" fontId="3" fillId="0" borderId="6" xfId="0" applyNumberFormat="1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165" fontId="5" fillId="0" borderId="0" xfId="3" quotePrefix="1" applyNumberFormat="1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wrapText="1"/>
    </xf>
    <xf numFmtId="169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51027</xdr:colOff>
      <xdr:row>26</xdr:row>
      <xdr:rowOff>85044</xdr:rowOff>
    </xdr:from>
    <xdr:to>
      <xdr:col>11</xdr:col>
      <xdr:colOff>1119584</xdr:colOff>
      <xdr:row>35</xdr:row>
      <xdr:rowOff>136071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1377" y="8333694"/>
          <a:ext cx="3402182" cy="2498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08"/>
  <sheetViews>
    <sheetView tabSelected="1" view="pageBreakPreview" zoomScale="56" zoomScaleNormal="75" zoomScaleSheetLayoutView="56" workbookViewId="0">
      <selection activeCell="H33" sqref="H33"/>
    </sheetView>
  </sheetViews>
  <sheetFormatPr defaultRowHeight="20.25" x14ac:dyDescent="0.3"/>
  <cols>
    <col min="1" max="1" width="6.140625" style="65" customWidth="1"/>
    <col min="2" max="2" width="87.5703125" style="65" customWidth="1"/>
    <col min="3" max="3" width="24.140625" style="65" customWidth="1"/>
    <col min="4" max="4" width="19.7109375" style="65" customWidth="1"/>
    <col min="5" max="5" width="15.28515625" style="65" customWidth="1"/>
    <col min="6" max="6" width="26.5703125" style="65" customWidth="1"/>
    <col min="7" max="7" width="11.5703125" style="65" customWidth="1"/>
    <col min="8" max="8" width="22.42578125" style="65" customWidth="1"/>
    <col min="9" max="9" width="10.140625" style="65" customWidth="1"/>
    <col min="10" max="10" width="11.42578125" style="65" customWidth="1"/>
    <col min="11" max="11" width="13.42578125" style="65" customWidth="1"/>
    <col min="12" max="12" width="17" style="65" customWidth="1"/>
    <col min="13" max="13" width="5.140625" style="2" customWidth="1"/>
    <col min="14" max="14" width="11.5703125" style="2" customWidth="1"/>
    <col min="15" max="15" width="14.42578125" style="2" customWidth="1"/>
    <col min="16" max="16" width="15.140625" style="2" customWidth="1"/>
    <col min="17" max="17" width="11.5703125" style="2" bestFit="1" customWidth="1"/>
    <col min="18" max="16384" width="9.140625" style="2"/>
  </cols>
  <sheetData>
    <row r="1" spans="1:14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1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1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21.75" customHeigh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4"/>
      <c r="H5" s="4"/>
      <c r="I5" s="4"/>
      <c r="J5" s="5" t="s">
        <v>9</v>
      </c>
      <c r="K5" s="5"/>
      <c r="L5" s="3" t="s">
        <v>10</v>
      </c>
    </row>
    <row r="6" spans="1:14" ht="21.75" customHeight="1" x14ac:dyDescent="0.25">
      <c r="A6" s="3"/>
      <c r="B6" s="3"/>
      <c r="C6" s="3"/>
      <c r="D6" s="3"/>
      <c r="E6" s="3"/>
      <c r="F6" s="6" t="s">
        <v>11</v>
      </c>
      <c r="G6" s="6" t="s">
        <v>12</v>
      </c>
      <c r="H6" s="6" t="s">
        <v>13</v>
      </c>
      <c r="I6" s="6" t="s">
        <v>12</v>
      </c>
      <c r="J6" s="6" t="s">
        <v>14</v>
      </c>
      <c r="K6" s="6" t="s">
        <v>15</v>
      </c>
      <c r="L6" s="3"/>
    </row>
    <row r="7" spans="1:14" ht="18.75" customHeigh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8">
        <v>9</v>
      </c>
      <c r="J7" s="7">
        <v>10</v>
      </c>
      <c r="K7" s="7">
        <v>11</v>
      </c>
      <c r="L7" s="7">
        <v>12</v>
      </c>
    </row>
    <row r="8" spans="1:14" ht="21.75" customHeight="1" x14ac:dyDescent="0.25">
      <c r="A8" s="9"/>
      <c r="B8" s="10" t="s">
        <v>16</v>
      </c>
      <c r="C8" s="11">
        <v>23877898000</v>
      </c>
      <c r="D8" s="11">
        <v>0</v>
      </c>
      <c r="E8" s="11">
        <v>0</v>
      </c>
      <c r="F8" s="11">
        <v>15232111395</v>
      </c>
      <c r="G8" s="12">
        <f>F8/C8</f>
        <v>0.63791676281555432</v>
      </c>
      <c r="H8" s="11">
        <f>F8</f>
        <v>15232111395</v>
      </c>
      <c r="I8" s="12">
        <f>H8/C8</f>
        <v>0.63791676281555432</v>
      </c>
      <c r="J8" s="13">
        <f>J9</f>
        <v>1</v>
      </c>
      <c r="K8" s="12">
        <f>SUM(I8)</f>
        <v>0.63791676281555432</v>
      </c>
      <c r="L8" s="14"/>
      <c r="N8" s="15"/>
    </row>
    <row r="9" spans="1:14" ht="21.75" customHeight="1" x14ac:dyDescent="0.25">
      <c r="A9" s="9" t="s">
        <v>17</v>
      </c>
      <c r="B9" s="16" t="s">
        <v>18</v>
      </c>
      <c r="C9" s="11">
        <f>SUM(C10)</f>
        <v>100000000</v>
      </c>
      <c r="D9" s="11">
        <f>SUM(D10)</f>
        <v>0</v>
      </c>
      <c r="E9" s="11">
        <f>SUM(E10)</f>
        <v>0</v>
      </c>
      <c r="F9" s="11">
        <f>SUM(F10)</f>
        <v>36870400</v>
      </c>
      <c r="G9" s="12">
        <f>G10</f>
        <v>0.36870399999999998</v>
      </c>
      <c r="H9" s="17">
        <f>SUM(H10)</f>
        <v>36870400.368703999</v>
      </c>
      <c r="I9" s="12">
        <f>SUM(I10)</f>
        <v>0.36870400368703998</v>
      </c>
      <c r="J9" s="13">
        <f>J10</f>
        <v>1</v>
      </c>
      <c r="K9" s="13">
        <f>SUM(I9)</f>
        <v>0.36870400368703998</v>
      </c>
      <c r="L9" s="18"/>
      <c r="N9" s="15"/>
    </row>
    <row r="10" spans="1:14" ht="21.75" customHeight="1" x14ac:dyDescent="0.25">
      <c r="A10" s="9"/>
      <c r="B10" s="10" t="s">
        <v>19</v>
      </c>
      <c r="C10" s="19">
        <v>100000000</v>
      </c>
      <c r="D10" s="19">
        <v>0</v>
      </c>
      <c r="E10" s="19">
        <v>0</v>
      </c>
      <c r="F10" s="19">
        <v>36870400</v>
      </c>
      <c r="G10" s="20">
        <f>F10/C10</f>
        <v>0.36870399999999998</v>
      </c>
      <c r="H10" s="19">
        <f>SUM(F10:G10)</f>
        <v>36870400.368703999</v>
      </c>
      <c r="I10" s="12">
        <f>H10/C10</f>
        <v>0.36870400368703998</v>
      </c>
      <c r="J10" s="21">
        <v>1</v>
      </c>
      <c r="K10" s="13">
        <f>SUM(I10)</f>
        <v>0.36870400368703998</v>
      </c>
      <c r="L10" s="18"/>
      <c r="N10" s="15"/>
    </row>
    <row r="11" spans="1:14" ht="21.75" customHeight="1" x14ac:dyDescent="0.25">
      <c r="A11" s="9" t="s">
        <v>20</v>
      </c>
      <c r="B11" s="16" t="s">
        <v>21</v>
      </c>
      <c r="C11" s="11">
        <f>SUM(C12)</f>
        <v>100000000</v>
      </c>
      <c r="D11" s="11">
        <f>SUM(D12)</f>
        <v>0</v>
      </c>
      <c r="E11" s="11">
        <f>SUM(E12)</f>
        <v>0</v>
      </c>
      <c r="F11" s="11">
        <f>SUM(F12)</f>
        <v>0</v>
      </c>
      <c r="G11" s="12">
        <f>G12</f>
        <v>0</v>
      </c>
      <c r="H11" s="17">
        <f>SUM(H12)</f>
        <v>0</v>
      </c>
      <c r="I11" s="12">
        <f>SUM(I12)</f>
        <v>0</v>
      </c>
      <c r="J11" s="13">
        <f>J12</f>
        <v>1</v>
      </c>
      <c r="K11" s="13">
        <f>SUM(K12)</f>
        <v>0</v>
      </c>
      <c r="L11" s="18"/>
      <c r="N11" s="15"/>
    </row>
    <row r="12" spans="1:14" ht="21.75" customHeight="1" x14ac:dyDescent="0.25">
      <c r="A12" s="9"/>
      <c r="B12" s="10" t="s">
        <v>22</v>
      </c>
      <c r="C12" s="19">
        <v>100000000</v>
      </c>
      <c r="D12" s="19">
        <v>0</v>
      </c>
      <c r="E12" s="19">
        <v>0</v>
      </c>
      <c r="F12" s="19">
        <v>0</v>
      </c>
      <c r="G12" s="20">
        <f>F12/C12</f>
        <v>0</v>
      </c>
      <c r="H12" s="22">
        <v>0</v>
      </c>
      <c r="I12" s="12">
        <f>H12/C12</f>
        <v>0</v>
      </c>
      <c r="J12" s="21">
        <v>1</v>
      </c>
      <c r="K12" s="13">
        <v>0</v>
      </c>
      <c r="L12" s="18"/>
      <c r="N12" s="15"/>
    </row>
    <row r="13" spans="1:14" s="27" customFormat="1" ht="62.25" customHeight="1" x14ac:dyDescent="0.2">
      <c r="A13" s="23" t="s">
        <v>23</v>
      </c>
      <c r="B13" s="16" t="s">
        <v>24</v>
      </c>
      <c r="C13" s="11">
        <f>SUM(C15+C16)</f>
        <v>14799998550</v>
      </c>
      <c r="D13" s="24">
        <f>SUM(D14:D20)</f>
        <v>0</v>
      </c>
      <c r="E13" s="25">
        <f>SUM(E14:E20)</f>
        <v>0</v>
      </c>
      <c r="F13" s="11">
        <f>SUM(F14:F20)</f>
        <v>6095665456</v>
      </c>
      <c r="G13" s="12">
        <f>F13/C13</f>
        <v>0.4118693279196301</v>
      </c>
      <c r="H13" s="11">
        <f>F13</f>
        <v>6095665456</v>
      </c>
      <c r="I13" s="12">
        <v>0</v>
      </c>
      <c r="J13" s="12">
        <v>1</v>
      </c>
      <c r="K13" s="12">
        <v>0</v>
      </c>
      <c r="L13" s="26"/>
      <c r="N13" s="28"/>
    </row>
    <row r="14" spans="1:14" s="27" customFormat="1" ht="21.75" customHeight="1" x14ac:dyDescent="0.2">
      <c r="A14" s="9"/>
      <c r="B14" s="16" t="s">
        <v>25</v>
      </c>
      <c r="C14" s="11">
        <f>SUM(C15:C15)</f>
        <v>13999999000</v>
      </c>
      <c r="D14" s="19">
        <v>0</v>
      </c>
      <c r="E14" s="19">
        <v>0</v>
      </c>
      <c r="F14" s="11">
        <f>F15</f>
        <v>2779399800</v>
      </c>
      <c r="G14" s="12">
        <f>F14/C14</f>
        <v>0.19852857132346938</v>
      </c>
      <c r="H14" s="17">
        <f>F14</f>
        <v>2779399800</v>
      </c>
      <c r="I14" s="20">
        <f>G14</f>
        <v>0.19852857132346938</v>
      </c>
      <c r="J14" s="20">
        <v>1</v>
      </c>
      <c r="K14" s="29">
        <v>0</v>
      </c>
      <c r="L14" s="26"/>
      <c r="N14" s="28"/>
    </row>
    <row r="15" spans="1:14" s="27" customFormat="1" ht="48.75" customHeight="1" x14ac:dyDescent="0.2">
      <c r="A15" s="9"/>
      <c r="B15" s="30" t="s">
        <v>26</v>
      </c>
      <c r="C15" s="19">
        <v>13999999000</v>
      </c>
      <c r="D15" s="19">
        <v>0</v>
      </c>
      <c r="E15" s="19">
        <v>0</v>
      </c>
      <c r="F15" s="19">
        <v>2779399800</v>
      </c>
      <c r="G15" s="20">
        <f>F15/C15</f>
        <v>0.19852857132346938</v>
      </c>
      <c r="H15" s="19">
        <f>F15</f>
        <v>2779399800</v>
      </c>
      <c r="I15" s="20">
        <v>0</v>
      </c>
      <c r="J15" s="20">
        <v>1</v>
      </c>
      <c r="K15" s="29">
        <v>0</v>
      </c>
      <c r="L15" s="26"/>
      <c r="N15" s="28"/>
    </row>
    <row r="16" spans="1:14" s="27" customFormat="1" ht="21.75" customHeight="1" x14ac:dyDescent="0.2">
      <c r="A16" s="9"/>
      <c r="B16" s="16" t="s">
        <v>27</v>
      </c>
      <c r="C16" s="11">
        <f>SUM(C17:C20)</f>
        <v>799999550</v>
      </c>
      <c r="D16" s="19" t="s">
        <v>28</v>
      </c>
      <c r="E16" s="19">
        <v>0</v>
      </c>
      <c r="F16" s="19">
        <v>0</v>
      </c>
      <c r="G16" s="20">
        <f>F16/C16</f>
        <v>0</v>
      </c>
      <c r="H16" s="22">
        <f>F16</f>
        <v>0</v>
      </c>
      <c r="I16" s="20">
        <f t="shared" ref="I16:I22" si="0">H16/C16</f>
        <v>0</v>
      </c>
      <c r="J16" s="20">
        <v>1</v>
      </c>
      <c r="K16" s="20">
        <v>0</v>
      </c>
      <c r="L16" s="9"/>
      <c r="N16" s="28"/>
    </row>
    <row r="17" spans="1:14" s="27" customFormat="1" ht="30" customHeight="1" x14ac:dyDescent="0.2">
      <c r="A17" s="9"/>
      <c r="B17" s="31" t="s">
        <v>29</v>
      </c>
      <c r="C17" s="19">
        <v>24750549</v>
      </c>
      <c r="D17" s="32">
        <v>0</v>
      </c>
      <c r="E17" s="19">
        <v>0</v>
      </c>
      <c r="F17" s="19">
        <v>0</v>
      </c>
      <c r="G17" s="20">
        <v>0</v>
      </c>
      <c r="H17" s="22">
        <f>F17</f>
        <v>0</v>
      </c>
      <c r="I17" s="20">
        <f t="shared" si="0"/>
        <v>0</v>
      </c>
      <c r="J17" s="20">
        <v>1</v>
      </c>
      <c r="K17" s="20">
        <v>0</v>
      </c>
      <c r="L17" s="26"/>
      <c r="N17" s="28"/>
    </row>
    <row r="18" spans="1:14" s="27" customFormat="1" ht="30" customHeight="1" x14ac:dyDescent="0.2">
      <c r="A18" s="9"/>
      <c r="B18" s="31" t="s">
        <v>30</v>
      </c>
      <c r="C18" s="19">
        <v>58200000</v>
      </c>
      <c r="D18" s="32"/>
      <c r="E18" s="19"/>
      <c r="F18" s="19"/>
      <c r="G18" s="20"/>
      <c r="H18" s="22"/>
      <c r="I18" s="20"/>
      <c r="J18" s="20">
        <v>1</v>
      </c>
      <c r="K18" s="20">
        <v>0</v>
      </c>
      <c r="L18" s="26"/>
      <c r="N18" s="28"/>
    </row>
    <row r="19" spans="1:14" s="27" customFormat="1" ht="30" customHeight="1" x14ac:dyDescent="0.2">
      <c r="A19" s="9"/>
      <c r="B19" s="31" t="s">
        <v>31</v>
      </c>
      <c r="C19" s="19">
        <v>542000000</v>
      </c>
      <c r="D19" s="32"/>
      <c r="E19" s="19"/>
      <c r="F19" s="19">
        <v>536865856</v>
      </c>
      <c r="G19" s="20">
        <f>F19/C19</f>
        <v>0.99052740959409591</v>
      </c>
      <c r="H19" s="22">
        <f>F19</f>
        <v>536865856</v>
      </c>
      <c r="I19" s="20">
        <f>G19</f>
        <v>0.99052740959409591</v>
      </c>
      <c r="J19" s="20">
        <v>1</v>
      </c>
      <c r="K19" s="20">
        <v>0</v>
      </c>
      <c r="L19" s="26"/>
      <c r="N19" s="28"/>
    </row>
    <row r="20" spans="1:14" s="27" customFormat="1" ht="28.5" customHeight="1" x14ac:dyDescent="0.2">
      <c r="A20" s="9"/>
      <c r="B20" s="31" t="s">
        <v>32</v>
      </c>
      <c r="C20" s="19">
        <v>175049001</v>
      </c>
      <c r="D20" s="19">
        <v>0</v>
      </c>
      <c r="E20" s="19">
        <v>0</v>
      </c>
      <c r="F20" s="19">
        <v>0</v>
      </c>
      <c r="G20" s="20">
        <f>F20/C20</f>
        <v>0</v>
      </c>
      <c r="H20" s="22">
        <f>F20</f>
        <v>0</v>
      </c>
      <c r="I20" s="20">
        <f t="shared" si="0"/>
        <v>0</v>
      </c>
      <c r="J20" s="20">
        <v>1</v>
      </c>
      <c r="K20" s="20">
        <v>0</v>
      </c>
      <c r="L20" s="9"/>
      <c r="N20" s="28"/>
    </row>
    <row r="21" spans="1:14" s="27" customFormat="1" ht="21.75" customHeight="1" x14ac:dyDescent="0.2">
      <c r="A21" s="23" t="s">
        <v>23</v>
      </c>
      <c r="B21" s="16" t="s">
        <v>33</v>
      </c>
      <c r="C21" s="11">
        <f>SUM(C22)</f>
        <v>110000000000</v>
      </c>
      <c r="D21" s="33">
        <f>SUM(D22)</f>
        <v>0</v>
      </c>
      <c r="E21" s="9"/>
      <c r="F21" s="11">
        <f>SUM(F22)</f>
        <v>59633422803</v>
      </c>
      <c r="G21" s="12">
        <f>F21/C21</f>
        <v>0.5421220254818182</v>
      </c>
      <c r="H21" s="17">
        <f>SUM(H22)</f>
        <v>59633422803</v>
      </c>
      <c r="I21" s="12">
        <f t="shared" si="0"/>
        <v>0.5421220254818182</v>
      </c>
      <c r="J21" s="12">
        <v>1</v>
      </c>
      <c r="K21" s="12">
        <f>SUM(K22)</f>
        <v>0.5421220254818182</v>
      </c>
      <c r="L21" s="26"/>
      <c r="N21" s="28"/>
    </row>
    <row r="22" spans="1:14" s="27" customFormat="1" ht="21.75" customHeight="1" x14ac:dyDescent="0.2">
      <c r="A22" s="9"/>
      <c r="B22" s="10" t="s">
        <v>34</v>
      </c>
      <c r="C22" s="19">
        <v>110000000000</v>
      </c>
      <c r="D22" s="34">
        <v>0</v>
      </c>
      <c r="E22" s="22">
        <v>0</v>
      </c>
      <c r="F22" s="22">
        <v>59633422803</v>
      </c>
      <c r="G22" s="20">
        <f>F22/C22</f>
        <v>0.5421220254818182</v>
      </c>
      <c r="H22" s="22">
        <f>F22</f>
        <v>59633422803</v>
      </c>
      <c r="I22" s="20">
        <f t="shared" si="0"/>
        <v>0.5421220254818182</v>
      </c>
      <c r="J22" s="20">
        <v>1</v>
      </c>
      <c r="K22" s="35">
        <f>I22</f>
        <v>0.5421220254818182</v>
      </c>
      <c r="L22" s="36"/>
      <c r="N22" s="28"/>
    </row>
    <row r="23" spans="1:14" s="27" customFormat="1" ht="21.75" customHeight="1" x14ac:dyDescent="0.2">
      <c r="A23" s="9"/>
      <c r="B23" s="37"/>
      <c r="C23" s="38"/>
      <c r="D23" s="19"/>
      <c r="E23" s="9"/>
      <c r="F23" s="19"/>
      <c r="G23" s="20"/>
      <c r="H23" s="19"/>
      <c r="I23" s="20"/>
      <c r="J23" s="39"/>
      <c r="K23" s="20"/>
      <c r="L23" s="40"/>
      <c r="N23" s="28"/>
    </row>
    <row r="24" spans="1:14" s="27" customFormat="1" ht="20.25" customHeight="1" x14ac:dyDescent="0.2">
      <c r="A24" s="41" t="s">
        <v>35</v>
      </c>
      <c r="B24" s="41"/>
      <c r="C24" s="42">
        <f>SUM(C8+C9+C11+C13+C21)</f>
        <v>148877896550</v>
      </c>
      <c r="D24" s="42">
        <f>SUM(D13)</f>
        <v>0</v>
      </c>
      <c r="E24" s="42">
        <f>SUM(E13)</f>
        <v>0</v>
      </c>
      <c r="F24" s="42">
        <f>F8+F9+F11+F13+F21</f>
        <v>80998070054</v>
      </c>
      <c r="G24" s="43">
        <f>F24/C24</f>
        <v>0.54405705568789486</v>
      </c>
      <c r="H24" s="42">
        <f>H8+H9+H11+H13+H21</f>
        <v>80998070054.368713</v>
      </c>
      <c r="I24" s="44">
        <f>G24</f>
        <v>0.54405705568789486</v>
      </c>
      <c r="J24" s="44">
        <v>1</v>
      </c>
      <c r="K24" s="44">
        <f>G24</f>
        <v>0.54405705568789486</v>
      </c>
      <c r="L24" s="45"/>
      <c r="N24" s="28"/>
    </row>
    <row r="25" spans="1:14" ht="11.25" customHeight="1" x14ac:dyDescent="0.3">
      <c r="A25" s="46"/>
      <c r="B25" s="47"/>
      <c r="C25" s="48"/>
      <c r="D25" s="48"/>
      <c r="E25" s="49"/>
      <c r="F25" s="48">
        <v>0</v>
      </c>
      <c r="G25" s="50"/>
      <c r="H25" s="48"/>
      <c r="I25" s="50"/>
      <c r="J25" s="50"/>
      <c r="K25" s="50"/>
      <c r="L25" s="51"/>
    </row>
    <row r="26" spans="1:14" ht="21.75" customHeight="1" x14ac:dyDescent="0.3">
      <c r="A26" s="52"/>
      <c r="B26" s="53" t="s">
        <v>36</v>
      </c>
      <c r="C26" s="54">
        <f>C24-C21</f>
        <v>38877896550</v>
      </c>
      <c r="D26" s="52"/>
      <c r="E26" s="52"/>
      <c r="F26" s="54"/>
      <c r="G26" s="52"/>
      <c r="H26" s="54">
        <f>H24-H21</f>
        <v>21364647251.368713</v>
      </c>
      <c r="I26" s="55">
        <f>H26/C26</f>
        <v>0.5495319743930106</v>
      </c>
      <c r="J26" s="56"/>
      <c r="K26" s="57" t="s">
        <v>37</v>
      </c>
      <c r="L26" s="56"/>
    </row>
    <row r="27" spans="1:14" ht="21.75" customHeight="1" x14ac:dyDescent="0.3">
      <c r="A27" s="52"/>
      <c r="B27" s="52"/>
      <c r="C27" s="54"/>
      <c r="D27" s="52"/>
      <c r="E27" s="52"/>
      <c r="F27" s="52"/>
      <c r="G27" s="52"/>
      <c r="H27" s="52"/>
      <c r="I27" s="52"/>
      <c r="J27" s="56"/>
      <c r="K27" s="58"/>
      <c r="L27" s="56"/>
    </row>
    <row r="28" spans="1:14" ht="21.75" customHeight="1" x14ac:dyDescent="0.3">
      <c r="A28" s="52"/>
      <c r="B28" s="52"/>
      <c r="C28" s="54"/>
      <c r="D28" s="52"/>
      <c r="E28" s="52"/>
      <c r="F28" s="59"/>
      <c r="G28" s="52"/>
      <c r="H28" s="60"/>
      <c r="I28" s="52"/>
      <c r="J28" s="56"/>
      <c r="K28" s="58"/>
      <c r="L28" s="56"/>
    </row>
    <row r="29" spans="1:14" ht="21.75" customHeight="1" x14ac:dyDescent="0.3">
      <c r="A29" s="52"/>
      <c r="B29" s="54"/>
      <c r="C29" s="54"/>
      <c r="D29" s="54"/>
      <c r="E29" s="52"/>
      <c r="F29" s="52"/>
      <c r="G29" s="52"/>
      <c r="H29" s="52"/>
      <c r="I29" s="52"/>
      <c r="J29" s="56"/>
      <c r="K29" s="58"/>
      <c r="L29" s="56"/>
    </row>
    <row r="30" spans="1:14" ht="21.75" customHeight="1" x14ac:dyDescent="0.3">
      <c r="A30" s="52"/>
      <c r="B30" s="52"/>
      <c r="C30" s="54"/>
      <c r="D30" s="52"/>
      <c r="E30" s="52"/>
      <c r="F30" s="52"/>
      <c r="G30" s="52"/>
      <c r="H30" s="52"/>
      <c r="I30" s="52"/>
      <c r="J30" s="56"/>
      <c r="K30" s="58"/>
      <c r="L30" s="61"/>
    </row>
    <row r="31" spans="1:14" ht="21.75" customHeight="1" x14ac:dyDescent="0.3">
      <c r="A31" s="52"/>
      <c r="B31" s="52"/>
      <c r="C31" s="54"/>
      <c r="D31" s="52"/>
      <c r="E31" s="52"/>
      <c r="F31" s="52"/>
      <c r="G31" s="52"/>
      <c r="H31" s="52"/>
      <c r="I31" s="52"/>
      <c r="J31" s="56"/>
      <c r="K31" s="62"/>
      <c r="L31" s="56"/>
    </row>
    <row r="32" spans="1:14" ht="21.75" customHeight="1" x14ac:dyDescent="0.3">
      <c r="A32" s="52"/>
      <c r="B32" s="52"/>
      <c r="C32" s="54"/>
      <c r="D32" s="52"/>
      <c r="E32" s="52"/>
      <c r="F32" s="52"/>
      <c r="G32" s="52"/>
      <c r="H32" s="52"/>
      <c r="I32" s="52"/>
      <c r="J32" s="63"/>
      <c r="K32" s="63"/>
      <c r="L32" s="63"/>
    </row>
    <row r="33" spans="1:12" ht="21.75" customHeight="1" x14ac:dyDescent="0.3">
      <c r="A33" s="52"/>
      <c r="B33" s="52"/>
      <c r="C33" s="54"/>
      <c r="D33" s="52"/>
      <c r="E33" s="52"/>
      <c r="F33" s="52"/>
      <c r="G33" s="52"/>
      <c r="H33" s="52"/>
      <c r="I33" s="52"/>
      <c r="J33" s="64"/>
      <c r="K33" s="64"/>
      <c r="L33" s="64"/>
    </row>
    <row r="1808" spans="8:8" x14ac:dyDescent="0.3">
      <c r="H1808" s="65" t="s">
        <v>38</v>
      </c>
    </row>
  </sheetData>
  <mergeCells count="15">
    <mergeCell ref="J5:K5"/>
    <mergeCell ref="L5:L6"/>
    <mergeCell ref="A24:B24"/>
    <mergeCell ref="J32:L32"/>
    <mergeCell ref="J33:L33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I5"/>
  </mergeCells>
  <pageMargins left="0.78740157480314965" right="0.39370078740157483" top="0.39370078740157483" bottom="0.39370078740157483" header="0" footer="0"/>
  <pageSetup paperSize="5"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Agustus</vt:lpstr>
      <vt:lpstr>Agustus!Print_Area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2020-06-29T05:12:10Z</dcterms:created>
  <dcterms:modified xsi:type="dcterms:W3CDTF">2020-06-29T05:17:46Z</dcterms:modified>
</cp:coreProperties>
</file>