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MARET\"/>
    </mc:Choice>
  </mc:AlternateContent>
  <xr:revisionPtr revIDLastSave="0" documentId="13_ncr:1_{2FDD1981-F7A9-4D59-A0F2-4152FCDF35B3}" xr6:coauthVersionLast="47" xr6:coauthVersionMax="47" xr10:uidLastSave="{00000000-0000-0000-0000-000000000000}"/>
  <bookViews>
    <workbookView xWindow="-120" yWindow="-120" windowWidth="29040" windowHeight="15990" xr2:uid="{54697AE1-58B5-49E7-B28D-551034EB0B93}"/>
  </bookViews>
  <sheets>
    <sheet name="MAR" sheetId="1" r:id="rId1"/>
  </sheets>
  <definedNames>
    <definedName name="_xlnm._FilterDatabase" localSheetId="0" hidden="1">MAR!$D$8:$D$24</definedName>
    <definedName name="_xlnm.Print_Area" localSheetId="0">MAR!$B$1:$AD$24</definedName>
    <definedName name="_xlnm.Print_Titles" localSheetId="0">MAR!$2:$7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3" i="1" l="1"/>
  <c r="AC23" i="1" s="1"/>
  <c r="AB22" i="1"/>
  <c r="AC22" i="1" s="1"/>
  <c r="AB20" i="1"/>
  <c r="AC20" i="1" s="1"/>
  <c r="AB16" i="1"/>
  <c r="AA16" i="1"/>
  <c r="AC16" i="1" s="1"/>
  <c r="AB15" i="1"/>
  <c r="AC15" i="1" s="1"/>
</calcChain>
</file>

<file path=xl/sharedStrings.xml><?xml version="1.0" encoding="utf-8"?>
<sst xmlns="http://schemas.openxmlformats.org/spreadsheetml/2006/main" count="92" uniqueCount="76">
  <si>
    <t>DATA KEJADIAN BENCANA / MUSIBAH DI KABUPATEN DEMAK</t>
  </si>
  <si>
    <t>Badan Penanggulangan Bencana Daerah (BPBD) Kabupaten Demak Tahun 2021</t>
  </si>
  <si>
    <t xml:space="preserve">Jalan Raya Bhayangkara Baru No.15 Demak  Telp./Fax. (0291) 682200  Kode Pos. 59511 </t>
  </si>
  <si>
    <t>Email : demakbpbd@gmail.com</t>
  </si>
  <si>
    <t>BULAN MARET 2021</t>
  </si>
  <si>
    <t>NO</t>
  </si>
  <si>
    <t>HARI                                                                                 TANGGAL                                                                                                 WAKTU</t>
  </si>
  <si>
    <t xml:space="preserve">KECAMATAN </t>
  </si>
  <si>
    <t>DESA (Dukuh, RT, RW)</t>
  </si>
  <si>
    <t>JENIS KEJADIAN</t>
  </si>
  <si>
    <t xml:space="preserve">URAIAN / PENJELASAN KEJADIAN </t>
  </si>
  <si>
    <t>KERUSAKAN</t>
  </si>
  <si>
    <t>KORBAN JIWA</t>
  </si>
  <si>
    <t>TERDAMPAK</t>
  </si>
  <si>
    <t>PERKIRAAN</t>
  </si>
  <si>
    <t>KET</t>
  </si>
  <si>
    <t>RUMAH</t>
  </si>
  <si>
    <t>FASILITAS UMUM</t>
  </si>
  <si>
    <r>
      <t>LAIN</t>
    </r>
    <r>
      <rPr>
        <sz val="18"/>
        <rFont val="Calibri"/>
        <family val="2"/>
      </rPr>
      <t>²</t>
    </r>
  </si>
  <si>
    <t>MD</t>
  </si>
  <si>
    <t>LB</t>
  </si>
  <si>
    <t>LR</t>
  </si>
  <si>
    <t>KK</t>
  </si>
  <si>
    <t>JIWA</t>
  </si>
  <si>
    <t>Bumil</t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</si>
  <si>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</si>
  <si>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</si>
  <si>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</si>
  <si>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</si>
  <si>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</si>
  <si>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t>Pengungsi</t>
  </si>
  <si>
    <t>VOLUME</t>
  </si>
  <si>
    <t>Rp.</t>
  </si>
  <si>
    <t>KERUGIAN</t>
  </si>
  <si>
    <t>KERUSAKAN &amp; KERUGIAN</t>
  </si>
  <si>
    <t>RB</t>
  </si>
  <si>
    <t>RR</t>
  </si>
  <si>
    <t>Rabu, 3 maret 2021, pukul 02.00 wib</t>
  </si>
  <si>
    <t>KARANGAWEN</t>
  </si>
  <si>
    <t>Desa Rejosari RT 01 RW 01</t>
  </si>
  <si>
    <t>KEBAKARAN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</si>
  <si>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 xml:space="preserve"> milik Bp. Miftakhul Huda (38 tahun)/ 1 KK 5 Jiwa. Luas bangunan 10x12m, dinding tembok dan kayu jati, atap genteng, lantai keramik. Kerusakan : rumah terbakar hampir keseluruhan, lemari jati 3, springbed 3, Televisi, Motor Scoopy, Kulkas, Hp android 3, meja jati 2, bangku jati 2, BPKB mobil.</t>
    </r>
  </si>
  <si>
    <t>Rabu,10 Maret 2021, pukul 15.00 - 16.00 wib</t>
  </si>
  <si>
    <t>MRANGGEN</t>
  </si>
  <si>
    <t>Desa Kebonbatur Dukuh Kadilangon RT 01 RW 09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</si>
  <si>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 xml:space="preserve"> milik Bp. Nurhadi (50 tahun)/ 1 KK 3 Jiwa. Luas bangunan 8x13 m, dinding kayu, atap genteng, lantai plester. Kerusakan: rumah terbakar habis, TV 14" 1 buah, kulkas 1 pintu 1 buah, Dispenser 1 buah, lemari kayu 4 buah, uang tunai 500rb.</t>
    </r>
  </si>
  <si>
    <t>Jum'at, 12 Maret 2021, pukul 19.30 wib</t>
  </si>
  <si>
    <t>KARANGANYAR</t>
  </si>
  <si>
    <t>Desa Kedung Waru Lor Jl. Anggrek RT 07 RW 03</t>
  </si>
  <si>
    <t>EVAKUASI SARANG TAWON</t>
  </si>
  <si>
    <r>
      <rPr>
        <b/>
        <sz val="18"/>
        <rFont val="Arial Narrow"/>
        <family val="2"/>
      </rPr>
      <t>Evakuasi 1 Sarang Tawon</t>
    </r>
    <r>
      <rPr>
        <sz val="18"/>
        <rFont val="Arial Narrow"/>
        <family val="2"/>
      </rPr>
      <t xml:space="preserve"> Vespa/ Ndas di Rumah Bp. Sukamto.</t>
    </r>
  </si>
  <si>
    <t>Sabtu, 13 Maret 2021, pukul 24.00 wib</t>
  </si>
  <si>
    <t>DEMAK</t>
  </si>
  <si>
    <t>Desa Betokan RT 03 RW 03</t>
  </si>
  <si>
    <t>RUMAH ROBOH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</si>
  <si>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Bp. Suparlan (47 tahun) / 1 KK 1 Jiwa. Penyebab rumah sudah lapuk.</t>
    </r>
  </si>
  <si>
    <t>Rabu, 24 Maret 2021, Pukul 00.45-01.45 wib</t>
  </si>
  <si>
    <t>GAJAH</t>
  </si>
  <si>
    <t>Desa Gajah</t>
  </si>
  <si>
    <t>POHON TUMBANG</t>
  </si>
  <si>
    <r>
      <rPr>
        <b/>
        <sz val="18"/>
        <rFont val="Arial Narrow"/>
        <family val="2"/>
      </rPr>
      <t>1 Pohon Mindik tumbang</t>
    </r>
    <r>
      <rPr>
        <sz val="18"/>
        <rFont val="Arial Narrow"/>
        <family val="2"/>
      </rPr>
      <t xml:space="preserve"> akibat tersangkut mobil trailer dari arah Demak ke Kota Kudus.</t>
    </r>
  </si>
  <si>
    <t>Kamis, 25 maret 2021, pukul 18.30 wib</t>
  </si>
  <si>
    <t>Desa Kebonbatur Dk. Kadilangon kidul RT 03 RW 09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</si>
  <si>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>. Pemilik : Sumari (56 th) / 1 KK 2 Jiwa. Luas bangunan 6x9 m, jenis bangunan : atap genteng, dinding kayu, lantai tanah. Kerusakan : 100%, sangkar burung 39 buah, TV 21" dan 14", kompor gas, magiccom. Penyebab arus pendek listrik.</t>
    </r>
  </si>
  <si>
    <t>Minggu, 28 maret 2021, pukul 16.20 - 17.30 wib</t>
  </si>
  <si>
    <t>Desa Sedo</t>
  </si>
  <si>
    <r>
      <rPr>
        <b/>
        <sz val="18"/>
        <rFont val="Arial Narrow"/>
        <family val="2"/>
      </rPr>
      <t>2 Pohon Trembesi Tumbang</t>
    </r>
    <r>
      <rPr>
        <sz val="18"/>
        <rFont val="Arial Narrow"/>
        <family val="2"/>
      </rPr>
      <t xml:space="preserve"> di Jl. Kudus-Demak. </t>
    </r>
  </si>
  <si>
    <t>Selasa, 30 maret 2021, pukul 01.00 wib</t>
  </si>
  <si>
    <t>Desa Ngaluran RT 04 RW 01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</si>
  <si>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>, pemilik Nur Faidah (45 th) / 1 KK 1 Jiwa. Luas bangunan 8x9 m, jenis bangunan atap genteng, dinding kayu dan tembok, lantai tanah. Kerusakan : 100%, TV 21", kipas angin, dispenser, magic com, lemari plastik, lemari kayu, dipan. Penyebab : memasak lupa mematikan api.</t>
    </r>
  </si>
  <si>
    <t>Selasa, 30 Maret 2021</t>
  </si>
  <si>
    <t>Desa Cangkring RT 04 RW 03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</si>
  <si>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>. Pemilik : Muh Saefudin / 1 KK 4 Jiwa. Luas bangunan 5x8 m, jenis bangunan atap genteng, dinding tembok, lantai keramik. Kerusakan : 90%, kulkas sharp, magiccom, TV tabung 21", kipas angin, mesin cuci, surat penting, uang Rp. 1 Juta. penyebab : arus pendek listrik</t>
    </r>
  </si>
  <si>
    <t>Selasa, 30 maret 2021, pukul 19.30 wib</t>
  </si>
  <si>
    <t>Desa Tugu Lor RT 01 RW 02</t>
  </si>
  <si>
    <r>
      <rPr>
        <b/>
        <sz val="18"/>
        <rFont val="Arial Narrow"/>
        <family val="2"/>
      </rPr>
      <t>Evakuasi 1 Sarang Tawon</t>
    </r>
    <r>
      <rPr>
        <sz val="18"/>
        <rFont val="Arial Narrow"/>
        <family val="2"/>
      </rPr>
      <t xml:space="preserve"> Vespa/ Ndas di Rumah Bp. Sunarwi harjo.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</si>
</sst>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"/>
      <family val="2"/>
      <charset val="1"/>
      <scheme val="minor"/>
    </font>
    <font>
      <sz val="18"/>
      <name val="Britannic Bold"/>
      <family val="2"/>
    </font>
    <font>
      <sz val="25"/>
      <name val="Britannic Bold"/>
      <family val="2"/>
    </font>
    <font>
      <sz val="1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  <font>
      <sz val="20"/>
      <name val="Britannic Bold"/>
      <family val="2"/>
    </font>
    <font>
      <i/>
      <sz val="20"/>
      <name val="Arial Narrow"/>
      <family val="2"/>
    </font>
    <font>
      <sz val="13"/>
      <name val="Britannic Bold"/>
      <family val="2"/>
    </font>
    <font>
      <sz val="1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ritannic Bold"/>
      <family val="2"/>
    </font>
    <font>
      <sz val="12"/>
      <name val="Britannic Bold"/>
      <family val="2"/>
    </font>
    <font>
      <sz val="17"/>
      <name val="Britannic Bold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5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sz val="20"/>
      <name val="Arial Narrow"/>
      <family val="2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10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3" fillId="0" borderId="9" xfId="3" applyFont="1" applyBorder="1" applyAlignment="1">
      <alignment horizontal="left" vertical="top" wrapText="1"/>
    </xf>
    <xf numFmtId="164" fontId="26" fillId="0" borderId="9" xfId="2" applyFont="1" applyFill="1" applyBorder="1" applyAlignment="1">
      <alignment vertical="top"/>
    </xf>
    <xf numFmtId="3" fontId="26" fillId="0" borderId="9" xfId="2" applyNumberFormat="1" applyFont="1" applyFill="1" applyBorder="1" applyAlignment="1">
      <alignment horizontal="center" vertical="top" wrapText="1"/>
    </xf>
    <xf numFmtId="3" fontId="26" fillId="0" borderId="9" xfId="2" applyNumberFormat="1" applyFont="1" applyFill="1" applyBorder="1" applyAlignment="1">
      <alignment vertical="top"/>
    </xf>
    <xf numFmtId="166" fontId="26" fillId="0" borderId="9" xfId="1" applyNumberFormat="1" applyFont="1" applyFill="1" applyBorder="1" applyAlignment="1">
      <alignment vertical="top"/>
    </xf>
    <xf numFmtId="0" fontId="27" fillId="0" borderId="9" xfId="0" applyFont="1" applyBorder="1" applyAlignment="1">
      <alignment vertical="top"/>
    </xf>
    <xf numFmtId="0" fontId="23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3" fillId="0" borderId="2" xfId="3" applyFont="1" applyBorder="1" applyAlignment="1">
      <alignment horizontal="left" vertical="top" wrapText="1"/>
    </xf>
    <xf numFmtId="164" fontId="26" fillId="0" borderId="2" xfId="2" applyFont="1" applyFill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 wrapText="1"/>
    </xf>
    <xf numFmtId="3" fontId="26" fillId="0" borderId="2" xfId="2" applyNumberFormat="1" applyFont="1" applyFill="1" applyBorder="1" applyAlignment="1">
      <alignment vertical="top"/>
    </xf>
    <xf numFmtId="166" fontId="26" fillId="0" borderId="2" xfId="1" applyNumberFormat="1" applyFont="1" applyFill="1" applyBorder="1" applyAlignment="1">
      <alignment vertical="top"/>
    </xf>
    <xf numFmtId="0" fontId="27" fillId="0" borderId="2" xfId="0" applyFont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/>
    </xf>
    <xf numFmtId="0" fontId="23" fillId="0" borderId="6" xfId="3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632DCBAE-C1B4-44AF-B68B-18D44F660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400325</xdr:colOff>
      <xdr:row>1</xdr:row>
      <xdr:rowOff>69021</xdr:rowOff>
    </xdr:from>
    <xdr:to>
      <xdr:col>6</xdr:col>
      <xdr:colOff>1832535</xdr:colOff>
      <xdr:row>5</xdr:row>
      <xdr:rowOff>16718</xdr:rowOff>
    </xdr:to>
    <xdr:pic>
      <xdr:nvPicPr>
        <xdr:cNvPr id="2" name="Picture 1" descr="BPBD Kab">
          <a:extLst>
            <a:ext uri="{FF2B5EF4-FFF2-40B4-BE49-F238E27FC236}">
              <a16:creationId xmlns:a16="http://schemas.microsoft.com/office/drawing/2014/main" id="{FC0DED16-890B-446A-A448-8CEF8628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275" y="69021"/>
          <a:ext cx="1432210" cy="1528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204698</xdr:colOff>
      <xdr:row>1</xdr:row>
      <xdr:rowOff>76856</xdr:rowOff>
    </xdr:from>
    <xdr:to>
      <xdr:col>26</xdr:col>
      <xdr:colOff>408021</xdr:colOff>
      <xdr:row>5</xdr:row>
      <xdr:rowOff>16717</xdr:rowOff>
    </xdr:to>
    <xdr:pic>
      <xdr:nvPicPr>
        <xdr:cNvPr id="3" name="Picture 2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B9E202B4-32F3-4F84-BC0B-D1543A82107C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054923" y="76856"/>
          <a:ext cx="1117723" cy="1521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5936-B7CA-4146-8C78-305647C2E54C}">
  <sheetPr>
    <tabColor rgb="FFC00000"/>
    <pageSetUpPr fitToPage="1"/>
  </sheetPr>
  <dimension ref="A1:AE24"/>
  <sheetViews>
    <sheetView showGridLines="0" tabSelected="1" view="pageBreakPreview" topLeftCell="A2" zoomScale="66" zoomScaleNormal="40" zoomScaleSheetLayoutView="66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B15" sqref="B15"/>
    </sheetView>
  </sheetViews>
  <sheetFormatPr defaultColWidth="9.140625" defaultRowHeight="15" x14ac:dyDescent="0.25"/>
  <cols>
    <col min="1" max="1" width="0.140625" style="5" customWidth="1"/>
    <col min="2" max="2" width="5.7109375" style="1" customWidth="1"/>
    <col min="3" max="3" width="18.85546875" style="60" customWidth="1"/>
    <col min="4" max="4" width="27" style="60" bestFit="1" customWidth="1"/>
    <col min="5" max="5" width="20.140625" style="60" customWidth="1"/>
    <col min="6" max="6" width="25" style="60" customWidth="1"/>
    <col min="7" max="7" width="43.5703125" style="61" customWidth="1"/>
    <col min="8" max="8" width="6.42578125" style="61" customWidth="1"/>
    <col min="9" max="9" width="7.5703125" style="61" customWidth="1"/>
    <col min="10" max="10" width="6.5703125" style="61" customWidth="1"/>
    <col min="11" max="11" width="7.85546875" style="61" customWidth="1"/>
    <col min="12" max="13" width="6.7109375" style="61" customWidth="1"/>
    <col min="14" max="16" width="6.7109375" style="62" customWidth="1"/>
    <col min="17" max="18" width="11.85546875" style="61" customWidth="1"/>
    <col min="19" max="22" width="10.7109375" style="61" customWidth="1"/>
    <col min="23" max="23" width="12.5703125" style="61" customWidth="1"/>
    <col min="24" max="24" width="13.42578125" style="61" customWidth="1"/>
    <col min="25" max="25" width="17.7109375" style="61" customWidth="1"/>
    <col min="26" max="26" width="13.7109375" style="61" customWidth="1"/>
    <col min="27" max="27" width="22.5703125" style="61" customWidth="1"/>
    <col min="28" max="28" width="19.28515625" style="61" customWidth="1"/>
    <col min="29" max="29" width="23.85546875" style="61" customWidth="1"/>
    <col min="30" max="30" width="47.85546875" style="61" customWidth="1"/>
    <col min="31" max="31" width="18.7109375" style="5" customWidth="1"/>
    <col min="34" max="34" width="12.28515625" bestFit="1" customWidth="1"/>
  </cols>
  <sheetData>
    <row r="1" spans="1:31" s="5" customFormat="1" ht="0.2" customHeight="1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s="6" customFormat="1" ht="30.75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1" s="8" customFormat="1" ht="30.75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1" s="8" customFormat="1" ht="31.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8" customFormat="1" ht="31.5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s="8" customFormat="1" ht="18.75" customHeight="1" x14ac:dyDescent="0.25">
      <c r="B6" s="11" t="s">
        <v>4</v>
      </c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3"/>
      <c r="AB6" s="13"/>
      <c r="AC6" s="15"/>
      <c r="AD6" s="15"/>
    </row>
    <row r="7" spans="1:31" s="8" customFormat="1" ht="18.75" customHeight="1" x14ac:dyDescent="0.25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18"/>
    </row>
    <row r="8" spans="1:31" s="19" customFormat="1" ht="20.100000000000001" customHeight="1" x14ac:dyDescent="0.25">
      <c r="B8" s="20" t="s">
        <v>5</v>
      </c>
      <c r="C8" s="20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0" t="s">
        <v>11</v>
      </c>
      <c r="I8" s="20"/>
      <c r="J8" s="20"/>
      <c r="K8" s="20"/>
      <c r="L8" s="20"/>
      <c r="M8" s="20"/>
      <c r="N8" s="20" t="s">
        <v>12</v>
      </c>
      <c r="O8" s="20"/>
      <c r="P8" s="20"/>
      <c r="Q8" s="20" t="s">
        <v>13</v>
      </c>
      <c r="R8" s="20"/>
      <c r="S8" s="20"/>
      <c r="T8" s="20"/>
      <c r="U8" s="20"/>
      <c r="V8" s="20"/>
      <c r="W8" s="20"/>
      <c r="X8" s="20"/>
      <c r="Y8" s="20"/>
      <c r="Z8" s="22" t="s">
        <v>11</v>
      </c>
      <c r="AA8" s="23"/>
      <c r="AB8" s="22" t="s">
        <v>14</v>
      </c>
      <c r="AC8" s="23"/>
      <c r="AD8" s="20" t="s">
        <v>15</v>
      </c>
    </row>
    <row r="9" spans="1:31" s="19" customFormat="1" ht="20.100000000000001" customHeight="1" x14ac:dyDescent="0.25">
      <c r="B9" s="20"/>
      <c r="C9" s="20"/>
      <c r="D9" s="24"/>
      <c r="E9" s="24"/>
      <c r="F9" s="24"/>
      <c r="G9" s="24"/>
      <c r="H9" s="20" t="s">
        <v>16</v>
      </c>
      <c r="I9" s="20"/>
      <c r="J9" s="25" t="s">
        <v>17</v>
      </c>
      <c r="K9" s="25"/>
      <c r="L9" s="20" t="s">
        <v>18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27"/>
      <c r="AB9" s="26"/>
      <c r="AC9" s="27"/>
      <c r="AD9" s="20"/>
    </row>
    <row r="10" spans="1:31" s="19" customFormat="1" ht="30" customHeight="1" x14ac:dyDescent="0.25">
      <c r="B10" s="20"/>
      <c r="C10" s="20"/>
      <c r="D10" s="24"/>
      <c r="E10" s="24"/>
      <c r="F10" s="24"/>
      <c r="G10" s="24"/>
      <c r="H10" s="20"/>
      <c r="I10" s="20"/>
      <c r="J10" s="25"/>
      <c r="K10" s="25"/>
      <c r="L10" s="20"/>
      <c r="M10" s="20"/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1" t="s">
        <v>24</v>
      </c>
      <c r="T10" s="20" t="s">
        <v>25</v>
      </c>
      <c r="U10" s="20" t="s">
        <v>26</v>
      </c>
      <c r="V10" s="21" t="s">
        <v>27</v>
      </c>
      <c r="W10" s="20" t="s">
        <v>28</v>
      </c>
      <c r="X10" s="20" t="s">
        <v>29</v>
      </c>
      <c r="Y10" s="20" t="s">
        <v>30</v>
      </c>
      <c r="Z10" s="28" t="s">
        <v>31</v>
      </c>
      <c r="AA10" s="28" t="s">
        <v>32</v>
      </c>
      <c r="AB10" s="28" t="s">
        <v>33</v>
      </c>
      <c r="AC10" s="29" t="s">
        <v>34</v>
      </c>
      <c r="AD10" s="20"/>
    </row>
    <row r="11" spans="1:31" s="19" customFormat="1" ht="31.5" customHeight="1" x14ac:dyDescent="0.25">
      <c r="B11" s="20"/>
      <c r="C11" s="20"/>
      <c r="D11" s="30"/>
      <c r="E11" s="30"/>
      <c r="F11" s="30"/>
      <c r="G11" s="30"/>
      <c r="H11" s="31" t="s">
        <v>35</v>
      </c>
      <c r="I11" s="31" t="s">
        <v>36</v>
      </c>
      <c r="J11" s="31" t="s">
        <v>35</v>
      </c>
      <c r="K11" s="31" t="s">
        <v>36</v>
      </c>
      <c r="L11" s="31" t="s">
        <v>35</v>
      </c>
      <c r="M11" s="31" t="s">
        <v>36</v>
      </c>
      <c r="N11" s="20"/>
      <c r="O11" s="20"/>
      <c r="P11" s="20"/>
      <c r="Q11" s="20"/>
      <c r="R11" s="20"/>
      <c r="S11" s="30"/>
      <c r="T11" s="20"/>
      <c r="U11" s="20"/>
      <c r="V11" s="30"/>
      <c r="W11" s="20"/>
      <c r="X11" s="20"/>
      <c r="Y11" s="20"/>
      <c r="Z11" s="32"/>
      <c r="AA11" s="32"/>
      <c r="AB11" s="32"/>
      <c r="AC11" s="33"/>
      <c r="AD11" s="20"/>
    </row>
    <row r="12" spans="1:31" s="34" customFormat="1" ht="15.75" x14ac:dyDescent="0.25"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5">
        <v>12</v>
      </c>
      <c r="N12" s="35">
        <v>13</v>
      </c>
      <c r="O12" s="35">
        <v>14</v>
      </c>
      <c r="P12" s="35">
        <v>15</v>
      </c>
      <c r="Q12" s="35">
        <v>16</v>
      </c>
      <c r="R12" s="35">
        <v>17</v>
      </c>
      <c r="S12" s="35">
        <v>18</v>
      </c>
      <c r="T12" s="35">
        <v>19</v>
      </c>
      <c r="U12" s="35">
        <v>20</v>
      </c>
      <c r="V12" s="35"/>
      <c r="W12" s="35">
        <v>21</v>
      </c>
      <c r="X12" s="35">
        <v>22</v>
      </c>
      <c r="Y12" s="35">
        <v>23</v>
      </c>
      <c r="Z12" s="35">
        <v>24</v>
      </c>
      <c r="AA12" s="35">
        <v>25</v>
      </c>
      <c r="AB12" s="35">
        <v>26</v>
      </c>
      <c r="AC12" s="35">
        <v>27</v>
      </c>
      <c r="AD12" s="35">
        <v>28</v>
      </c>
    </row>
    <row r="13" spans="1:31" s="36" customFormat="1" ht="2.1" customHeight="1" x14ac:dyDescent="0.25">
      <c r="B13" s="37"/>
      <c r="C13" s="37"/>
      <c r="D13" s="37"/>
      <c r="E13" s="37"/>
      <c r="F13" s="37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</row>
    <row r="14" spans="1:31" s="36" customFormat="1" ht="10.5" customHeight="1" x14ac:dyDescent="0.25">
      <c r="B14" s="39"/>
      <c r="C14" s="39"/>
      <c r="D14" s="39"/>
      <c r="E14" s="39"/>
      <c r="F14" s="39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  <c r="AA14" s="40"/>
      <c r="AB14" s="40"/>
      <c r="AC14" s="40"/>
      <c r="AD14" s="40"/>
    </row>
    <row r="15" spans="1:31" s="41" customFormat="1" ht="255.75" x14ac:dyDescent="0.25">
      <c r="B15" s="42">
        <v>1</v>
      </c>
      <c r="C15" s="43" t="s">
        <v>37</v>
      </c>
      <c r="D15" s="43" t="s">
        <v>38</v>
      </c>
      <c r="E15" s="43" t="s">
        <v>39</v>
      </c>
      <c r="F15" s="43" t="s">
        <v>40</v>
      </c>
      <c r="G15" s="44" t="s">
        <v>41</v>
      </c>
      <c r="H15" s="45">
        <v>1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1</v>
      </c>
      <c r="R15" s="45">
        <v>5</v>
      </c>
      <c r="S15" s="45">
        <v>0</v>
      </c>
      <c r="T15" s="45">
        <v>0</v>
      </c>
      <c r="U15" s="45">
        <v>3</v>
      </c>
      <c r="V15" s="45">
        <v>0</v>
      </c>
      <c r="W15" s="45">
        <v>0</v>
      </c>
      <c r="X15" s="45">
        <v>2</v>
      </c>
      <c r="Y15" s="45">
        <v>0</v>
      </c>
      <c r="Z15" s="46">
        <v>1</v>
      </c>
      <c r="AA15" s="47">
        <v>200000000</v>
      </c>
      <c r="AB15" s="47">
        <f>5%*AA15</f>
        <v>10000000</v>
      </c>
      <c r="AC15" s="48">
        <f>AA15+AB15</f>
        <v>210000000</v>
      </c>
      <c r="AD15" s="49"/>
    </row>
    <row r="16" spans="1:31" s="41" customFormat="1" ht="141" customHeight="1" x14ac:dyDescent="0.25">
      <c r="B16" s="50">
        <v>2</v>
      </c>
      <c r="C16" s="51" t="s">
        <v>42</v>
      </c>
      <c r="D16" s="51" t="s">
        <v>43</v>
      </c>
      <c r="E16" s="51" t="s">
        <v>44</v>
      </c>
      <c r="F16" s="51" t="s">
        <v>40</v>
      </c>
      <c r="G16" s="52" t="s">
        <v>45</v>
      </c>
      <c r="H16" s="53">
        <v>1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1</v>
      </c>
      <c r="R16" s="53">
        <v>3</v>
      </c>
      <c r="S16" s="53">
        <v>0</v>
      </c>
      <c r="T16" s="53">
        <v>0</v>
      </c>
      <c r="U16" s="53">
        <v>0</v>
      </c>
      <c r="V16" s="53">
        <v>1</v>
      </c>
      <c r="W16" s="53">
        <v>0</v>
      </c>
      <c r="X16" s="53">
        <v>2</v>
      </c>
      <c r="Y16" s="53">
        <v>0</v>
      </c>
      <c r="Z16" s="54">
        <v>1</v>
      </c>
      <c r="AA16" s="55">
        <f>25000000+750000+1250000+200000+4000000+500000</f>
        <v>31700000</v>
      </c>
      <c r="AB16" s="55">
        <f>5%*31200000</f>
        <v>1560000</v>
      </c>
      <c r="AC16" s="56">
        <f>AA16+AB16</f>
        <v>33260000</v>
      </c>
      <c r="AD16" s="57"/>
    </row>
    <row r="17" spans="2:30" s="41" customFormat="1" ht="97.5" customHeight="1" x14ac:dyDescent="0.25">
      <c r="B17" s="50">
        <v>3</v>
      </c>
      <c r="C17" s="51" t="s">
        <v>46</v>
      </c>
      <c r="D17" s="51" t="s">
        <v>47</v>
      </c>
      <c r="E17" s="51" t="s">
        <v>48</v>
      </c>
      <c r="F17" s="51" t="s">
        <v>49</v>
      </c>
      <c r="G17" s="52" t="s">
        <v>50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4">
        <v>1</v>
      </c>
      <c r="AA17" s="58">
        <v>0</v>
      </c>
      <c r="AB17" s="58">
        <v>0</v>
      </c>
      <c r="AC17" s="58">
        <v>0</v>
      </c>
      <c r="AD17" s="57"/>
    </row>
    <row r="18" spans="2:30" s="41" customFormat="1" ht="81.75" customHeight="1" x14ac:dyDescent="0.25">
      <c r="B18" s="50">
        <v>4</v>
      </c>
      <c r="C18" s="51" t="s">
        <v>51</v>
      </c>
      <c r="D18" s="51" t="s">
        <v>52</v>
      </c>
      <c r="E18" s="51" t="s">
        <v>53</v>
      </c>
      <c r="F18" s="51" t="s">
        <v>54</v>
      </c>
      <c r="G18" s="52" t="s">
        <v>55</v>
      </c>
      <c r="H18" s="53">
        <v>1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1</v>
      </c>
      <c r="R18" s="53">
        <v>1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1</v>
      </c>
      <c r="Y18" s="53">
        <v>0</v>
      </c>
      <c r="Z18" s="54">
        <v>1</v>
      </c>
      <c r="AA18" s="55"/>
      <c r="AB18" s="55"/>
      <c r="AC18" s="56"/>
      <c r="AD18" s="57"/>
    </row>
    <row r="19" spans="2:30" s="41" customFormat="1" ht="93" x14ac:dyDescent="0.25">
      <c r="B19" s="50">
        <v>5</v>
      </c>
      <c r="C19" s="51" t="s">
        <v>56</v>
      </c>
      <c r="D19" s="51" t="s">
        <v>57</v>
      </c>
      <c r="E19" s="51" t="s">
        <v>58</v>
      </c>
      <c r="F19" s="51" t="s">
        <v>59</v>
      </c>
      <c r="G19" s="52" t="s">
        <v>60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4">
        <v>1</v>
      </c>
      <c r="AA19" s="58">
        <v>0</v>
      </c>
      <c r="AB19" s="58">
        <v>0</v>
      </c>
      <c r="AC19" s="58">
        <v>0</v>
      </c>
      <c r="AD19" s="57"/>
    </row>
    <row r="20" spans="2:30" s="41" customFormat="1" ht="209.25" x14ac:dyDescent="0.25">
      <c r="B20" s="50">
        <v>6</v>
      </c>
      <c r="C20" s="51" t="s">
        <v>61</v>
      </c>
      <c r="D20" s="51" t="s">
        <v>43</v>
      </c>
      <c r="E20" s="51" t="s">
        <v>62</v>
      </c>
      <c r="F20" s="51" t="s">
        <v>40</v>
      </c>
      <c r="G20" s="52" t="s">
        <v>63</v>
      </c>
      <c r="H20" s="53">
        <v>1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1</v>
      </c>
      <c r="R20" s="53">
        <v>2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2</v>
      </c>
      <c r="Y20" s="53">
        <v>0</v>
      </c>
      <c r="Z20" s="54">
        <v>1</v>
      </c>
      <c r="AA20" s="55">
        <v>35000000</v>
      </c>
      <c r="AB20" s="55">
        <f>5%*AA20</f>
        <v>1750000</v>
      </c>
      <c r="AC20" s="56">
        <f>AA20+AB20</f>
        <v>36750000</v>
      </c>
      <c r="AD20" s="57"/>
    </row>
    <row r="21" spans="2:30" s="41" customFormat="1" ht="93" x14ac:dyDescent="0.25">
      <c r="B21" s="50">
        <v>7</v>
      </c>
      <c r="C21" s="51" t="s">
        <v>64</v>
      </c>
      <c r="D21" s="51" t="s">
        <v>52</v>
      </c>
      <c r="E21" s="51" t="s">
        <v>65</v>
      </c>
      <c r="F21" s="51" t="s">
        <v>59</v>
      </c>
      <c r="G21" s="52" t="s">
        <v>66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4">
        <v>2</v>
      </c>
      <c r="AA21" s="58">
        <v>0</v>
      </c>
      <c r="AB21" s="58">
        <v>0</v>
      </c>
      <c r="AC21" s="58">
        <v>0</v>
      </c>
      <c r="AD21" s="57"/>
    </row>
    <row r="22" spans="2:30" s="41" customFormat="1" ht="232.5" x14ac:dyDescent="0.25">
      <c r="B22" s="50">
        <v>8</v>
      </c>
      <c r="C22" s="51" t="s">
        <v>67</v>
      </c>
      <c r="D22" s="51" t="s">
        <v>47</v>
      </c>
      <c r="E22" s="51" t="s">
        <v>68</v>
      </c>
      <c r="F22" s="51" t="s">
        <v>40</v>
      </c>
      <c r="G22" s="52" t="s">
        <v>69</v>
      </c>
      <c r="H22" s="53">
        <v>1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1</v>
      </c>
      <c r="R22" s="53">
        <v>1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1</v>
      </c>
      <c r="Y22" s="53">
        <v>0</v>
      </c>
      <c r="Z22" s="54">
        <v>1</v>
      </c>
      <c r="AA22" s="55">
        <v>50000000</v>
      </c>
      <c r="AB22" s="55">
        <f t="shared" ref="AB22" si="0">5%*AA22</f>
        <v>2500000</v>
      </c>
      <c r="AC22" s="56">
        <f t="shared" ref="AC22:AC23" si="1">AA22+AB22</f>
        <v>52500000</v>
      </c>
      <c r="AD22" s="57"/>
    </row>
    <row r="23" spans="2:30" s="41" customFormat="1" ht="166.5" customHeight="1" x14ac:dyDescent="0.25">
      <c r="B23" s="50">
        <v>9</v>
      </c>
      <c r="C23" s="51" t="s">
        <v>70</v>
      </c>
      <c r="D23" s="51" t="s">
        <v>47</v>
      </c>
      <c r="E23" s="51" t="s">
        <v>71</v>
      </c>
      <c r="F23" s="51" t="s">
        <v>40</v>
      </c>
      <c r="G23" s="52" t="s">
        <v>72</v>
      </c>
      <c r="H23" s="53">
        <v>1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1</v>
      </c>
      <c r="R23" s="53">
        <v>4</v>
      </c>
      <c r="S23" s="53">
        <v>0</v>
      </c>
      <c r="T23" s="53">
        <v>2</v>
      </c>
      <c r="U23" s="53">
        <v>0</v>
      </c>
      <c r="V23" s="53">
        <v>0</v>
      </c>
      <c r="W23" s="53">
        <v>0</v>
      </c>
      <c r="X23" s="53">
        <v>2</v>
      </c>
      <c r="Y23" s="53">
        <v>0</v>
      </c>
      <c r="Z23" s="54">
        <v>1</v>
      </c>
      <c r="AA23" s="55">
        <v>26000000</v>
      </c>
      <c r="AB23" s="55">
        <f>5%*25000000</f>
        <v>1250000</v>
      </c>
      <c r="AC23" s="56">
        <f t="shared" si="1"/>
        <v>27250000</v>
      </c>
      <c r="AD23" s="57"/>
    </row>
    <row r="24" spans="2:30" s="41" customFormat="1" ht="93" x14ac:dyDescent="0.25">
      <c r="B24" s="50">
        <v>10</v>
      </c>
      <c r="C24" s="51" t="s">
        <v>73</v>
      </c>
      <c r="D24" s="51" t="s">
        <v>47</v>
      </c>
      <c r="E24" s="51" t="s">
        <v>74</v>
      </c>
      <c r="F24" s="51" t="s">
        <v>49</v>
      </c>
      <c r="G24" s="59" t="s">
        <v>75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4">
        <v>1</v>
      </c>
      <c r="AA24" s="58">
        <v>0</v>
      </c>
      <c r="AB24" s="58">
        <v>0</v>
      </c>
      <c r="AC24" s="58">
        <v>0</v>
      </c>
      <c r="AD24" s="57"/>
    </row>
  </sheetData>
  <autoFilter ref="D8:D24" xr:uid="{00000000-0009-0000-0000-000004000000}"/>
  <mergeCells count="37"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8:M8"/>
    <mergeCell ref="N8:P9"/>
    <mergeCell ref="Q8:Y9"/>
    <mergeCell ref="Z8:AA9"/>
    <mergeCell ref="AB8:AC9"/>
    <mergeCell ref="AD8:AD11"/>
    <mergeCell ref="H9:I10"/>
    <mergeCell ref="J9:K10"/>
    <mergeCell ref="L9:M10"/>
    <mergeCell ref="N10:N11"/>
    <mergeCell ref="B8:B11"/>
    <mergeCell ref="C8:C11"/>
    <mergeCell ref="D8:D11"/>
    <mergeCell ref="E8:E11"/>
    <mergeCell ref="F8:F11"/>
    <mergeCell ref="G8:G11"/>
    <mergeCell ref="B2:AD2"/>
    <mergeCell ref="B3:AD3"/>
    <mergeCell ref="B4:AD4"/>
    <mergeCell ref="B5:AD5"/>
    <mergeCell ref="B6:G7"/>
    <mergeCell ref="AC6:AD7"/>
  </mergeCells>
  <printOptions horizontalCentered="1"/>
  <pageMargins left="0.39370078740157483" right="0.39370078740157483" top="0.39370078740157483" bottom="0.39370078740157483" header="0" footer="0"/>
  <pageSetup paperSize="10000" scale="31" fitToHeight="0" orientation="landscape" horizontalDpi="4294967293" verticalDpi="12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</vt:lpstr>
      <vt:lpstr>MAR!Print_Area</vt:lpstr>
      <vt:lpstr>MAR!Print_Titles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2021-12-27T02:08:16Z</dcterms:created>
  <dcterms:modified xsi:type="dcterms:W3CDTF">2021-12-27T02:11:15Z</dcterms:modified>
</cp:coreProperties>
</file>