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Q39" i="1"/>
  <c r="N39" i="1"/>
  <c r="L39" i="1"/>
  <c r="L41" i="1" s="1"/>
  <c r="I39" i="1"/>
  <c r="I40" i="1" s="1"/>
  <c r="G39" i="1"/>
  <c r="G40" i="1" s="1"/>
  <c r="E39" i="1"/>
  <c r="N41" i="1" s="1"/>
  <c r="D39" i="1"/>
  <c r="R38" i="1"/>
  <c r="P38" i="1"/>
  <c r="O38" i="1"/>
  <c r="M38" i="1"/>
  <c r="K38" i="1"/>
  <c r="J38" i="1" s="1"/>
  <c r="H38" i="1"/>
  <c r="F38" i="1"/>
  <c r="R37" i="1"/>
  <c r="P37" i="1"/>
  <c r="O37" i="1"/>
  <c r="M37" i="1"/>
  <c r="K37" i="1"/>
  <c r="J37" i="1" s="1"/>
  <c r="H37" i="1"/>
  <c r="F37" i="1"/>
  <c r="R36" i="1"/>
  <c r="P36" i="1"/>
  <c r="O36" i="1"/>
  <c r="M36" i="1"/>
  <c r="K36" i="1"/>
  <c r="J36" i="1" s="1"/>
  <c r="H36" i="1"/>
  <c r="F36" i="1"/>
  <c r="R35" i="1"/>
  <c r="P35" i="1"/>
  <c r="O35" i="1"/>
  <c r="M35" i="1"/>
  <c r="K35" i="1"/>
  <c r="J35" i="1" s="1"/>
  <c r="H35" i="1"/>
  <c r="F35" i="1"/>
  <c r="R34" i="1"/>
  <c r="P34" i="1"/>
  <c r="O34" i="1"/>
  <c r="M34" i="1"/>
  <c r="K34" i="1"/>
  <c r="J34" i="1" s="1"/>
  <c r="H34" i="1"/>
  <c r="F34" i="1"/>
  <c r="R33" i="1"/>
  <c r="P33" i="1"/>
  <c r="O33" i="1"/>
  <c r="M33" i="1"/>
  <c r="K33" i="1"/>
  <c r="J33" i="1" s="1"/>
  <c r="H33" i="1"/>
  <c r="F33" i="1"/>
  <c r="R32" i="1"/>
  <c r="P32" i="1"/>
  <c r="O32" i="1"/>
  <c r="M32" i="1"/>
  <c r="K32" i="1"/>
  <c r="J32" i="1" s="1"/>
  <c r="H32" i="1"/>
  <c r="F32" i="1"/>
  <c r="P31" i="1"/>
  <c r="K31" i="1"/>
  <c r="J31" i="1"/>
  <c r="H31" i="1"/>
  <c r="F31" i="1"/>
  <c r="P30" i="1"/>
  <c r="R30" i="1" s="1"/>
  <c r="M30" i="1"/>
  <c r="K30" i="1"/>
  <c r="J30" i="1"/>
  <c r="H30" i="1"/>
  <c r="F30" i="1"/>
  <c r="P29" i="1"/>
  <c r="R29" i="1" s="1"/>
  <c r="M29" i="1"/>
  <c r="K29" i="1"/>
  <c r="J29" i="1"/>
  <c r="H29" i="1"/>
  <c r="F29" i="1"/>
  <c r="P28" i="1"/>
  <c r="R28" i="1" s="1"/>
  <c r="M28" i="1"/>
  <c r="K28" i="1"/>
  <c r="J28" i="1"/>
  <c r="H28" i="1"/>
  <c r="F28" i="1"/>
  <c r="P27" i="1"/>
  <c r="R27" i="1" s="1"/>
  <c r="M27" i="1"/>
  <c r="K27" i="1"/>
  <c r="J27" i="1"/>
  <c r="H27" i="1"/>
  <c r="F27" i="1"/>
  <c r="P26" i="1"/>
  <c r="K26" i="1"/>
  <c r="J26" i="1" s="1"/>
  <c r="H26" i="1"/>
  <c r="F26" i="1"/>
  <c r="R25" i="1"/>
  <c r="P25" i="1"/>
  <c r="O25" i="1"/>
  <c r="M25" i="1"/>
  <c r="K25" i="1"/>
  <c r="J25" i="1" s="1"/>
  <c r="H25" i="1"/>
  <c r="F25" i="1"/>
  <c r="R24" i="1"/>
  <c r="P24" i="1"/>
  <c r="O24" i="1"/>
  <c r="M24" i="1"/>
  <c r="K24" i="1"/>
  <c r="J24" i="1" s="1"/>
  <c r="H24" i="1"/>
  <c r="F24" i="1"/>
  <c r="R23" i="1"/>
  <c r="P23" i="1"/>
  <c r="O23" i="1"/>
  <c r="M23" i="1"/>
  <c r="K23" i="1"/>
  <c r="J23" i="1" s="1"/>
  <c r="H23" i="1"/>
  <c r="F23" i="1"/>
  <c r="R22" i="1"/>
  <c r="P22" i="1"/>
  <c r="O22" i="1"/>
  <c r="M22" i="1"/>
  <c r="K22" i="1"/>
  <c r="J22" i="1" s="1"/>
  <c r="H22" i="1"/>
  <c r="F22" i="1"/>
  <c r="R21" i="1"/>
  <c r="P21" i="1"/>
  <c r="O21" i="1"/>
  <c r="M21" i="1"/>
  <c r="K21" i="1"/>
  <c r="J21" i="1" s="1"/>
  <c r="H21" i="1"/>
  <c r="F21" i="1"/>
  <c r="R20" i="1"/>
  <c r="P20" i="1"/>
  <c r="O20" i="1"/>
  <c r="M20" i="1"/>
  <c r="K20" i="1"/>
  <c r="J20" i="1" s="1"/>
  <c r="H20" i="1"/>
  <c r="F20" i="1"/>
  <c r="R19" i="1"/>
  <c r="P19" i="1"/>
  <c r="O19" i="1"/>
  <c r="M19" i="1"/>
  <c r="K19" i="1"/>
  <c r="J19" i="1" s="1"/>
  <c r="H19" i="1"/>
  <c r="F19" i="1"/>
  <c r="R18" i="1"/>
  <c r="P18" i="1"/>
  <c r="O18" i="1"/>
  <c r="M18" i="1"/>
  <c r="K18" i="1"/>
  <c r="J18" i="1" s="1"/>
  <c r="H18" i="1"/>
  <c r="F18" i="1"/>
  <c r="R17" i="1"/>
  <c r="P17" i="1"/>
  <c r="O17" i="1"/>
  <c r="M17" i="1"/>
  <c r="K17" i="1"/>
  <c r="J17" i="1" s="1"/>
  <c r="H17" i="1"/>
  <c r="F17" i="1"/>
  <c r="R16" i="1"/>
  <c r="P16" i="1"/>
  <c r="O16" i="1"/>
  <c r="M16" i="1"/>
  <c r="K16" i="1"/>
  <c r="J16" i="1" s="1"/>
  <c r="H16" i="1"/>
  <c r="F16" i="1"/>
  <c r="R15" i="1"/>
  <c r="P15" i="1"/>
  <c r="O15" i="1"/>
  <c r="M15" i="1"/>
  <c r="K15" i="1"/>
  <c r="J15" i="1" s="1"/>
  <c r="H15" i="1"/>
  <c r="F15" i="1"/>
  <c r="R14" i="1"/>
  <c r="P14" i="1"/>
  <c r="O14" i="1"/>
  <c r="M14" i="1"/>
  <c r="K14" i="1"/>
  <c r="J14" i="1" s="1"/>
  <c r="H14" i="1"/>
  <c r="F14" i="1"/>
  <c r="R13" i="1"/>
  <c r="P13" i="1"/>
  <c r="O13" i="1"/>
  <c r="M13" i="1"/>
  <c r="K13" i="1"/>
  <c r="J13" i="1" s="1"/>
  <c r="H13" i="1"/>
  <c r="F13" i="1"/>
  <c r="R12" i="1"/>
  <c r="P12" i="1"/>
  <c r="P39" i="1" s="1"/>
  <c r="O12" i="1"/>
  <c r="M12" i="1"/>
  <c r="K12" i="1"/>
  <c r="K39" i="1" s="1"/>
  <c r="H12" i="1"/>
  <c r="F12" i="1"/>
  <c r="F39" i="1" s="1"/>
  <c r="I6" i="1"/>
  <c r="H6" i="1"/>
  <c r="I5" i="1"/>
  <c r="H5" i="1"/>
  <c r="K40" i="1" l="1"/>
  <c r="R39" i="1"/>
  <c r="O39" i="1"/>
  <c r="M39" i="1"/>
  <c r="P41" i="1"/>
  <c r="J12" i="1"/>
  <c r="O27" i="1"/>
  <c r="O28" i="1"/>
  <c r="O29" i="1"/>
  <c r="O30" i="1"/>
  <c r="H39" i="1"/>
  <c r="J39" i="1"/>
</calcChain>
</file>

<file path=xl/sharedStrings.xml><?xml version="1.0" encoding="utf-8"?>
<sst xmlns="http://schemas.openxmlformats.org/spreadsheetml/2006/main" count="90" uniqueCount="61">
  <si>
    <r>
      <t xml:space="preserve">KASUS BARU TB BTA+, SELURUH KASUS TB, KASUS TB PADA ANAK, DAN </t>
    </r>
    <r>
      <rPr>
        <i/>
        <sz val="12"/>
        <rFont val="Arial"/>
        <family val="2"/>
      </rPr>
      <t>CASE NOTIFICATION RATE</t>
    </r>
    <r>
      <rPr>
        <sz val="12"/>
        <rFont val="Arial"/>
        <family val="2"/>
      </rPr>
      <t xml:space="preserve"> (CNR) PER 100.000 PENDUDUK </t>
    </r>
  </si>
  <si>
    <t>MENURUT JENIS KELAMIN, KECAMATAN, DAN PUSKESMAS</t>
  </si>
  <si>
    <t>NO</t>
  </si>
  <si>
    <t>KECAMATAN</t>
  </si>
  <si>
    <t>PUSKESMAS</t>
  </si>
  <si>
    <t>JUMLAH PENDUDUK</t>
  </si>
  <si>
    <t>JUMLAH KASUS BARU TB BTA+</t>
  </si>
  <si>
    <t xml:space="preserve">JUMLAH SELURUH
KASUS TB    </t>
  </si>
  <si>
    <t>KASUS TB ANAK 0-14 TAHUN</t>
  </si>
  <si>
    <t>L</t>
  </si>
  <si>
    <t>P</t>
  </si>
  <si>
    <t>L+P</t>
  </si>
  <si>
    <t>JUMLAH</t>
  </si>
  <si>
    <t>%</t>
  </si>
  <si>
    <t>MRANGGEN</t>
  </si>
  <si>
    <t>MRANGGEN I</t>
  </si>
  <si>
    <t>MRANGGEN II</t>
  </si>
  <si>
    <t>MRANGGEN III</t>
  </si>
  <si>
    <t>KARANGAWEN</t>
  </si>
  <si>
    <t>KARANGAWEN I</t>
  </si>
  <si>
    <t>KARANGAWEN II</t>
  </si>
  <si>
    <t>GUNTUR</t>
  </si>
  <si>
    <t>GUNTUR I</t>
  </si>
  <si>
    <t>GUNTUR II</t>
  </si>
  <si>
    <t>SAYUNG</t>
  </si>
  <si>
    <t>SAYUNG I</t>
  </si>
  <si>
    <t>SAYUNG II</t>
  </si>
  <si>
    <t>KARANGTENGAH</t>
  </si>
  <si>
    <t>KARANG TENGAH</t>
  </si>
  <si>
    <t>BONANG</t>
  </si>
  <si>
    <t>BONANG I</t>
  </si>
  <si>
    <t>BONANG II</t>
  </si>
  <si>
    <t>DEMAK</t>
  </si>
  <si>
    <t>DEMAK I</t>
  </si>
  <si>
    <t>DEMAK II</t>
  </si>
  <si>
    <t>DEMAK III</t>
  </si>
  <si>
    <t>WONOSALAM</t>
  </si>
  <si>
    <t>WONOSALAM  I</t>
  </si>
  <si>
    <t>WONOSALAM  II</t>
  </si>
  <si>
    <t>DEMPET</t>
  </si>
  <si>
    <t>KEBONAGUNG</t>
  </si>
  <si>
    <t>GAJAH</t>
  </si>
  <si>
    <t>GAJAH 1</t>
  </si>
  <si>
    <t>GAJAH 2</t>
  </si>
  <si>
    <t>KARANGANYAR</t>
  </si>
  <si>
    <t>KARANGANYAR I</t>
  </si>
  <si>
    <t>KARANGANYAR II</t>
  </si>
  <si>
    <t>MIJEN</t>
  </si>
  <si>
    <t>MIJEN I</t>
  </si>
  <si>
    <t>MIJEN II</t>
  </si>
  <si>
    <t>WEDUNG</t>
  </si>
  <si>
    <t>WEDUNG I</t>
  </si>
  <si>
    <t>WEDUNG II</t>
  </si>
  <si>
    <t>JUMLAH (KAB/KOTA)</t>
  </si>
  <si>
    <r>
      <rPr>
        <i/>
        <sz val="12"/>
        <rFont val="Arial"/>
        <family val="2"/>
      </rPr>
      <t xml:space="preserve">CNR </t>
    </r>
    <r>
      <rPr>
        <sz val="12"/>
        <rFont val="Arial"/>
        <family val="2"/>
      </rPr>
      <t>KASUS BARU TB BTA+ PER 100.000 PENDUDUK</t>
    </r>
  </si>
  <si>
    <r>
      <rPr>
        <i/>
        <sz val="12"/>
        <rFont val="Arial"/>
        <family val="2"/>
      </rPr>
      <t xml:space="preserve">CNR </t>
    </r>
    <r>
      <rPr>
        <sz val="12"/>
        <rFont val="Arial"/>
        <family val="2"/>
      </rPr>
      <t>SELURUH KASUS TB PER 100.000 PENDUDUK</t>
    </r>
  </si>
  <si>
    <t>Sumber: Seksi Pemberantasan Penyakit</t>
  </si>
  <si>
    <r>
      <t xml:space="preserve">Keterangan: </t>
    </r>
    <r>
      <rPr>
        <vertAlign val="superscript"/>
        <sz val="12"/>
        <rFont val="Arial"/>
        <family val="2"/>
      </rPr>
      <t/>
    </r>
  </si>
  <si>
    <t xml:space="preserve">Jumlah pasien adalah seluruh pasien yang ada di wilayah kerja puskesmas tersebut termasuk pasien  yang ditemukan di BBKPM/BPKPM/BP4, RS, Lembaga Pemasyarakatan, </t>
  </si>
  <si>
    <t>rumah tahanan, dokter praktek swasta, klinik dll</t>
  </si>
  <si>
    <t>Catatan : Jumlah kolom 6 = jumlah kolom 7 pada Tabel 1, yaitu sebesar: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</si>
</sst>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6" fillId="0" borderId="0"/>
    <xf numFmtId="41" fontId="8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2" fillId="0" borderId="0" xfId="0" quotePrefix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3" fontId="2" fillId="0" borderId="7" xfId="3" applyNumberFormat="1" applyFont="1" applyFill="1" applyBorder="1" applyAlignment="1">
      <alignment horizontal="center" vertical="center"/>
    </xf>
    <xf numFmtId="3" fontId="9" fillId="0" borderId="0" xfId="4" applyNumberFormat="1" applyFont="1" applyFill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3" fontId="7" fillId="0" borderId="7" xfId="2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horizontal="center" vertical="center"/>
    </xf>
    <xf numFmtId="39" fontId="2" fillId="0" borderId="11" xfId="1" applyNumberFormat="1" applyFont="1" applyFill="1" applyBorder="1" applyAlignment="1">
      <alignment horizontal="center" vertical="center"/>
    </xf>
    <xf numFmtId="4" fontId="2" fillId="0" borderId="11" xfId="1" applyNumberFormat="1" applyFont="1" applyFill="1" applyBorder="1" applyAlignment="1">
      <alignment horizontal="center" vertical="center"/>
    </xf>
    <xf numFmtId="37" fontId="2" fillId="0" borderId="17" xfId="1" applyNumberFormat="1" applyFont="1" applyFill="1" applyBorder="1" applyAlignment="1">
      <alignment horizontal="center" vertical="center"/>
    </xf>
    <xf numFmtId="37" fontId="2" fillId="0" borderId="16" xfId="1" applyNumberFormat="1" applyFont="1" applyFill="1" applyBorder="1" applyAlignment="1">
      <alignment horizontal="center" vertical="center"/>
    </xf>
    <xf numFmtId="37" fontId="2" fillId="2" borderId="1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7" fontId="2" fillId="2" borderId="17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37" fontId="2" fillId="0" borderId="18" xfId="1" applyNumberFormat="1" applyFont="1" applyFill="1" applyBorder="1" applyAlignment="1">
      <alignment horizontal="center" vertical="center"/>
    </xf>
    <xf numFmtId="37" fontId="2" fillId="2" borderId="19" xfId="1" applyNumberFormat="1" applyFont="1" applyFill="1" applyBorder="1" applyAlignment="1">
      <alignment horizontal="center" vertical="center"/>
    </xf>
    <xf numFmtId="37" fontId="2" fillId="2" borderId="20" xfId="1" applyNumberFormat="1" applyFont="1" applyFill="1" applyBorder="1" applyAlignment="1">
      <alignment horizontal="center" vertical="center"/>
    </xf>
    <xf numFmtId="37" fontId="2" fillId="2" borderId="18" xfId="1" applyNumberFormat="1" applyFont="1" applyFill="1" applyBorder="1" applyAlignment="1">
      <alignment horizontal="center" vertical="center"/>
    </xf>
    <xf numFmtId="39" fontId="2" fillId="0" borderId="21" xfId="1" applyNumberFormat="1" applyFont="1" applyFill="1" applyBorder="1" applyAlignment="1">
      <alignment horizontal="center" vertical="center"/>
    </xf>
    <xf numFmtId="37" fontId="2" fillId="0" borderId="20" xfId="1" applyNumberFormat="1" applyFont="1" applyFill="1" applyBorder="1" applyAlignment="1">
      <alignment horizontal="center" vertical="center"/>
    </xf>
    <xf numFmtId="37" fontId="2" fillId="2" borderId="22" xfId="1" applyNumberFormat="1" applyFont="1" applyFill="1" applyBorder="1" applyAlignment="1">
      <alignment horizontal="center" vertical="center"/>
    </xf>
    <xf numFmtId="41" fontId="4" fillId="0" borderId="0" xfId="1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</cellXfs>
  <cellStyles count="5">
    <cellStyle name="Comma [0]" xfId="1" builtinId="6"/>
    <cellStyle name="Comma [0] 10" xfId="3"/>
    <cellStyle name="Normal" xfId="0" builtinId="0"/>
    <cellStyle name="Normal 20" xfId="4"/>
    <cellStyle name="Normal 4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/Profil%20Kesehatan/Profil%202018/Profil%202018%20Fix/Lampiran%20Prof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Sheet1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2018</v>
          </cell>
        </row>
        <row r="39">
          <cell r="H39">
            <v>1151796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workbookViewId="0"/>
  </sheetViews>
  <sheetFormatPr defaultColWidth="9.140625" defaultRowHeight="15" x14ac:dyDescent="0.25"/>
  <cols>
    <col min="1" max="1" width="5.7109375" style="3" customWidth="1"/>
    <col min="2" max="2" width="21.7109375" style="3" customWidth="1"/>
    <col min="3" max="3" width="19.7109375" style="3" customWidth="1"/>
    <col min="4" max="4" width="11.5703125" style="3" customWidth="1"/>
    <col min="5" max="5" width="11.7109375" style="3" customWidth="1"/>
    <col min="6" max="6" width="12.28515625" style="3" bestFit="1" customWidth="1"/>
    <col min="7" max="7" width="11.5703125" style="2" bestFit="1" customWidth="1"/>
    <col min="8" max="8" width="9.7109375" style="2" customWidth="1"/>
    <col min="9" max="9" width="10.5703125" style="2" customWidth="1"/>
    <col min="10" max="10" width="9.7109375" style="3" customWidth="1"/>
    <col min="11" max="11" width="10.42578125" style="3" customWidth="1"/>
    <col min="12" max="12" width="10.42578125" style="2" customWidth="1"/>
    <col min="13" max="13" width="9.7109375" style="2" customWidth="1"/>
    <col min="14" max="14" width="10.42578125" style="2" customWidth="1"/>
    <col min="15" max="15" width="9.7109375" style="3" customWidth="1"/>
    <col min="16" max="17" width="10.42578125" style="3" customWidth="1"/>
    <col min="18" max="18" width="9.7109375" style="3" customWidth="1"/>
    <col min="19" max="19" width="8.85546875" customWidth="1"/>
    <col min="20" max="16384" width="9.140625" style="3"/>
  </cols>
  <sheetData>
    <row r="1" spans="1:19" x14ac:dyDescent="0.25">
      <c r="A1" s="1"/>
      <c r="B1" s="2"/>
    </row>
    <row r="3" spans="1:19" x14ac:dyDescent="0.25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"/>
    </row>
    <row r="4" spans="1:19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</row>
    <row r="5" spans="1:19" x14ac:dyDescent="0.25">
      <c r="B5" s="5"/>
      <c r="C5" s="5"/>
      <c r="D5" s="5"/>
      <c r="E5" s="5"/>
      <c r="F5" s="5"/>
      <c r="G5" s="6"/>
      <c r="H5" s="7" t="str">
        <f>'[1]1'!F5</f>
        <v>KABUPATEN/KOTA</v>
      </c>
      <c r="I5" s="8" t="str">
        <f>'[1]1'!G5</f>
        <v>DEMAK</v>
      </c>
      <c r="L5" s="7"/>
      <c r="M5" s="7"/>
      <c r="N5" s="7"/>
      <c r="O5" s="9"/>
      <c r="P5" s="5"/>
      <c r="S5" s="3"/>
    </row>
    <row r="6" spans="1:19" x14ac:dyDescent="0.25">
      <c r="B6" s="5"/>
      <c r="C6" s="5"/>
      <c r="D6" s="5"/>
      <c r="E6" s="5"/>
      <c r="F6" s="5"/>
      <c r="G6" s="6"/>
      <c r="H6" s="7" t="str">
        <f>'[1]1'!F6</f>
        <v xml:space="preserve">TAHUN </v>
      </c>
      <c r="I6" s="8">
        <f>'[1]1'!G6</f>
        <v>2018</v>
      </c>
      <c r="L6" s="7"/>
      <c r="M6" s="7"/>
      <c r="N6" s="7"/>
      <c r="O6" s="9"/>
      <c r="P6" s="5"/>
      <c r="S6" s="3"/>
    </row>
    <row r="7" spans="1:19" ht="15.75" thickBot="1" x14ac:dyDescent="0.3">
      <c r="A7" s="10"/>
      <c r="B7" s="10"/>
      <c r="C7" s="10"/>
      <c r="D7" s="10"/>
      <c r="E7" s="10"/>
      <c r="F7" s="10"/>
      <c r="G7" s="11"/>
      <c r="H7" s="11"/>
      <c r="I7" s="11"/>
      <c r="J7" s="10"/>
      <c r="K7" s="10"/>
      <c r="L7" s="6"/>
      <c r="M7" s="6"/>
      <c r="N7" s="6"/>
      <c r="O7" s="6"/>
      <c r="P7" s="5"/>
      <c r="Q7" s="5"/>
      <c r="R7" s="5"/>
      <c r="S7" s="3"/>
    </row>
    <row r="8" spans="1:19" s="2" customFormat="1" ht="30" customHeight="1" x14ac:dyDescent="0.25">
      <c r="A8" s="12" t="s">
        <v>2</v>
      </c>
      <c r="B8" s="12" t="s">
        <v>3</v>
      </c>
      <c r="C8" s="12" t="s">
        <v>4</v>
      </c>
      <c r="D8" s="13" t="s">
        <v>5</v>
      </c>
      <c r="E8" s="14"/>
      <c r="F8" s="15"/>
      <c r="G8" s="16" t="s">
        <v>6</v>
      </c>
      <c r="H8" s="17"/>
      <c r="I8" s="17"/>
      <c r="J8" s="17"/>
      <c r="K8" s="17"/>
      <c r="L8" s="13" t="s">
        <v>7</v>
      </c>
      <c r="M8" s="14"/>
      <c r="N8" s="14"/>
      <c r="O8" s="14"/>
      <c r="P8" s="15"/>
      <c r="Q8" s="13" t="s">
        <v>8</v>
      </c>
      <c r="R8" s="15"/>
    </row>
    <row r="9" spans="1:19" ht="20.100000000000001" customHeight="1" x14ac:dyDescent="0.25">
      <c r="A9" s="18"/>
      <c r="B9" s="18"/>
      <c r="C9" s="18"/>
      <c r="D9" s="19"/>
      <c r="E9" s="20"/>
      <c r="F9" s="21"/>
      <c r="G9" s="22" t="s">
        <v>9</v>
      </c>
      <c r="H9" s="22"/>
      <c r="I9" s="23" t="s">
        <v>10</v>
      </c>
      <c r="J9" s="23"/>
      <c r="K9" s="24" t="s">
        <v>11</v>
      </c>
      <c r="L9" s="22" t="s">
        <v>9</v>
      </c>
      <c r="M9" s="22"/>
      <c r="N9" s="23" t="s">
        <v>10</v>
      </c>
      <c r="O9" s="23"/>
      <c r="P9" s="24" t="s">
        <v>11</v>
      </c>
      <c r="Q9" s="19"/>
      <c r="R9" s="21"/>
      <c r="S9" s="3"/>
    </row>
    <row r="10" spans="1:19" ht="20.100000000000001" customHeight="1" x14ac:dyDescent="0.25">
      <c r="A10" s="25"/>
      <c r="B10" s="25"/>
      <c r="C10" s="25"/>
      <c r="D10" s="26" t="s">
        <v>9</v>
      </c>
      <c r="E10" s="26" t="s">
        <v>10</v>
      </c>
      <c r="F10" s="27" t="s">
        <v>11</v>
      </c>
      <c r="G10" s="28" t="s">
        <v>12</v>
      </c>
      <c r="H10" s="29" t="s">
        <v>13</v>
      </c>
      <c r="I10" s="28" t="s">
        <v>12</v>
      </c>
      <c r="J10" s="29" t="s">
        <v>13</v>
      </c>
      <c r="K10" s="24"/>
      <c r="L10" s="28" t="s">
        <v>12</v>
      </c>
      <c r="M10" s="29" t="s">
        <v>13</v>
      </c>
      <c r="N10" s="28" t="s">
        <v>12</v>
      </c>
      <c r="O10" s="29" t="s">
        <v>13</v>
      </c>
      <c r="P10" s="24"/>
      <c r="Q10" s="28" t="s">
        <v>12</v>
      </c>
      <c r="R10" s="29" t="s">
        <v>13</v>
      </c>
      <c r="S10" s="3"/>
    </row>
    <row r="11" spans="1:19" x14ac:dyDescent="0.25">
      <c r="A11" s="30">
        <v>1</v>
      </c>
      <c r="B11" s="30">
        <v>2</v>
      </c>
      <c r="C11" s="30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"/>
    </row>
    <row r="12" spans="1:19" ht="20.100000000000001" customHeight="1" x14ac:dyDescent="0.25">
      <c r="A12" s="31">
        <v>1</v>
      </c>
      <c r="B12" s="32" t="s">
        <v>14</v>
      </c>
      <c r="C12" s="32" t="s">
        <v>15</v>
      </c>
      <c r="D12" s="33">
        <v>31161</v>
      </c>
      <c r="E12" s="34">
        <v>31660</v>
      </c>
      <c r="F12" s="35">
        <f>D12+E12</f>
        <v>62821</v>
      </c>
      <c r="G12" s="36">
        <v>16</v>
      </c>
      <c r="H12" s="37">
        <f>G12/K12*100</f>
        <v>64</v>
      </c>
      <c r="I12" s="36">
        <v>9</v>
      </c>
      <c r="J12" s="37">
        <f>I12/K12*100</f>
        <v>36</v>
      </c>
      <c r="K12" s="38">
        <f>SUM(G12,I12)</f>
        <v>25</v>
      </c>
      <c r="L12" s="39">
        <v>22</v>
      </c>
      <c r="M12" s="37">
        <f>L12/P12*100</f>
        <v>64.705882352941174</v>
      </c>
      <c r="N12" s="39">
        <v>12</v>
      </c>
      <c r="O12" s="37">
        <f t="shared" ref="O12:O39" si="0">N12/P12*100</f>
        <v>35.294117647058826</v>
      </c>
      <c r="P12" s="40">
        <f t="shared" ref="P12:P38" si="1">SUM(L12,N12)</f>
        <v>34</v>
      </c>
      <c r="Q12" s="38">
        <v>3</v>
      </c>
      <c r="R12" s="41">
        <f>Q12/P12*100</f>
        <v>8.8235294117647065</v>
      </c>
      <c r="S12" s="3"/>
    </row>
    <row r="13" spans="1:19" ht="20.100000000000001" customHeight="1" x14ac:dyDescent="0.25">
      <c r="A13" s="31">
        <v>2</v>
      </c>
      <c r="B13" s="32" t="s">
        <v>14</v>
      </c>
      <c r="C13" s="32" t="s">
        <v>16</v>
      </c>
      <c r="D13" s="33">
        <v>23021</v>
      </c>
      <c r="E13" s="42">
        <v>23392</v>
      </c>
      <c r="F13" s="43">
        <f t="shared" ref="F13:F38" si="2">D13+E13</f>
        <v>46413</v>
      </c>
      <c r="G13" s="44">
        <v>15</v>
      </c>
      <c r="H13" s="37">
        <f t="shared" ref="H13:H38" si="3">G13/K13*100</f>
        <v>46.875</v>
      </c>
      <c r="I13" s="44">
        <v>17</v>
      </c>
      <c r="J13" s="37">
        <f t="shared" ref="J13:J38" si="4">I13/K13*100</f>
        <v>53.125</v>
      </c>
      <c r="K13" s="38">
        <f t="shared" ref="K13:K38" si="5">SUM(G13,I13)</f>
        <v>32</v>
      </c>
      <c r="L13" s="39">
        <v>24</v>
      </c>
      <c r="M13" s="37">
        <f t="shared" ref="M13:M39" si="6">L13/P13*100</f>
        <v>57.142857142857139</v>
      </c>
      <c r="N13" s="39">
        <v>18</v>
      </c>
      <c r="O13" s="37">
        <f t="shared" si="0"/>
        <v>42.857142857142854</v>
      </c>
      <c r="P13" s="40">
        <f t="shared" si="1"/>
        <v>42</v>
      </c>
      <c r="Q13" s="38">
        <v>3</v>
      </c>
      <c r="R13" s="41">
        <f t="shared" ref="R13:R30" si="7">Q13/P13*100</f>
        <v>7.1428571428571423</v>
      </c>
      <c r="S13" s="3"/>
    </row>
    <row r="14" spans="1:19" ht="20.100000000000001" customHeight="1" x14ac:dyDescent="0.25">
      <c r="A14" s="31">
        <v>3</v>
      </c>
      <c r="B14" s="32" t="s">
        <v>14</v>
      </c>
      <c r="C14" s="32" t="s">
        <v>17</v>
      </c>
      <c r="D14" s="33">
        <v>42128</v>
      </c>
      <c r="E14" s="42">
        <v>42826</v>
      </c>
      <c r="F14" s="43">
        <f t="shared" si="2"/>
        <v>84954</v>
      </c>
      <c r="G14" s="44">
        <v>19</v>
      </c>
      <c r="H14" s="37">
        <f t="shared" si="3"/>
        <v>52.777777777777779</v>
      </c>
      <c r="I14" s="44">
        <v>17</v>
      </c>
      <c r="J14" s="37">
        <f t="shared" si="4"/>
        <v>47.222222222222221</v>
      </c>
      <c r="K14" s="38">
        <f t="shared" si="5"/>
        <v>36</v>
      </c>
      <c r="L14" s="39">
        <v>22</v>
      </c>
      <c r="M14" s="37">
        <f t="shared" si="6"/>
        <v>53.658536585365859</v>
      </c>
      <c r="N14" s="39">
        <v>19</v>
      </c>
      <c r="O14" s="37">
        <f t="shared" si="0"/>
        <v>46.341463414634148</v>
      </c>
      <c r="P14" s="40">
        <f t="shared" si="1"/>
        <v>41</v>
      </c>
      <c r="Q14" s="38">
        <v>1</v>
      </c>
      <c r="R14" s="41">
        <f t="shared" si="7"/>
        <v>2.4390243902439024</v>
      </c>
      <c r="S14" s="3"/>
    </row>
    <row r="15" spans="1:19" s="2" customFormat="1" ht="20.100000000000001" customHeight="1" x14ac:dyDescent="0.25">
      <c r="A15" s="31">
        <v>4</v>
      </c>
      <c r="B15" s="45" t="s">
        <v>18</v>
      </c>
      <c r="C15" s="45" t="s">
        <v>19</v>
      </c>
      <c r="D15" s="33">
        <v>20983</v>
      </c>
      <c r="E15" s="42">
        <v>21330</v>
      </c>
      <c r="F15" s="46">
        <f t="shared" si="2"/>
        <v>42313</v>
      </c>
      <c r="G15" s="41">
        <v>8</v>
      </c>
      <c r="H15" s="37">
        <f t="shared" si="3"/>
        <v>42.105263157894733</v>
      </c>
      <c r="I15" s="41">
        <v>11</v>
      </c>
      <c r="J15" s="37">
        <f t="shared" si="4"/>
        <v>57.894736842105267</v>
      </c>
      <c r="K15" s="38">
        <f t="shared" si="5"/>
        <v>19</v>
      </c>
      <c r="L15" s="39">
        <v>15</v>
      </c>
      <c r="M15" s="37">
        <f t="shared" si="6"/>
        <v>42.857142857142854</v>
      </c>
      <c r="N15" s="39">
        <v>20</v>
      </c>
      <c r="O15" s="37">
        <f t="shared" si="0"/>
        <v>57.142857142857139</v>
      </c>
      <c r="P15" s="40">
        <f t="shared" si="1"/>
        <v>35</v>
      </c>
      <c r="Q15" s="38">
        <v>4</v>
      </c>
      <c r="R15" s="41">
        <f t="shared" si="7"/>
        <v>11.428571428571429</v>
      </c>
    </row>
    <row r="16" spans="1:19" ht="20.100000000000001" customHeight="1" x14ac:dyDescent="0.25">
      <c r="A16" s="31">
        <v>5</v>
      </c>
      <c r="B16" s="32" t="s">
        <v>18</v>
      </c>
      <c r="C16" s="32" t="s">
        <v>20</v>
      </c>
      <c r="D16" s="33">
        <v>24216</v>
      </c>
      <c r="E16" s="42">
        <v>24625</v>
      </c>
      <c r="F16" s="43">
        <f t="shared" si="2"/>
        <v>48841</v>
      </c>
      <c r="G16" s="44">
        <v>19</v>
      </c>
      <c r="H16" s="37">
        <f t="shared" si="3"/>
        <v>67.857142857142861</v>
      </c>
      <c r="I16" s="44">
        <v>9</v>
      </c>
      <c r="J16" s="37">
        <f t="shared" si="4"/>
        <v>32.142857142857146</v>
      </c>
      <c r="K16" s="38">
        <f t="shared" si="5"/>
        <v>28</v>
      </c>
      <c r="L16" s="39">
        <v>25</v>
      </c>
      <c r="M16" s="37">
        <f t="shared" si="6"/>
        <v>62.5</v>
      </c>
      <c r="N16" s="39">
        <v>15</v>
      </c>
      <c r="O16" s="37">
        <f t="shared" si="0"/>
        <v>37.5</v>
      </c>
      <c r="P16" s="40">
        <f t="shared" si="1"/>
        <v>40</v>
      </c>
      <c r="Q16" s="38">
        <v>3</v>
      </c>
      <c r="R16" s="41">
        <f t="shared" si="7"/>
        <v>7.5</v>
      </c>
      <c r="S16" s="3"/>
    </row>
    <row r="17" spans="1:19" ht="20.100000000000001" customHeight="1" x14ac:dyDescent="0.25">
      <c r="A17" s="31">
        <v>6</v>
      </c>
      <c r="B17" s="32" t="s">
        <v>21</v>
      </c>
      <c r="C17" s="32" t="s">
        <v>22</v>
      </c>
      <c r="D17" s="33">
        <v>20612</v>
      </c>
      <c r="E17" s="42">
        <v>20293</v>
      </c>
      <c r="F17" s="43">
        <f t="shared" si="2"/>
        <v>40905</v>
      </c>
      <c r="G17" s="44">
        <v>19</v>
      </c>
      <c r="H17" s="37">
        <f t="shared" si="3"/>
        <v>52.777777777777779</v>
      </c>
      <c r="I17" s="44">
        <v>17</v>
      </c>
      <c r="J17" s="37">
        <f t="shared" si="4"/>
        <v>47.222222222222221</v>
      </c>
      <c r="K17" s="38">
        <f t="shared" si="5"/>
        <v>36</v>
      </c>
      <c r="L17" s="39">
        <v>19</v>
      </c>
      <c r="M17" s="37">
        <f t="shared" si="6"/>
        <v>52.777777777777779</v>
      </c>
      <c r="N17" s="39">
        <v>17</v>
      </c>
      <c r="O17" s="37">
        <f t="shared" si="0"/>
        <v>47.222222222222221</v>
      </c>
      <c r="P17" s="40">
        <f t="shared" si="1"/>
        <v>36</v>
      </c>
      <c r="Q17" s="38">
        <v>0</v>
      </c>
      <c r="R17" s="41">
        <f t="shared" si="7"/>
        <v>0</v>
      </c>
      <c r="S17" s="3"/>
    </row>
    <row r="18" spans="1:19" ht="20.100000000000001" customHeight="1" x14ac:dyDescent="0.25">
      <c r="A18" s="31">
        <v>7</v>
      </c>
      <c r="B18" s="32" t="s">
        <v>21</v>
      </c>
      <c r="C18" s="32" t="s">
        <v>23</v>
      </c>
      <c r="D18" s="33">
        <v>18803</v>
      </c>
      <c r="E18" s="42">
        <v>18506</v>
      </c>
      <c r="F18" s="43">
        <f t="shared" si="2"/>
        <v>37309</v>
      </c>
      <c r="G18" s="44">
        <v>13</v>
      </c>
      <c r="H18" s="37">
        <f t="shared" si="3"/>
        <v>68.421052631578945</v>
      </c>
      <c r="I18" s="44">
        <v>6</v>
      </c>
      <c r="J18" s="37">
        <f t="shared" si="4"/>
        <v>31.578947368421051</v>
      </c>
      <c r="K18" s="38">
        <f t="shared" si="5"/>
        <v>19</v>
      </c>
      <c r="L18" s="39">
        <v>13</v>
      </c>
      <c r="M18" s="37">
        <f t="shared" si="6"/>
        <v>65</v>
      </c>
      <c r="N18" s="39">
        <v>7</v>
      </c>
      <c r="O18" s="37">
        <f t="shared" si="0"/>
        <v>35</v>
      </c>
      <c r="P18" s="40">
        <f t="shared" si="1"/>
        <v>20</v>
      </c>
      <c r="Q18" s="38">
        <v>0</v>
      </c>
      <c r="R18" s="41">
        <f t="shared" si="7"/>
        <v>0</v>
      </c>
      <c r="S18" s="3"/>
    </row>
    <row r="19" spans="1:19" ht="20.100000000000001" customHeight="1" x14ac:dyDescent="0.25">
      <c r="A19" s="31">
        <v>8</v>
      </c>
      <c r="B19" s="32" t="s">
        <v>24</v>
      </c>
      <c r="C19" s="32" t="s">
        <v>25</v>
      </c>
      <c r="D19" s="33">
        <v>28422</v>
      </c>
      <c r="E19" s="42">
        <v>28244</v>
      </c>
      <c r="F19" s="43">
        <f t="shared" si="2"/>
        <v>56666</v>
      </c>
      <c r="G19" s="44">
        <v>10</v>
      </c>
      <c r="H19" s="37">
        <f t="shared" si="3"/>
        <v>62.5</v>
      </c>
      <c r="I19" s="44">
        <v>6</v>
      </c>
      <c r="J19" s="37">
        <f t="shared" si="4"/>
        <v>37.5</v>
      </c>
      <c r="K19" s="38">
        <f t="shared" si="5"/>
        <v>16</v>
      </c>
      <c r="L19" s="39">
        <v>15</v>
      </c>
      <c r="M19" s="37">
        <f t="shared" si="6"/>
        <v>48.387096774193552</v>
      </c>
      <c r="N19" s="39">
        <v>16</v>
      </c>
      <c r="O19" s="37">
        <f t="shared" si="0"/>
        <v>51.612903225806448</v>
      </c>
      <c r="P19" s="40">
        <f t="shared" si="1"/>
        <v>31</v>
      </c>
      <c r="Q19" s="38">
        <v>0</v>
      </c>
      <c r="R19" s="41">
        <f t="shared" si="7"/>
        <v>0</v>
      </c>
      <c r="S19" s="3"/>
    </row>
    <row r="20" spans="1:19" ht="20.100000000000001" customHeight="1" x14ac:dyDescent="0.25">
      <c r="A20" s="31">
        <v>9</v>
      </c>
      <c r="B20" s="32" t="s">
        <v>24</v>
      </c>
      <c r="C20" s="32" t="s">
        <v>26</v>
      </c>
      <c r="D20" s="33">
        <v>25530</v>
      </c>
      <c r="E20" s="42">
        <v>25364</v>
      </c>
      <c r="F20" s="43">
        <f t="shared" si="2"/>
        <v>50894</v>
      </c>
      <c r="G20" s="44">
        <v>12</v>
      </c>
      <c r="H20" s="37">
        <f t="shared" si="3"/>
        <v>63.157894736842103</v>
      </c>
      <c r="I20" s="44">
        <v>7</v>
      </c>
      <c r="J20" s="37">
        <f t="shared" si="4"/>
        <v>36.84210526315789</v>
      </c>
      <c r="K20" s="38">
        <f t="shared" si="5"/>
        <v>19</v>
      </c>
      <c r="L20" s="39">
        <v>14</v>
      </c>
      <c r="M20" s="37">
        <f t="shared" si="6"/>
        <v>63.636363636363633</v>
      </c>
      <c r="N20" s="39">
        <v>8</v>
      </c>
      <c r="O20" s="37">
        <f t="shared" si="0"/>
        <v>36.363636363636367</v>
      </c>
      <c r="P20" s="40">
        <f t="shared" si="1"/>
        <v>22</v>
      </c>
      <c r="Q20" s="38">
        <v>1</v>
      </c>
      <c r="R20" s="41">
        <f t="shared" si="7"/>
        <v>4.5454545454545459</v>
      </c>
      <c r="S20" s="3"/>
    </row>
    <row r="21" spans="1:19" ht="20.100000000000001" customHeight="1" x14ac:dyDescent="0.25">
      <c r="A21" s="31">
        <v>10</v>
      </c>
      <c r="B21" s="32" t="s">
        <v>27</v>
      </c>
      <c r="C21" s="32" t="s">
        <v>28</v>
      </c>
      <c r="D21" s="33">
        <v>31918</v>
      </c>
      <c r="E21" s="42">
        <v>31863</v>
      </c>
      <c r="F21" s="43">
        <f t="shared" si="2"/>
        <v>63781</v>
      </c>
      <c r="G21" s="44">
        <v>17</v>
      </c>
      <c r="H21" s="37">
        <f t="shared" si="3"/>
        <v>47.222222222222221</v>
      </c>
      <c r="I21" s="44">
        <v>19</v>
      </c>
      <c r="J21" s="37">
        <f t="shared" si="4"/>
        <v>52.777777777777779</v>
      </c>
      <c r="K21" s="38">
        <f t="shared" si="5"/>
        <v>36</v>
      </c>
      <c r="L21" s="39">
        <v>27</v>
      </c>
      <c r="M21" s="37">
        <f t="shared" si="6"/>
        <v>54</v>
      </c>
      <c r="N21" s="39">
        <v>23</v>
      </c>
      <c r="O21" s="37">
        <f t="shared" si="0"/>
        <v>46</v>
      </c>
      <c r="P21" s="40">
        <f t="shared" si="1"/>
        <v>50</v>
      </c>
      <c r="Q21" s="38">
        <v>0</v>
      </c>
      <c r="R21" s="41">
        <f t="shared" si="7"/>
        <v>0</v>
      </c>
      <c r="S21" s="3"/>
    </row>
    <row r="22" spans="1:19" ht="20.100000000000001" customHeight="1" x14ac:dyDescent="0.25">
      <c r="A22" s="31">
        <v>11</v>
      </c>
      <c r="B22" s="32" t="s">
        <v>29</v>
      </c>
      <c r="C22" s="32" t="s">
        <v>30</v>
      </c>
      <c r="D22" s="33">
        <v>29094</v>
      </c>
      <c r="E22" s="42">
        <v>28774</v>
      </c>
      <c r="F22" s="43">
        <f t="shared" si="2"/>
        <v>57868</v>
      </c>
      <c r="G22" s="44">
        <v>21</v>
      </c>
      <c r="H22" s="37">
        <f t="shared" si="3"/>
        <v>53.846153846153847</v>
      </c>
      <c r="I22" s="44">
        <v>18</v>
      </c>
      <c r="J22" s="37">
        <f t="shared" si="4"/>
        <v>46.153846153846153</v>
      </c>
      <c r="K22" s="38">
        <f t="shared" si="5"/>
        <v>39</v>
      </c>
      <c r="L22" s="39">
        <v>24</v>
      </c>
      <c r="M22" s="37">
        <f t="shared" si="6"/>
        <v>55.813953488372093</v>
      </c>
      <c r="N22" s="39">
        <v>19</v>
      </c>
      <c r="O22" s="37">
        <f t="shared" si="0"/>
        <v>44.186046511627907</v>
      </c>
      <c r="P22" s="40">
        <f t="shared" si="1"/>
        <v>43</v>
      </c>
      <c r="Q22" s="38">
        <v>1</v>
      </c>
      <c r="R22" s="41">
        <f t="shared" si="7"/>
        <v>2.3255813953488373</v>
      </c>
      <c r="S22" s="3"/>
    </row>
    <row r="23" spans="1:19" ht="20.100000000000001" customHeight="1" x14ac:dyDescent="0.25">
      <c r="A23" s="31">
        <v>12</v>
      </c>
      <c r="B23" s="32" t="s">
        <v>29</v>
      </c>
      <c r="C23" s="32" t="s">
        <v>31</v>
      </c>
      <c r="D23" s="33">
        <v>22824</v>
      </c>
      <c r="E23" s="42">
        <v>22564</v>
      </c>
      <c r="F23" s="43">
        <f t="shared" si="2"/>
        <v>45388</v>
      </c>
      <c r="G23" s="44">
        <v>14</v>
      </c>
      <c r="H23" s="37">
        <f t="shared" si="3"/>
        <v>48.275862068965516</v>
      </c>
      <c r="I23" s="44">
        <v>15</v>
      </c>
      <c r="J23" s="37">
        <f t="shared" si="4"/>
        <v>51.724137931034484</v>
      </c>
      <c r="K23" s="38">
        <f t="shared" si="5"/>
        <v>29</v>
      </c>
      <c r="L23" s="39">
        <v>18</v>
      </c>
      <c r="M23" s="37">
        <f t="shared" si="6"/>
        <v>50</v>
      </c>
      <c r="N23" s="39">
        <v>18</v>
      </c>
      <c r="O23" s="37">
        <f t="shared" si="0"/>
        <v>50</v>
      </c>
      <c r="P23" s="40">
        <f t="shared" si="1"/>
        <v>36</v>
      </c>
      <c r="Q23" s="38">
        <v>1</v>
      </c>
      <c r="R23" s="41">
        <f t="shared" si="7"/>
        <v>2.7777777777777777</v>
      </c>
      <c r="S23" s="3"/>
    </row>
    <row r="24" spans="1:19" ht="20.100000000000001" customHeight="1" x14ac:dyDescent="0.25">
      <c r="A24" s="31">
        <v>13</v>
      </c>
      <c r="B24" s="32" t="s">
        <v>32</v>
      </c>
      <c r="C24" s="32" t="s">
        <v>33</v>
      </c>
      <c r="D24" s="33">
        <v>17874</v>
      </c>
      <c r="E24" s="42">
        <v>19020</v>
      </c>
      <c r="F24" s="43">
        <f t="shared" si="2"/>
        <v>36894</v>
      </c>
      <c r="G24" s="44">
        <v>20</v>
      </c>
      <c r="H24" s="37">
        <f t="shared" si="3"/>
        <v>48.780487804878049</v>
      </c>
      <c r="I24" s="44">
        <v>21</v>
      </c>
      <c r="J24" s="37">
        <f t="shared" si="4"/>
        <v>51.219512195121951</v>
      </c>
      <c r="K24" s="38">
        <f t="shared" si="5"/>
        <v>41</v>
      </c>
      <c r="L24" s="39">
        <v>23</v>
      </c>
      <c r="M24" s="37">
        <f t="shared" si="6"/>
        <v>48.936170212765958</v>
      </c>
      <c r="N24" s="39">
        <v>24</v>
      </c>
      <c r="O24" s="37">
        <f t="shared" si="0"/>
        <v>51.063829787234042</v>
      </c>
      <c r="P24" s="40">
        <f t="shared" si="1"/>
        <v>47</v>
      </c>
      <c r="Q24" s="38">
        <v>2</v>
      </c>
      <c r="R24" s="41">
        <f t="shared" si="7"/>
        <v>4.2553191489361701</v>
      </c>
      <c r="S24" s="3"/>
    </row>
    <row r="25" spans="1:19" ht="20.100000000000001" customHeight="1" x14ac:dyDescent="0.25">
      <c r="A25" s="31">
        <v>14</v>
      </c>
      <c r="B25" s="32" t="s">
        <v>32</v>
      </c>
      <c r="C25" s="32" t="s">
        <v>34</v>
      </c>
      <c r="D25" s="33">
        <v>14740</v>
      </c>
      <c r="E25" s="42">
        <v>15691</v>
      </c>
      <c r="F25" s="43">
        <f t="shared" si="2"/>
        <v>30431</v>
      </c>
      <c r="G25" s="44">
        <v>7</v>
      </c>
      <c r="H25" s="37">
        <f t="shared" si="3"/>
        <v>50</v>
      </c>
      <c r="I25" s="44">
        <v>7</v>
      </c>
      <c r="J25" s="37">
        <f t="shared" si="4"/>
        <v>50</v>
      </c>
      <c r="K25" s="38">
        <f t="shared" si="5"/>
        <v>14</v>
      </c>
      <c r="L25" s="39">
        <v>7</v>
      </c>
      <c r="M25" s="37">
        <f t="shared" si="6"/>
        <v>43.75</v>
      </c>
      <c r="N25" s="39">
        <v>9</v>
      </c>
      <c r="O25" s="37">
        <f t="shared" si="0"/>
        <v>56.25</v>
      </c>
      <c r="P25" s="40">
        <f t="shared" si="1"/>
        <v>16</v>
      </c>
      <c r="Q25" s="38">
        <v>0</v>
      </c>
      <c r="R25" s="41">
        <f t="shared" si="7"/>
        <v>0</v>
      </c>
      <c r="S25" s="3"/>
    </row>
    <row r="26" spans="1:19" ht="20.100000000000001" customHeight="1" x14ac:dyDescent="0.25">
      <c r="A26" s="31">
        <v>15</v>
      </c>
      <c r="B26" s="32" t="s">
        <v>32</v>
      </c>
      <c r="C26" s="32" t="s">
        <v>35</v>
      </c>
      <c r="D26" s="33">
        <v>16789</v>
      </c>
      <c r="E26" s="42">
        <v>17867</v>
      </c>
      <c r="F26" s="43">
        <f t="shared" si="2"/>
        <v>34656</v>
      </c>
      <c r="G26" s="44">
        <v>16</v>
      </c>
      <c r="H26" s="37">
        <f t="shared" si="3"/>
        <v>45.714285714285715</v>
      </c>
      <c r="I26" s="44">
        <v>19</v>
      </c>
      <c r="J26" s="37">
        <f t="shared" si="4"/>
        <v>54.285714285714285</v>
      </c>
      <c r="K26" s="38">
        <f t="shared" si="5"/>
        <v>35</v>
      </c>
      <c r="L26" s="39">
        <v>16</v>
      </c>
      <c r="M26" s="37">
        <v>0</v>
      </c>
      <c r="N26" s="39">
        <v>19</v>
      </c>
      <c r="O26" s="37">
        <v>0</v>
      </c>
      <c r="P26" s="40">
        <f t="shared" si="1"/>
        <v>35</v>
      </c>
      <c r="Q26" s="38">
        <v>0</v>
      </c>
      <c r="R26" s="41">
        <v>0</v>
      </c>
      <c r="S26" s="3"/>
    </row>
    <row r="27" spans="1:19" ht="20.100000000000001" customHeight="1" x14ac:dyDescent="0.25">
      <c r="A27" s="31">
        <v>16</v>
      </c>
      <c r="B27" s="32" t="s">
        <v>36</v>
      </c>
      <c r="C27" s="32" t="s">
        <v>37</v>
      </c>
      <c r="D27" s="33">
        <v>20959</v>
      </c>
      <c r="E27" s="42">
        <v>22330</v>
      </c>
      <c r="F27" s="43">
        <f t="shared" si="2"/>
        <v>43289</v>
      </c>
      <c r="G27" s="44">
        <v>6</v>
      </c>
      <c r="H27" s="37">
        <f t="shared" si="3"/>
        <v>27.27272727272727</v>
      </c>
      <c r="I27" s="44">
        <v>16</v>
      </c>
      <c r="J27" s="37">
        <f t="shared" si="4"/>
        <v>72.727272727272734</v>
      </c>
      <c r="K27" s="38">
        <f t="shared" si="5"/>
        <v>22</v>
      </c>
      <c r="L27" s="39">
        <v>19</v>
      </c>
      <c r="M27" s="37">
        <f t="shared" si="6"/>
        <v>40.425531914893611</v>
      </c>
      <c r="N27" s="39">
        <v>28</v>
      </c>
      <c r="O27" s="37">
        <f t="shared" si="0"/>
        <v>59.574468085106382</v>
      </c>
      <c r="P27" s="40">
        <f t="shared" si="1"/>
        <v>47</v>
      </c>
      <c r="Q27" s="38">
        <v>0</v>
      </c>
      <c r="R27" s="41">
        <f t="shared" si="7"/>
        <v>0</v>
      </c>
      <c r="S27" s="3"/>
    </row>
    <row r="28" spans="1:19" ht="20.100000000000001" customHeight="1" x14ac:dyDescent="0.25">
      <c r="A28" s="31">
        <v>17</v>
      </c>
      <c r="B28" s="32" t="s">
        <v>36</v>
      </c>
      <c r="C28" s="32" t="s">
        <v>38</v>
      </c>
      <c r="D28" s="33">
        <v>16898</v>
      </c>
      <c r="E28" s="42">
        <v>17173</v>
      </c>
      <c r="F28" s="43">
        <f t="shared" si="2"/>
        <v>34071</v>
      </c>
      <c r="G28" s="44">
        <v>11</v>
      </c>
      <c r="H28" s="37">
        <f t="shared" si="3"/>
        <v>55.000000000000007</v>
      </c>
      <c r="I28" s="44">
        <v>9</v>
      </c>
      <c r="J28" s="37">
        <f t="shared" si="4"/>
        <v>45</v>
      </c>
      <c r="K28" s="38">
        <f t="shared" si="5"/>
        <v>20</v>
      </c>
      <c r="L28" s="39">
        <v>11</v>
      </c>
      <c r="M28" s="37">
        <f t="shared" si="6"/>
        <v>55.000000000000007</v>
      </c>
      <c r="N28" s="39">
        <v>9</v>
      </c>
      <c r="O28" s="37">
        <f t="shared" si="0"/>
        <v>45</v>
      </c>
      <c r="P28" s="40">
        <f t="shared" si="1"/>
        <v>20</v>
      </c>
      <c r="Q28" s="38">
        <v>0</v>
      </c>
      <c r="R28" s="41">
        <f t="shared" si="7"/>
        <v>0</v>
      </c>
      <c r="S28" s="3"/>
    </row>
    <row r="29" spans="1:19" ht="20.100000000000001" customHeight="1" x14ac:dyDescent="0.25">
      <c r="A29" s="31">
        <v>18</v>
      </c>
      <c r="B29" s="32" t="s">
        <v>39</v>
      </c>
      <c r="C29" s="32" t="s">
        <v>39</v>
      </c>
      <c r="D29" s="33">
        <v>26712</v>
      </c>
      <c r="E29" s="42">
        <v>27175</v>
      </c>
      <c r="F29" s="43">
        <f t="shared" si="2"/>
        <v>53887</v>
      </c>
      <c r="G29" s="44">
        <v>23</v>
      </c>
      <c r="H29" s="37">
        <f t="shared" si="3"/>
        <v>54.761904761904766</v>
      </c>
      <c r="I29" s="44">
        <v>19</v>
      </c>
      <c r="J29" s="37">
        <f t="shared" si="4"/>
        <v>45.238095238095241</v>
      </c>
      <c r="K29" s="38">
        <f t="shared" si="5"/>
        <v>42</v>
      </c>
      <c r="L29" s="39">
        <v>30</v>
      </c>
      <c r="M29" s="37">
        <f t="shared" si="6"/>
        <v>58.82352941176471</v>
      </c>
      <c r="N29" s="39">
        <v>21</v>
      </c>
      <c r="O29" s="37">
        <f t="shared" si="0"/>
        <v>41.17647058823529</v>
      </c>
      <c r="P29" s="40">
        <f t="shared" si="1"/>
        <v>51</v>
      </c>
      <c r="Q29" s="38">
        <v>0</v>
      </c>
      <c r="R29" s="41">
        <f t="shared" si="7"/>
        <v>0</v>
      </c>
      <c r="S29" s="3"/>
    </row>
    <row r="30" spans="1:19" ht="20.100000000000001" customHeight="1" x14ac:dyDescent="0.25">
      <c r="A30" s="31">
        <v>19</v>
      </c>
      <c r="B30" s="32" t="s">
        <v>40</v>
      </c>
      <c r="C30" s="32" t="s">
        <v>40</v>
      </c>
      <c r="D30" s="33">
        <v>20321</v>
      </c>
      <c r="E30" s="42">
        <v>20541</v>
      </c>
      <c r="F30" s="43">
        <f t="shared" si="2"/>
        <v>40862</v>
      </c>
      <c r="G30" s="44">
        <v>17</v>
      </c>
      <c r="H30" s="37">
        <f t="shared" si="3"/>
        <v>45.945945945945951</v>
      </c>
      <c r="I30" s="44">
        <v>20</v>
      </c>
      <c r="J30" s="37">
        <f t="shared" si="4"/>
        <v>54.054054054054056</v>
      </c>
      <c r="K30" s="38">
        <f t="shared" si="5"/>
        <v>37</v>
      </c>
      <c r="L30" s="39">
        <v>19</v>
      </c>
      <c r="M30" s="37">
        <f t="shared" si="6"/>
        <v>46.341463414634148</v>
      </c>
      <c r="N30" s="39">
        <v>22</v>
      </c>
      <c r="O30" s="37">
        <f t="shared" si="0"/>
        <v>53.658536585365859</v>
      </c>
      <c r="P30" s="40">
        <f t="shared" si="1"/>
        <v>41</v>
      </c>
      <c r="Q30" s="38">
        <v>0</v>
      </c>
      <c r="R30" s="41">
        <f t="shared" si="7"/>
        <v>0</v>
      </c>
      <c r="S30" s="3"/>
    </row>
    <row r="31" spans="1:19" ht="20.100000000000001" customHeight="1" x14ac:dyDescent="0.25">
      <c r="A31" s="31">
        <v>20</v>
      </c>
      <c r="B31" s="32" t="s">
        <v>41</v>
      </c>
      <c r="C31" s="32" t="s">
        <v>42</v>
      </c>
      <c r="D31" s="33">
        <v>12952</v>
      </c>
      <c r="E31" s="42">
        <v>13129</v>
      </c>
      <c r="F31" s="43">
        <f t="shared" si="2"/>
        <v>26081</v>
      </c>
      <c r="G31" s="44">
        <v>19</v>
      </c>
      <c r="H31" s="37">
        <f t="shared" si="3"/>
        <v>67.857142857142861</v>
      </c>
      <c r="I31" s="44">
        <v>9</v>
      </c>
      <c r="J31" s="37">
        <f t="shared" si="4"/>
        <v>32.142857142857146</v>
      </c>
      <c r="K31" s="38">
        <f t="shared" si="5"/>
        <v>28</v>
      </c>
      <c r="L31" s="39">
        <v>22</v>
      </c>
      <c r="M31" s="37">
        <v>0</v>
      </c>
      <c r="N31" s="39">
        <v>11</v>
      </c>
      <c r="O31" s="37">
        <v>0</v>
      </c>
      <c r="P31" s="40">
        <f t="shared" si="1"/>
        <v>33</v>
      </c>
      <c r="Q31" s="41">
        <v>1</v>
      </c>
      <c r="R31" s="41">
        <v>0</v>
      </c>
      <c r="S31" s="3"/>
    </row>
    <row r="32" spans="1:19" s="2" customFormat="1" ht="20.100000000000001" customHeight="1" x14ac:dyDescent="0.25">
      <c r="A32" s="31">
        <v>21</v>
      </c>
      <c r="B32" s="45" t="s">
        <v>41</v>
      </c>
      <c r="C32" s="45" t="s">
        <v>43</v>
      </c>
      <c r="D32" s="33">
        <v>8709</v>
      </c>
      <c r="E32" s="42">
        <v>9050</v>
      </c>
      <c r="F32" s="46">
        <f t="shared" si="2"/>
        <v>17759</v>
      </c>
      <c r="G32" s="41">
        <v>9</v>
      </c>
      <c r="H32" s="37">
        <f t="shared" si="3"/>
        <v>56.25</v>
      </c>
      <c r="I32" s="41">
        <v>7</v>
      </c>
      <c r="J32" s="37">
        <f t="shared" si="4"/>
        <v>43.75</v>
      </c>
      <c r="K32" s="38">
        <f t="shared" si="5"/>
        <v>16</v>
      </c>
      <c r="L32" s="39">
        <v>21</v>
      </c>
      <c r="M32" s="37">
        <f t="shared" si="6"/>
        <v>65.625</v>
      </c>
      <c r="N32" s="39">
        <v>11</v>
      </c>
      <c r="O32" s="37">
        <f t="shared" si="0"/>
        <v>34.375</v>
      </c>
      <c r="P32" s="40">
        <f t="shared" si="1"/>
        <v>32</v>
      </c>
      <c r="Q32" s="41">
        <v>4</v>
      </c>
      <c r="R32" s="41">
        <f t="shared" ref="R32:R38" si="8">Q32/P32*100</f>
        <v>12.5</v>
      </c>
    </row>
    <row r="33" spans="1:19" ht="20.100000000000001" customHeight="1" x14ac:dyDescent="0.25">
      <c r="A33" s="31">
        <v>22</v>
      </c>
      <c r="B33" s="32" t="s">
        <v>44</v>
      </c>
      <c r="C33" s="32" t="s">
        <v>45</v>
      </c>
      <c r="D33" s="33">
        <v>16212</v>
      </c>
      <c r="E33" s="42">
        <v>16908</v>
      </c>
      <c r="F33" s="43">
        <f t="shared" si="2"/>
        <v>33120</v>
      </c>
      <c r="G33" s="44">
        <v>26</v>
      </c>
      <c r="H33" s="37">
        <f t="shared" si="3"/>
        <v>61.904761904761905</v>
      </c>
      <c r="I33" s="44">
        <v>16</v>
      </c>
      <c r="J33" s="37">
        <f t="shared" si="4"/>
        <v>38.095238095238095</v>
      </c>
      <c r="K33" s="38">
        <f t="shared" si="5"/>
        <v>42</v>
      </c>
      <c r="L33" s="39">
        <v>35</v>
      </c>
      <c r="M33" s="37">
        <f t="shared" si="6"/>
        <v>58.333333333333336</v>
      </c>
      <c r="N33" s="39">
        <v>25</v>
      </c>
      <c r="O33" s="37">
        <f t="shared" si="0"/>
        <v>41.666666666666671</v>
      </c>
      <c r="P33" s="40">
        <f t="shared" si="1"/>
        <v>60</v>
      </c>
      <c r="Q33" s="41">
        <v>8</v>
      </c>
      <c r="R33" s="41">
        <f t="shared" si="8"/>
        <v>13.333333333333334</v>
      </c>
      <c r="S33" s="3"/>
    </row>
    <row r="34" spans="1:19" ht="20.100000000000001" customHeight="1" x14ac:dyDescent="0.25">
      <c r="A34" s="31">
        <v>23</v>
      </c>
      <c r="B34" s="32" t="s">
        <v>44</v>
      </c>
      <c r="C34" s="32" t="s">
        <v>46</v>
      </c>
      <c r="D34" s="33">
        <v>18798</v>
      </c>
      <c r="E34" s="42">
        <v>19306</v>
      </c>
      <c r="F34" s="43">
        <f t="shared" si="2"/>
        <v>38104</v>
      </c>
      <c r="G34" s="44">
        <v>15</v>
      </c>
      <c r="H34" s="37">
        <f t="shared" si="3"/>
        <v>51.724137931034484</v>
      </c>
      <c r="I34" s="44">
        <v>14</v>
      </c>
      <c r="J34" s="37">
        <f t="shared" si="4"/>
        <v>48.275862068965516</v>
      </c>
      <c r="K34" s="38">
        <f t="shared" si="5"/>
        <v>29</v>
      </c>
      <c r="L34" s="39">
        <v>22</v>
      </c>
      <c r="M34" s="37">
        <f t="shared" si="6"/>
        <v>57.894736842105267</v>
      </c>
      <c r="N34" s="39">
        <v>16</v>
      </c>
      <c r="O34" s="37">
        <f t="shared" si="0"/>
        <v>42.105263157894733</v>
      </c>
      <c r="P34" s="40">
        <f t="shared" si="1"/>
        <v>38</v>
      </c>
      <c r="Q34" s="41">
        <v>2</v>
      </c>
      <c r="R34" s="41">
        <f t="shared" si="8"/>
        <v>5.2631578947368416</v>
      </c>
      <c r="S34" s="3"/>
    </row>
    <row r="35" spans="1:19" ht="20.100000000000001" customHeight="1" x14ac:dyDescent="0.25">
      <c r="A35" s="31">
        <v>24</v>
      </c>
      <c r="B35" s="32" t="s">
        <v>47</v>
      </c>
      <c r="C35" s="32" t="s">
        <v>48</v>
      </c>
      <c r="D35" s="33">
        <v>13411</v>
      </c>
      <c r="E35" s="42">
        <v>13761</v>
      </c>
      <c r="F35" s="43">
        <f t="shared" si="2"/>
        <v>27172</v>
      </c>
      <c r="G35" s="44">
        <v>10</v>
      </c>
      <c r="H35" s="37">
        <f t="shared" si="3"/>
        <v>62.5</v>
      </c>
      <c r="I35" s="44">
        <v>6</v>
      </c>
      <c r="J35" s="37">
        <f t="shared" si="4"/>
        <v>37.5</v>
      </c>
      <c r="K35" s="38">
        <f t="shared" si="5"/>
        <v>16</v>
      </c>
      <c r="L35" s="39">
        <v>10</v>
      </c>
      <c r="M35" s="37">
        <f t="shared" si="6"/>
        <v>40</v>
      </c>
      <c r="N35" s="39">
        <v>15</v>
      </c>
      <c r="O35" s="37">
        <f t="shared" si="0"/>
        <v>60</v>
      </c>
      <c r="P35" s="40">
        <f t="shared" si="1"/>
        <v>25</v>
      </c>
      <c r="Q35" s="41">
        <v>0</v>
      </c>
      <c r="R35" s="41">
        <f t="shared" si="8"/>
        <v>0</v>
      </c>
      <c r="S35" s="3"/>
    </row>
    <row r="36" spans="1:19" ht="20.100000000000001" customHeight="1" x14ac:dyDescent="0.25">
      <c r="A36" s="31">
        <v>25</v>
      </c>
      <c r="B36" s="32" t="s">
        <v>47</v>
      </c>
      <c r="C36" s="32" t="s">
        <v>49</v>
      </c>
      <c r="D36" s="33">
        <v>11746</v>
      </c>
      <c r="E36" s="42">
        <v>12403</v>
      </c>
      <c r="F36" s="43">
        <f t="shared" si="2"/>
        <v>24149</v>
      </c>
      <c r="G36" s="44">
        <v>9</v>
      </c>
      <c r="H36" s="37">
        <f t="shared" si="3"/>
        <v>64.285714285714292</v>
      </c>
      <c r="I36" s="44">
        <v>5</v>
      </c>
      <c r="J36" s="37">
        <f t="shared" si="4"/>
        <v>35.714285714285715</v>
      </c>
      <c r="K36" s="38">
        <f t="shared" si="5"/>
        <v>14</v>
      </c>
      <c r="L36" s="39">
        <v>13</v>
      </c>
      <c r="M36" s="37">
        <f t="shared" si="6"/>
        <v>61.904761904761905</v>
      </c>
      <c r="N36" s="39">
        <v>8</v>
      </c>
      <c r="O36" s="37">
        <f t="shared" si="0"/>
        <v>38.095238095238095</v>
      </c>
      <c r="P36" s="40">
        <f t="shared" si="1"/>
        <v>21</v>
      </c>
      <c r="Q36" s="41">
        <v>1</v>
      </c>
      <c r="R36" s="41">
        <f t="shared" si="8"/>
        <v>4.7619047619047619</v>
      </c>
      <c r="S36" s="3"/>
    </row>
    <row r="37" spans="1:19" ht="20.100000000000001" customHeight="1" x14ac:dyDescent="0.25">
      <c r="A37" s="31">
        <v>26</v>
      </c>
      <c r="B37" s="32" t="s">
        <v>50</v>
      </c>
      <c r="C37" s="32" t="s">
        <v>51</v>
      </c>
      <c r="D37" s="33">
        <v>20604</v>
      </c>
      <c r="E37" s="42">
        <v>21790</v>
      </c>
      <c r="F37" s="43">
        <f t="shared" si="2"/>
        <v>42394</v>
      </c>
      <c r="G37" s="44">
        <v>20</v>
      </c>
      <c r="H37" s="37">
        <f t="shared" si="3"/>
        <v>55.555555555555557</v>
      </c>
      <c r="I37" s="44">
        <v>16</v>
      </c>
      <c r="J37" s="37">
        <f t="shared" si="4"/>
        <v>44.444444444444443</v>
      </c>
      <c r="K37" s="38">
        <f t="shared" si="5"/>
        <v>36</v>
      </c>
      <c r="L37" s="39">
        <v>54</v>
      </c>
      <c r="M37" s="37">
        <f t="shared" si="6"/>
        <v>50</v>
      </c>
      <c r="N37" s="39">
        <v>54</v>
      </c>
      <c r="O37" s="37">
        <f t="shared" si="0"/>
        <v>50</v>
      </c>
      <c r="P37" s="40">
        <f t="shared" si="1"/>
        <v>108</v>
      </c>
      <c r="Q37" s="41">
        <v>21</v>
      </c>
      <c r="R37" s="41">
        <f t="shared" si="8"/>
        <v>19.444444444444446</v>
      </c>
      <c r="S37" s="3"/>
    </row>
    <row r="38" spans="1:19" ht="20.100000000000001" customHeight="1" x14ac:dyDescent="0.25">
      <c r="A38" s="31">
        <v>27</v>
      </c>
      <c r="B38" s="32" t="s">
        <v>50</v>
      </c>
      <c r="C38" s="32" t="s">
        <v>52</v>
      </c>
      <c r="D38" s="33">
        <v>15205</v>
      </c>
      <c r="E38" s="47">
        <v>15569</v>
      </c>
      <c r="F38" s="48">
        <f t="shared" si="2"/>
        <v>30774</v>
      </c>
      <c r="G38" s="49">
        <v>7</v>
      </c>
      <c r="H38" s="37">
        <f t="shared" si="3"/>
        <v>46.666666666666664</v>
      </c>
      <c r="I38" s="49">
        <v>8</v>
      </c>
      <c r="J38" s="37">
        <f t="shared" si="4"/>
        <v>53.333333333333336</v>
      </c>
      <c r="K38" s="38">
        <f t="shared" si="5"/>
        <v>15</v>
      </c>
      <c r="L38" s="39">
        <v>26</v>
      </c>
      <c r="M38" s="37">
        <f t="shared" si="6"/>
        <v>48.148148148148145</v>
      </c>
      <c r="N38" s="39">
        <v>28</v>
      </c>
      <c r="O38" s="37">
        <f t="shared" si="0"/>
        <v>51.851851851851848</v>
      </c>
      <c r="P38" s="40">
        <f t="shared" si="1"/>
        <v>54</v>
      </c>
      <c r="Q38" s="41">
        <v>6</v>
      </c>
      <c r="R38" s="41">
        <f t="shared" si="8"/>
        <v>11.111111111111111</v>
      </c>
      <c r="S38" s="3"/>
    </row>
    <row r="39" spans="1:19" ht="24.95" customHeight="1" x14ac:dyDescent="0.25">
      <c r="A39" s="50" t="s">
        <v>53</v>
      </c>
      <c r="B39" s="51"/>
      <c r="C39" s="52"/>
      <c r="D39" s="53">
        <f>SUM(D12:D38)</f>
        <v>570642</v>
      </c>
      <c r="E39" s="53">
        <f>SUM(E12:E38)</f>
        <v>581154</v>
      </c>
      <c r="F39" s="53">
        <f>SUM(F12:F38)</f>
        <v>1151796</v>
      </c>
      <c r="G39" s="53">
        <f>SUM(G12:G38)</f>
        <v>398</v>
      </c>
      <c r="H39" s="54">
        <f>G39/K39*100</f>
        <v>53.711201079622128</v>
      </c>
      <c r="I39" s="53">
        <f>SUM(I12:I38)</f>
        <v>343</v>
      </c>
      <c r="J39" s="55">
        <f>I39/K39*100</f>
        <v>46.288798920377864</v>
      </c>
      <c r="K39" s="53">
        <f>SUM(K12:K38)</f>
        <v>741</v>
      </c>
      <c r="L39" s="56">
        <f>SUM(L12:L38)</f>
        <v>566</v>
      </c>
      <c r="M39" s="55">
        <f t="shared" si="6"/>
        <v>53.497164461247635</v>
      </c>
      <c r="N39" s="53">
        <f>SUM(N12:N38)</f>
        <v>492</v>
      </c>
      <c r="O39" s="54">
        <f t="shared" si="0"/>
        <v>46.502835538752365</v>
      </c>
      <c r="P39" s="56">
        <f>SUM(P12:P38)</f>
        <v>1058</v>
      </c>
      <c r="Q39" s="53">
        <f>SUM(Q12:Q38)</f>
        <v>62</v>
      </c>
      <c r="R39" s="54">
        <f>Q39/P39*100</f>
        <v>5.8601134215500945</v>
      </c>
      <c r="S39" s="3"/>
    </row>
    <row r="40" spans="1:19" ht="24.95" customHeight="1" x14ac:dyDescent="0.25">
      <c r="A40" s="50" t="s">
        <v>54</v>
      </c>
      <c r="B40" s="51"/>
      <c r="C40" s="51"/>
      <c r="D40" s="57"/>
      <c r="E40" s="57"/>
      <c r="F40" s="57"/>
      <c r="G40" s="54">
        <f>G39/D39*100000</f>
        <v>69.746005376400618</v>
      </c>
      <c r="H40" s="57"/>
      <c r="I40" s="54">
        <f>I39/E39*100000</f>
        <v>59.020500590205003</v>
      </c>
      <c r="J40" s="58"/>
      <c r="K40" s="54">
        <f>K39/$F$39*100000</f>
        <v>64.334309200587597</v>
      </c>
      <c r="L40" s="59"/>
      <c r="M40" s="59"/>
      <c r="N40" s="59"/>
      <c r="O40" s="60"/>
      <c r="P40" s="60"/>
      <c r="Q40" s="58"/>
      <c r="R40" s="61"/>
      <c r="S40" s="3"/>
    </row>
    <row r="41" spans="1:19" ht="24.95" customHeight="1" thickBot="1" x14ac:dyDescent="0.3">
      <c r="A41" s="50" t="s">
        <v>55</v>
      </c>
      <c r="B41" s="62"/>
      <c r="C41" s="62"/>
      <c r="D41" s="63"/>
      <c r="E41" s="64"/>
      <c r="F41" s="65"/>
      <c r="G41" s="63"/>
      <c r="H41" s="63"/>
      <c r="I41" s="63"/>
      <c r="J41" s="66"/>
      <c r="K41" s="66"/>
      <c r="L41" s="67">
        <f>L39/D39*100000</f>
        <v>99.186530258901371</v>
      </c>
      <c r="M41" s="68"/>
      <c r="N41" s="67">
        <f>N39/E39*100000</f>
        <v>84.659143703734287</v>
      </c>
      <c r="O41" s="65"/>
      <c r="P41" s="67">
        <f>P39/F39*100000</f>
        <v>91.85654404078501</v>
      </c>
      <c r="Q41" s="66"/>
      <c r="R41" s="69"/>
      <c r="S41" s="3"/>
    </row>
    <row r="42" spans="1:19" x14ac:dyDescent="0.25">
      <c r="A42" s="3" t="s">
        <v>56</v>
      </c>
      <c r="B42" s="5"/>
      <c r="C42" s="5"/>
      <c r="D42" s="5"/>
      <c r="E42" s="5"/>
      <c r="F42" s="5"/>
      <c r="S42" s="3"/>
    </row>
    <row r="43" spans="1:19" ht="18" x14ac:dyDescent="0.25">
      <c r="A43" s="3" t="s">
        <v>57</v>
      </c>
      <c r="S43" s="3"/>
    </row>
    <row r="44" spans="1:19" ht="14.25" customHeight="1" x14ac:dyDescent="0.25">
      <c r="B44" s="3" t="s">
        <v>58</v>
      </c>
      <c r="S44" s="3"/>
    </row>
    <row r="45" spans="1:19" ht="14.25" customHeight="1" x14ac:dyDescent="0.25">
      <c r="B45" s="3" t="s">
        <v>59</v>
      </c>
      <c r="S45" s="3"/>
    </row>
    <row r="46" spans="1:19" ht="21" customHeight="1" x14ac:dyDescent="0.25">
      <c r="A46" s="3" t="s">
        <v>60</v>
      </c>
      <c r="G46" s="70">
        <f>'[1]1'!H39</f>
        <v>1151796</v>
      </c>
      <c r="H46" s="71"/>
      <c r="S46" s="3"/>
    </row>
    <row r="47" spans="1:19" x14ac:dyDescent="0.25">
      <c r="S47" s="3"/>
    </row>
  </sheetData>
  <mergeCells count="15">
    <mergeCell ref="I9:J9"/>
    <mergeCell ref="K9:K10"/>
    <mergeCell ref="L9:M9"/>
    <mergeCell ref="N9:O9"/>
    <mergeCell ref="P9:P10"/>
    <mergeCell ref="A3:R3"/>
    <mergeCell ref="A4:R4"/>
    <mergeCell ref="A8:A10"/>
    <mergeCell ref="B8:B10"/>
    <mergeCell ref="C8:C10"/>
    <mergeCell ref="D8:F9"/>
    <mergeCell ref="G8:K8"/>
    <mergeCell ref="L8:P8"/>
    <mergeCell ref="Q8:R9"/>
    <mergeCell ref="G9:H9"/>
  </mergeCells>
  <conditionalFormatting sqref="G46:H46">
    <cfRule type="cellIs" dxfId="1" priority="1" stopIfTrue="1" operator="notEqual">
      <formula>$F$39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2019-09-05T03:20:17Z</dcterms:created>
  <dcterms:modified xsi:type="dcterms:W3CDTF">2019-09-05T03:29:56Z</dcterms:modified>
</cp:coreProperties>
</file>