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LE LINA\OPEN DATA\SEKTORAL\2024\SEMESTER 1\"/>
    </mc:Choice>
  </mc:AlternateContent>
  <bookViews>
    <workbookView xWindow="0" yWindow="0" windowWidth="20490" windowHeight="7650"/>
  </bookViews>
  <sheets>
    <sheet name="PROD PEMB. AIR PAYAU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5" l="1"/>
  <c r="O12" i="5" l="1"/>
  <c r="P12" i="5" s="1"/>
  <c r="O11" i="5"/>
  <c r="P11" i="5" s="1"/>
  <c r="O10" i="5"/>
  <c r="P10" i="5" s="1"/>
  <c r="O9" i="5"/>
  <c r="P9" i="5" s="1"/>
  <c r="O13" i="5"/>
  <c r="P13" i="5" s="1"/>
  <c r="O8" i="5"/>
  <c r="H14" i="5"/>
  <c r="F14" i="5"/>
  <c r="E14" i="5"/>
  <c r="D14" i="5"/>
  <c r="C14" i="5"/>
  <c r="O14" i="5" l="1"/>
  <c r="P8" i="5"/>
  <c r="P14" i="5" s="1"/>
  <c r="N14" i="5" l="1"/>
  <c r="M14" i="5"/>
  <c r="L14" i="5"/>
  <c r="K14" i="5"/>
  <c r="Q13" i="5"/>
  <c r="Q12" i="5"/>
  <c r="Q11" i="5"/>
  <c r="Q10" i="5"/>
  <c r="Q9" i="5"/>
  <c r="Q8" i="5"/>
  <c r="Q14" i="5" l="1"/>
</calcChain>
</file>

<file path=xl/sharedStrings.xml><?xml version="1.0" encoding="utf-8"?>
<sst xmlns="http://schemas.openxmlformats.org/spreadsheetml/2006/main" count="40" uniqueCount="29">
  <si>
    <t>NO</t>
  </si>
  <si>
    <t>JENIS IKAN</t>
  </si>
  <si>
    <t>JENIS PEMBESARAN</t>
  </si>
  <si>
    <t>JUMLAH (Kg)</t>
  </si>
  <si>
    <t>BULAN</t>
  </si>
  <si>
    <t>AGREGAT</t>
  </si>
  <si>
    <t>Januari</t>
  </si>
  <si>
    <t>Februari</t>
  </si>
  <si>
    <t>Maret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</si>
  <si>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</si>
  <si>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</si>
  <si>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</si>
  <si>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</si>
  <si>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</si>
  <si>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</si>
  <si>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</si>
  <si>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</si>
  <si>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</si>
  <si>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Pembesaran Air Payau ( Tambak )</t>
  </si>
  <si>
    <t>Udang Vaname</t>
  </si>
  <si>
    <t>Udang Windu</t>
  </si>
  <si>
    <t>Bandeng</t>
  </si>
  <si>
    <t>Nila Salin</t>
  </si>
  <si>
    <t>Rumput Laut</t>
  </si>
  <si>
    <t>JUMLAH II</t>
  </si>
  <si>
    <t>JUMLAH (TON)</t>
  </si>
  <si>
    <t>JUMLAH PRODUKSI PEMBUDIDAYA AIR PAYAU SEMESTER 1 TAHUN 2024</t>
  </si>
  <si>
    <t>Kerang Darah</t>
  </si>
  <si>
    <t>JENIS PEMBESARAN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</si>
</sst>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.000_);_(* \(#,##0.000\);_(* &quot;-&quot;?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164" fontId="2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4" fillId="0" borderId="5" xfId="1" applyFont="1" applyBorder="1" applyAlignment="1">
      <alignment vertical="center"/>
    </xf>
    <xf numFmtId="164" fontId="3" fillId="3" borderId="5" xfId="1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66" fontId="3" fillId="3" borderId="5" xfId="0" applyNumberFormat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164" fontId="4" fillId="0" borderId="5" xfId="1" applyFont="1" applyBorder="1"/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Comma [0]" xfId="1" builtinId="6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10.28515625" style="1" customWidth="1"/>
    <col min="2" max="2" width="19.5703125" style="1" customWidth="1"/>
    <col min="3" max="14" width="10.7109375" style="1" customWidth="1"/>
    <col min="15" max="15" width="15.7109375" style="1" customWidth="1"/>
    <col min="16" max="16" width="15" style="1" customWidth="1"/>
    <col min="17" max="16384" width="9.140625" style="1"/>
  </cols>
  <sheetData>
    <row r="1" spans="1:17" ht="15" customHeight="1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thickBot="1" x14ac:dyDescent="0.3"/>
    <row r="4" spans="1:17" x14ac:dyDescent="0.25">
      <c r="A4" s="22" t="s">
        <v>0</v>
      </c>
      <c r="B4" s="24" t="s">
        <v>1</v>
      </c>
      <c r="C4" s="24" t="s">
        <v>28</v>
      </c>
      <c r="D4" s="24"/>
      <c r="E4" s="24"/>
      <c r="F4" s="24"/>
      <c r="G4" s="24"/>
      <c r="H4" s="24"/>
      <c r="I4" s="24" t="s">
        <v>2</v>
      </c>
      <c r="J4" s="24"/>
      <c r="K4" s="24"/>
      <c r="L4" s="24"/>
      <c r="M4" s="24"/>
      <c r="N4" s="24"/>
      <c r="O4" s="29" t="s">
        <v>3</v>
      </c>
      <c r="P4" s="28" t="s">
        <v>25</v>
      </c>
      <c r="Q4" s="2"/>
    </row>
    <row r="5" spans="1:17" x14ac:dyDescent="0.25">
      <c r="A5" s="23"/>
      <c r="B5" s="25"/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0"/>
      <c r="P5" s="28"/>
      <c r="Q5" s="2"/>
    </row>
    <row r="6" spans="1:17" ht="15.75" thickBot="1" x14ac:dyDescent="0.3">
      <c r="A6" s="4" t="s">
        <v>5</v>
      </c>
      <c r="B6" s="26"/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31"/>
      <c r="P6" s="28"/>
      <c r="Q6" s="2"/>
    </row>
    <row r="7" spans="1:17" ht="24.95" customHeight="1" x14ac:dyDescent="0.25">
      <c r="A7" s="6" t="s">
        <v>18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5"/>
      <c r="Q7" s="2"/>
    </row>
    <row r="8" spans="1:17" ht="24.95" customHeight="1" x14ac:dyDescent="0.2">
      <c r="A8" s="10">
        <v>1</v>
      </c>
      <c r="B8" s="11" t="s">
        <v>19</v>
      </c>
      <c r="C8" s="19">
        <v>39641</v>
      </c>
      <c r="D8" s="19">
        <v>41121</v>
      </c>
      <c r="E8" s="19">
        <v>21987</v>
      </c>
      <c r="F8" s="19">
        <v>32185</v>
      </c>
      <c r="G8" s="19">
        <v>36091</v>
      </c>
      <c r="H8" s="19">
        <v>42741</v>
      </c>
      <c r="I8" s="15"/>
      <c r="J8" s="15"/>
      <c r="K8" s="12"/>
      <c r="L8" s="12"/>
      <c r="M8" s="12"/>
      <c r="N8" s="12"/>
      <c r="O8" s="12">
        <f>SUM(C8:N8)</f>
        <v>213766</v>
      </c>
      <c r="P8" s="16">
        <f>O8*0.001</f>
        <v>213.76599999999999</v>
      </c>
      <c r="Q8" s="2">
        <f>287015*80000</f>
        <v>22961200000</v>
      </c>
    </row>
    <row r="9" spans="1:17" ht="24.95" customHeight="1" x14ac:dyDescent="0.2">
      <c r="A9" s="10">
        <v>2</v>
      </c>
      <c r="B9" s="11" t="s">
        <v>20</v>
      </c>
      <c r="C9" s="19">
        <v>7325</v>
      </c>
      <c r="D9" s="19">
        <v>7634</v>
      </c>
      <c r="E9" s="19">
        <v>6103.6</v>
      </c>
      <c r="F9" s="19">
        <v>6861</v>
      </c>
      <c r="G9" s="19">
        <v>7693</v>
      </c>
      <c r="H9" s="19">
        <v>8850</v>
      </c>
      <c r="I9" s="15"/>
      <c r="J9" s="15"/>
      <c r="K9" s="12"/>
      <c r="L9" s="12"/>
      <c r="M9" s="12"/>
      <c r="N9" s="12"/>
      <c r="O9" s="12">
        <f>SUM(C9:N9)</f>
        <v>44466.6</v>
      </c>
      <c r="P9" s="16">
        <f t="shared" ref="P9:P13" si="0">O9*0.001</f>
        <v>44.4666</v>
      </c>
      <c r="Q9" s="2">
        <f>61430*110000</f>
        <v>6757300000</v>
      </c>
    </row>
    <row r="10" spans="1:17" ht="24.95" customHeight="1" x14ac:dyDescent="0.2">
      <c r="A10" s="10">
        <v>3</v>
      </c>
      <c r="B10" s="11" t="s">
        <v>21</v>
      </c>
      <c r="C10" s="19">
        <v>679490</v>
      </c>
      <c r="D10" s="19">
        <v>704453</v>
      </c>
      <c r="E10" s="19">
        <v>604329</v>
      </c>
      <c r="F10" s="19">
        <v>630785</v>
      </c>
      <c r="G10" s="19">
        <v>643031</v>
      </c>
      <c r="H10" s="19">
        <v>737844</v>
      </c>
      <c r="I10" s="15"/>
      <c r="J10" s="15"/>
      <c r="K10" s="12"/>
      <c r="L10" s="12"/>
      <c r="M10" s="12"/>
      <c r="N10" s="12"/>
      <c r="O10" s="12">
        <f>SUM(C10:N10)</f>
        <v>3999932</v>
      </c>
      <c r="P10" s="16">
        <f t="shared" si="0"/>
        <v>3999.9320000000002</v>
      </c>
      <c r="Q10" s="2">
        <f>5017055*30000</f>
        <v>150511650000</v>
      </c>
    </row>
    <row r="11" spans="1:17" ht="24.95" customHeight="1" x14ac:dyDescent="0.2">
      <c r="A11" s="10">
        <v>4</v>
      </c>
      <c r="B11" s="11" t="s">
        <v>22</v>
      </c>
      <c r="C11" s="19">
        <v>7337</v>
      </c>
      <c r="D11" s="19">
        <v>7545</v>
      </c>
      <c r="E11" s="19">
        <v>2761.4</v>
      </c>
      <c r="F11" s="19">
        <v>3068</v>
      </c>
      <c r="G11" s="19">
        <v>4862</v>
      </c>
      <c r="H11" s="19">
        <v>5983.7</v>
      </c>
      <c r="I11" s="15"/>
      <c r="J11" s="15"/>
      <c r="K11" s="12"/>
      <c r="L11" s="12"/>
      <c r="M11" s="12"/>
      <c r="N11" s="12"/>
      <c r="O11" s="12">
        <f>SUM(C11:N11)</f>
        <v>31557.100000000002</v>
      </c>
      <c r="P11" s="16">
        <f t="shared" si="0"/>
        <v>31.557100000000002</v>
      </c>
      <c r="Q11" s="2">
        <f>1592*22000</f>
        <v>35024000</v>
      </c>
    </row>
    <row r="12" spans="1:17" ht="24.95" customHeight="1" x14ac:dyDescent="0.2">
      <c r="A12" s="10">
        <v>5</v>
      </c>
      <c r="B12" s="11" t="s">
        <v>23</v>
      </c>
      <c r="C12" s="19">
        <v>6291</v>
      </c>
      <c r="D12" s="19">
        <v>6497</v>
      </c>
      <c r="E12" s="19">
        <v>5663</v>
      </c>
      <c r="F12" s="19">
        <v>6038</v>
      </c>
      <c r="G12" s="19">
        <v>6464</v>
      </c>
      <c r="H12" s="19">
        <v>6567.32</v>
      </c>
      <c r="I12" s="15"/>
      <c r="J12" s="15"/>
      <c r="K12" s="12"/>
      <c r="L12" s="12"/>
      <c r="M12" s="12"/>
      <c r="N12" s="12"/>
      <c r="O12" s="12">
        <f>SUM(C12:N12)</f>
        <v>37520.32</v>
      </c>
      <c r="P12" s="16">
        <f t="shared" si="0"/>
        <v>37.520319999999998</v>
      </c>
      <c r="Q12" s="2">
        <f>11820*6000</f>
        <v>70920000</v>
      </c>
    </row>
    <row r="13" spans="1:17" ht="24.95" customHeight="1" x14ac:dyDescent="0.2">
      <c r="A13" s="10">
        <v>6</v>
      </c>
      <c r="B13" s="11" t="s">
        <v>27</v>
      </c>
      <c r="C13" s="19">
        <v>28505</v>
      </c>
      <c r="D13" s="19">
        <v>29223.08</v>
      </c>
      <c r="E13" s="19">
        <v>25028</v>
      </c>
      <c r="F13" s="19">
        <v>26882</v>
      </c>
      <c r="G13" s="19">
        <v>28269</v>
      </c>
      <c r="H13" s="19">
        <v>31224.400000000001</v>
      </c>
      <c r="I13" s="15"/>
      <c r="J13" s="15"/>
      <c r="K13" s="12"/>
      <c r="L13" s="12"/>
      <c r="M13" s="12"/>
      <c r="N13" s="12"/>
      <c r="O13" s="12">
        <f>SUM(C13:H13)</f>
        <v>169131.48</v>
      </c>
      <c r="P13" s="16">
        <f t="shared" si="0"/>
        <v>169.13148000000001</v>
      </c>
      <c r="Q13" s="2">
        <f>175574*18000</f>
        <v>3160332000</v>
      </c>
    </row>
    <row r="14" spans="1:17" ht="24.95" customHeight="1" x14ac:dyDescent="0.25">
      <c r="A14" s="20" t="s">
        <v>24</v>
      </c>
      <c r="B14" s="21"/>
      <c r="C14" s="13">
        <f>SUM(C8:C13)</f>
        <v>768589</v>
      </c>
      <c r="D14" s="13">
        <f t="shared" ref="D14:H14" si="1">SUM(D8:D13)</f>
        <v>796473.08</v>
      </c>
      <c r="E14" s="13">
        <f t="shared" si="1"/>
        <v>665872</v>
      </c>
      <c r="F14" s="13">
        <f t="shared" si="1"/>
        <v>705819</v>
      </c>
      <c r="G14" s="13">
        <f t="shared" si="1"/>
        <v>726410</v>
      </c>
      <c r="H14" s="13">
        <f t="shared" si="1"/>
        <v>833210.41999999993</v>
      </c>
      <c r="I14" s="18"/>
      <c r="J14" s="18"/>
      <c r="K14" s="13">
        <f t="shared" ref="K14:N14" si="2">SUM(K8:K13)</f>
        <v>0</v>
      </c>
      <c r="L14" s="13">
        <f t="shared" si="2"/>
        <v>0</v>
      </c>
      <c r="M14" s="13">
        <f t="shared" si="2"/>
        <v>0</v>
      </c>
      <c r="N14" s="13">
        <f t="shared" si="2"/>
        <v>0</v>
      </c>
      <c r="O14" s="14">
        <f>SUM(O8:O13)</f>
        <v>4496373.5</v>
      </c>
      <c r="P14" s="17">
        <f>SUM(P8:P13)</f>
        <v>4496.3734999999997</v>
      </c>
      <c r="Q14" s="2" t="e">
        <f>#REF!*18000</f>
        <v>#REF!</v>
      </c>
    </row>
  </sheetData>
  <mergeCells count="8">
    <mergeCell ref="A14:B14"/>
    <mergeCell ref="A4:A5"/>
    <mergeCell ref="B4:B6"/>
    <mergeCell ref="A1:P2"/>
    <mergeCell ref="P4:P6"/>
    <mergeCell ref="C4:H4"/>
    <mergeCell ref="I4:N4"/>
    <mergeCell ref="O4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PEMB. AIR PAYAU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DANAR</dc:creator>
  <cp:lastModifiedBy>lenovo</cp:lastModifiedBy>
  <dcterms:created xsi:type="dcterms:W3CDTF">2023-07-24T02:43:39Z</dcterms:created>
  <dcterms:modified xsi:type="dcterms:W3CDTF">2024-07-01T08:00:51Z</dcterms:modified>
</cp:coreProperties>
</file>