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icro SD\DEMAK DANAR BARU\STATISTIK TANGKAP dan KP3K\PERMINTAAN LINA KEPEGAWAIAN\LINA 2022\"/>
    </mc:Choice>
  </mc:AlternateContent>
  <xr:revisionPtr revIDLastSave="0" documentId="13_ncr:1_{FAAC3A6D-92E9-4DDB-A44D-55A49F8230F4}" xr6:coauthVersionLast="47" xr6:coauthVersionMax="47" xr10:uidLastSave="{00000000-0000-0000-0000-000000000000}"/>
  <bookViews>
    <workbookView xWindow="-108" yWindow="-108" windowWidth="23256" windowHeight="13896" tabRatio="675" xr2:uid="{00000000-000D-0000-FFFF-FFFF00000000}"/>
  </bookViews>
  <sheets>
    <sheet name="5.1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26" i="1" l="1"/>
  <c r="F24" i="1"/>
  <c r="F17" i="1"/>
  <c r="F16" i="1"/>
  <c r="F15" i="1"/>
  <c r="F13" i="1"/>
  <c r="F12" i="1"/>
  <c r="F10" i="1"/>
  <c r="D26" i="1"/>
  <c r="D24" i="1"/>
  <c r="D17" i="1"/>
  <c r="D16" i="1"/>
  <c r="D15" i="1"/>
  <c r="D13" i="1"/>
  <c r="D12" i="1"/>
  <c r="D10" i="1"/>
  <c r="E26" i="1" l="1"/>
  <c r="E22" i="1"/>
  <c r="E21" i="1"/>
  <c r="E24" i="1"/>
  <c r="E18" i="1"/>
  <c r="E17" i="1"/>
  <c r="E16" i="1"/>
  <c r="E13" i="1"/>
  <c r="E12" i="1"/>
  <c r="E10" i="1"/>
  <c r="E15" i="1"/>
  <c r="D33" i="1" l="1"/>
  <c r="E33" i="1" s="1"/>
  <c r="D37" i="1" l="1"/>
  <c r="E37" i="1" s="1"/>
  <c r="D36" i="1"/>
  <c r="E36" i="1" s="1"/>
  <c r="D35" i="1"/>
  <c r="E35" i="1" s="1"/>
  <c r="D34" i="1"/>
  <c r="E34" i="1" s="1"/>
  <c r="E30" i="1" l="1"/>
  <c r="D30" i="1"/>
  <c r="F30" i="1" l="1"/>
</calcChain>
</file>

<file path=xl/sharedStrings.xml><?xml version="1.0" encoding="utf-8"?>
<sst xmlns="http://schemas.openxmlformats.org/spreadsheetml/2006/main" count="50" uniqueCount="48">
  <si>
    <t xml:space="preserve">Tabel </t>
  </si>
  <si>
    <t>5.15.</t>
  </si>
  <si>
    <t>Table</t>
  </si>
  <si>
    <t xml:space="preserve"> </t>
  </si>
  <si>
    <t>Produksi</t>
  </si>
  <si>
    <t>Nilai</t>
  </si>
  <si>
    <t>Harga</t>
  </si>
  <si>
    <t>Jenis Ikan</t>
  </si>
  <si>
    <t>Production</t>
  </si>
  <si>
    <t>Rata-Rata</t>
  </si>
  <si>
    <t>Kinds Of Fishery</t>
  </si>
  <si>
    <t>Value</t>
  </si>
  <si>
    <t>Average Price</t>
  </si>
  <si>
    <t>(Rp)</t>
  </si>
  <si>
    <t>(1)</t>
  </si>
  <si>
    <t>(2)</t>
  </si>
  <si>
    <t>(3)</t>
  </si>
  <si>
    <t>(4)</t>
  </si>
  <si>
    <t>01. Bawal</t>
  </si>
  <si>
    <t>02. Kembung</t>
  </si>
  <si>
    <t>03. Selar</t>
  </si>
  <si>
    <t>04. Tongkol</t>
  </si>
  <si>
    <t>05. Udang</t>
  </si>
  <si>
    <t>06. Lemuru</t>
  </si>
  <si>
    <t xml:space="preserve">07. Teri </t>
  </si>
  <si>
    <t>08. Tengiri</t>
  </si>
  <si>
    <t>09. Layur</t>
  </si>
  <si>
    <t>10. Petek</t>
  </si>
  <si>
    <t>11. Manyung</t>
  </si>
  <si>
    <t>12. Pari/Peh</t>
  </si>
  <si>
    <t>13. Kakap</t>
  </si>
  <si>
    <t>14. Tigawaja</t>
  </si>
  <si>
    <t>15. Bambangan</t>
  </si>
  <si>
    <t>16. Cumi-Cumi</t>
  </si>
  <si>
    <t>17. Blanak</t>
  </si>
  <si>
    <t>19. Kerang</t>
  </si>
  <si>
    <t>20. Songot</t>
  </si>
  <si>
    <t>Sumber : Dinas Kelautan dan Perikanan Kabupaten Demak</t>
  </si>
  <si>
    <t>Source : Maritime and Fishery Service of Demak Regency</t>
  </si>
  <si>
    <t>21. Layang</t>
  </si>
  <si>
    <t>18. Dorang</t>
  </si>
  <si>
    <r>
      <t>Jumlah/</t>
    </r>
    <r>
      <rPr>
        <i/>
        <sz val="10"/>
        <rFont val="Calibri"/>
        <family val="2"/>
        <scheme val="minor"/>
      </rPr>
      <t>Total</t>
    </r>
  </si>
  <si>
    <t>(Kg)</t>
  </si>
  <si>
    <t>(Ton)</t>
  </si>
  <si>
    <t>(5)</t>
  </si>
  <si>
    <t>Fish Production by Wet Sea Fish Sale on 2 Fish Avetion Places in Demak 2022</t>
  </si>
  <si>
    <t>Produksi Ikan Menurut Jenis Ikan Laut Basah yang Dijual di 2 TPI di Kabupaten Demak Tahun 2022</t>
  </si>
  <si>
    <t>2022 SM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</si>
</sst>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#,##0;[Red]#,##0"/>
    <numFmt numFmtId="166" formatCode="#,##0.000;[Red]#,##0.000"/>
    <numFmt numFmtId="167" formatCode="#,##0.000"/>
    <numFmt numFmtId="168" formatCode="#\ ###\ ###\ ##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/>
    <xf numFmtId="165" fontId="4" fillId="0" borderId="2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41" fontId="4" fillId="4" borderId="0" xfId="0" applyNumberFormat="1" applyFont="1" applyFill="1" applyBorder="1" applyAlignment="1">
      <alignment horizontal="right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0" xfId="0" quotePrefix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5" xfId="0" quotePrefix="1" applyNumberFormat="1" applyFont="1" applyBorder="1" applyAlignment="1">
      <alignment horizontal="center" vertical="center"/>
    </xf>
    <xf numFmtId="41" fontId="8" fillId="0" borderId="5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4" fillId="0" borderId="0" xfId="0" quotePrefix="1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4" fillId="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</cellXfs>
  <cellStyles count="9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Comma 46" xfId="1" xr:uid="{00000000-0005-0000-0000-000003000000}"/>
    <cellStyle name="Normal" xfId="0" builtinId="0"/>
    <cellStyle name="Normal 2" xfId="2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icro%20SD/DEMAK%20DANAR%20BARU/STATISTIK%20TANGKAP%20dan%20KP3K/STATISTIK%20TANGKAP%202022/LaporanTP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demak2017"/>
      <sheetName val="Nelayan"/>
      <sheetName val="Bakul (KPLI)"/>
      <sheetName val="Wedung2017"/>
      <sheetName val="PPI Wdg"/>
      <sheetName val="Morodemak2022"/>
      <sheetName val="Wedung2022"/>
      <sheetName val="Rekap TPI 202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R43">
            <v>601076</v>
          </cell>
          <cell r="S43">
            <v>9049610000</v>
          </cell>
        </row>
        <row r="44">
          <cell r="R44">
            <v>824535</v>
          </cell>
          <cell r="S44">
            <v>16489690000</v>
          </cell>
        </row>
        <row r="45">
          <cell r="R45">
            <v>13414</v>
          </cell>
          <cell r="S45">
            <v>1073153000</v>
          </cell>
        </row>
        <row r="46">
          <cell r="R46">
            <v>235360</v>
          </cell>
          <cell r="S46">
            <v>4586370000</v>
          </cell>
        </row>
        <row r="47">
          <cell r="R47">
            <v>50578</v>
          </cell>
          <cell r="S47">
            <v>2024994000</v>
          </cell>
        </row>
        <row r="48">
          <cell r="R48">
            <v>34649</v>
          </cell>
          <cell r="S48">
            <v>692980000</v>
          </cell>
        </row>
        <row r="49">
          <cell r="R49">
            <v>51044</v>
          </cell>
          <cell r="S49">
            <v>1553252000</v>
          </cell>
        </row>
        <row r="54">
          <cell r="R54">
            <v>27006</v>
          </cell>
          <cell r="S54">
            <v>1091419000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zoomScaleSheetLayoutView="100" workbookViewId="0">
      <selection activeCell="D28" sqref="D28"/>
    </sheetView>
  </sheetViews>
  <sheetFormatPr defaultColWidth="8.77734375" defaultRowHeight="13.8" x14ac:dyDescent="0.3"/>
  <cols>
    <col min="1" max="1" width="7.21875" style="1" customWidth="1"/>
    <col min="2" max="2" width="6.77734375" style="1" customWidth="1"/>
    <col min="3" max="3" width="8.6640625" style="1" customWidth="1"/>
    <col min="4" max="5" width="20.77734375" style="31" customWidth="1"/>
    <col min="6" max="7" width="20.77734375" style="26" customWidth="1"/>
    <col min="8" max="8" width="11.21875" style="1" customWidth="1"/>
    <col min="9" max="9" width="9.77734375" style="1" customWidth="1"/>
    <col min="10" max="16384" width="8.77734375" style="1"/>
  </cols>
  <sheetData>
    <row r="1" spans="1:8" s="2" customFormat="1" ht="28.2" customHeight="1" x14ac:dyDescent="0.25">
      <c r="A1" s="8" t="s">
        <v>0</v>
      </c>
      <c r="B1" s="58" t="s">
        <v>1</v>
      </c>
      <c r="C1" s="59" t="s">
        <v>46</v>
      </c>
      <c r="D1" s="59"/>
      <c r="E1" s="59"/>
      <c r="F1" s="59"/>
      <c r="G1" s="59"/>
    </row>
    <row r="2" spans="1:8" s="2" customFormat="1" ht="25.5" customHeight="1" x14ac:dyDescent="0.25">
      <c r="A2" s="9" t="s">
        <v>2</v>
      </c>
      <c r="B2" s="58"/>
      <c r="C2" s="60" t="s">
        <v>45</v>
      </c>
      <c r="D2" s="60"/>
      <c r="E2" s="60"/>
      <c r="F2" s="60"/>
      <c r="G2" s="60"/>
    </row>
    <row r="3" spans="1:8" s="2" customFormat="1" ht="14.4" thickBot="1" x14ac:dyDescent="0.3">
      <c r="A3" s="3"/>
      <c r="B3" s="3"/>
      <c r="C3" s="10" t="s">
        <v>3</v>
      </c>
      <c r="D3" s="27"/>
      <c r="E3" s="27"/>
      <c r="F3" s="17"/>
      <c r="G3" s="17"/>
      <c r="H3" s="11"/>
    </row>
    <row r="4" spans="1:8" s="2" customFormat="1" ht="11.55" customHeight="1" x14ac:dyDescent="0.25">
      <c r="A4" s="11"/>
      <c r="B4" s="11"/>
      <c r="C4" s="11"/>
      <c r="D4" s="63" t="s">
        <v>4</v>
      </c>
      <c r="E4" s="63"/>
      <c r="F4" s="18" t="s">
        <v>5</v>
      </c>
      <c r="G4" s="18" t="s">
        <v>6</v>
      </c>
      <c r="H4" s="11"/>
    </row>
    <row r="5" spans="1:8" s="2" customFormat="1" ht="11.55" customHeight="1" x14ac:dyDescent="0.25">
      <c r="A5" s="61" t="s">
        <v>7</v>
      </c>
      <c r="B5" s="61"/>
      <c r="C5" s="61"/>
      <c r="D5" s="64" t="s">
        <v>8</v>
      </c>
      <c r="E5" s="64"/>
      <c r="F5" s="19" t="s">
        <v>4</v>
      </c>
      <c r="G5" s="19" t="s">
        <v>9</v>
      </c>
    </row>
    <row r="6" spans="1:8" s="2" customFormat="1" ht="11.55" customHeight="1" x14ac:dyDescent="0.25">
      <c r="A6" s="62" t="s">
        <v>10</v>
      </c>
      <c r="B6" s="62"/>
      <c r="C6" s="62"/>
      <c r="D6" s="28"/>
      <c r="E6" s="28"/>
      <c r="F6" s="20" t="s">
        <v>11</v>
      </c>
      <c r="G6" s="20" t="s">
        <v>12</v>
      </c>
    </row>
    <row r="7" spans="1:8" s="2" customFormat="1" ht="11.55" customHeight="1" x14ac:dyDescent="0.25">
      <c r="A7" s="12"/>
      <c r="B7" s="12"/>
      <c r="C7" s="12"/>
      <c r="D7" s="38" t="s">
        <v>42</v>
      </c>
      <c r="E7" s="38" t="s">
        <v>43</v>
      </c>
      <c r="F7" s="33" t="s">
        <v>13</v>
      </c>
      <c r="G7" s="21" t="s">
        <v>13</v>
      </c>
    </row>
    <row r="8" spans="1:8" s="46" customFormat="1" ht="11.55" customHeight="1" thickBot="1" x14ac:dyDescent="0.3">
      <c r="A8" s="57" t="s">
        <v>14</v>
      </c>
      <c r="B8" s="57"/>
      <c r="C8" s="57"/>
      <c r="D8" s="43" t="s">
        <v>15</v>
      </c>
      <c r="E8" s="44" t="s">
        <v>16</v>
      </c>
      <c r="F8" s="45" t="s">
        <v>17</v>
      </c>
      <c r="G8" s="45" t="s">
        <v>44</v>
      </c>
    </row>
    <row r="9" spans="1:8" s="2" customFormat="1" ht="15" customHeight="1" x14ac:dyDescent="0.25">
      <c r="A9" s="2" t="s">
        <v>18</v>
      </c>
      <c r="D9" s="29"/>
      <c r="E9" s="29"/>
      <c r="F9" s="35"/>
      <c r="G9" s="22"/>
    </row>
    <row r="10" spans="1:8" s="2" customFormat="1" ht="15" customHeight="1" x14ac:dyDescent="0.25">
      <c r="A10" s="2" t="s">
        <v>19</v>
      </c>
      <c r="D10" s="39">
        <f>'[1]Rekap TPI 2022'!$R$44</f>
        <v>824535</v>
      </c>
      <c r="E10" s="47">
        <f>D10/1000</f>
        <v>824.53499999999997</v>
      </c>
      <c r="F10" s="39">
        <f>'[1]Rekap TPI 2022'!$S$44</f>
        <v>16489690000</v>
      </c>
      <c r="G10" s="22"/>
    </row>
    <row r="11" spans="1:8" s="2" customFormat="1" ht="15" customHeight="1" x14ac:dyDescent="0.25">
      <c r="A11" s="2" t="s">
        <v>20</v>
      </c>
      <c r="D11" s="39"/>
      <c r="E11" s="47"/>
      <c r="F11" s="39"/>
      <c r="G11" s="22"/>
    </row>
    <row r="12" spans="1:8" s="2" customFormat="1" ht="15" customHeight="1" x14ac:dyDescent="0.25">
      <c r="A12" s="2" t="s">
        <v>21</v>
      </c>
      <c r="D12" s="29">
        <f>'[1]Rekap TPI 2022'!$R$46</f>
        <v>235360</v>
      </c>
      <c r="E12" s="47">
        <f t="shared" ref="E12:E26" si="0">D12/1000</f>
        <v>235.36</v>
      </c>
      <c r="F12" s="29">
        <f>'[1]Rekap TPI 2022'!$S$46</f>
        <v>4586370000</v>
      </c>
      <c r="G12" s="22"/>
    </row>
    <row r="13" spans="1:8" s="2" customFormat="1" ht="15" customHeight="1" x14ac:dyDescent="0.25">
      <c r="A13" s="2" t="s">
        <v>22</v>
      </c>
      <c r="D13" s="29">
        <f>'[1]Rekap TPI 2022'!$R$45</f>
        <v>13414</v>
      </c>
      <c r="E13" s="47">
        <f t="shared" si="0"/>
        <v>13.414</v>
      </c>
      <c r="F13" s="29">
        <f>'[1]Rekap TPI 2022'!$S$45</f>
        <v>1073153000</v>
      </c>
      <c r="G13" s="22"/>
    </row>
    <row r="14" spans="1:8" s="2" customFormat="1" ht="15" customHeight="1" x14ac:dyDescent="0.25">
      <c r="A14" s="2" t="s">
        <v>23</v>
      </c>
      <c r="D14" s="39"/>
      <c r="E14" s="47"/>
      <c r="F14" s="39"/>
      <c r="G14" s="22"/>
    </row>
    <row r="15" spans="1:8" s="2" customFormat="1" ht="15" customHeight="1" x14ac:dyDescent="0.25">
      <c r="A15" s="2" t="s">
        <v>24</v>
      </c>
      <c r="D15" s="29">
        <f>'[1]Rekap TPI 2022'!$R$43</f>
        <v>601076</v>
      </c>
      <c r="E15" s="47">
        <f t="shared" si="0"/>
        <v>601.07600000000002</v>
      </c>
      <c r="F15" s="29">
        <f>'[1]Rekap TPI 2022'!$S$43</f>
        <v>9049610000</v>
      </c>
      <c r="G15" s="22"/>
    </row>
    <row r="16" spans="1:8" s="2" customFormat="1" ht="15" customHeight="1" x14ac:dyDescent="0.25">
      <c r="A16" s="2" t="s">
        <v>25</v>
      </c>
      <c r="D16" s="29">
        <f>'[1]Rekap TPI 2022'!$R$47</f>
        <v>50578</v>
      </c>
      <c r="E16" s="47">
        <f t="shared" si="0"/>
        <v>50.578000000000003</v>
      </c>
      <c r="F16" s="29">
        <f>'[1]Rekap TPI 2022'!$S$47</f>
        <v>2024994000</v>
      </c>
      <c r="G16" s="22"/>
    </row>
    <row r="17" spans="1:7" s="2" customFormat="1" ht="15" customHeight="1" x14ac:dyDescent="0.25">
      <c r="A17" s="2" t="s">
        <v>26</v>
      </c>
      <c r="D17" s="29">
        <f>'[1]Rekap TPI 2022'!$R$48</f>
        <v>34649</v>
      </c>
      <c r="E17" s="47">
        <f t="shared" si="0"/>
        <v>34.649000000000001</v>
      </c>
      <c r="F17" s="29">
        <f>'[1]Rekap TPI 2022'!$S$48</f>
        <v>692980000</v>
      </c>
      <c r="G17" s="22"/>
    </row>
    <row r="18" spans="1:7" s="2" customFormat="1" ht="15" customHeight="1" x14ac:dyDescent="0.25">
      <c r="A18" s="2" t="s">
        <v>27</v>
      </c>
      <c r="D18" s="29"/>
      <c r="E18" s="47">
        <f t="shared" si="0"/>
        <v>0</v>
      </c>
      <c r="F18" s="29"/>
      <c r="G18" s="22"/>
    </row>
    <row r="19" spans="1:7" s="2" customFormat="1" ht="15" customHeight="1" x14ac:dyDescent="0.25">
      <c r="A19" s="2" t="s">
        <v>28</v>
      </c>
      <c r="D19" s="39"/>
      <c r="E19" s="47"/>
      <c r="F19" s="39"/>
      <c r="G19" s="22"/>
    </row>
    <row r="20" spans="1:7" s="2" customFormat="1" ht="15" customHeight="1" x14ac:dyDescent="0.25">
      <c r="A20" s="2" t="s">
        <v>29</v>
      </c>
      <c r="D20" s="39"/>
      <c r="E20" s="47"/>
      <c r="F20" s="39"/>
      <c r="G20" s="22"/>
    </row>
    <row r="21" spans="1:7" s="2" customFormat="1" ht="15" customHeight="1" x14ac:dyDescent="0.25">
      <c r="A21" s="2" t="s">
        <v>30</v>
      </c>
      <c r="D21" s="29"/>
      <c r="E21" s="47">
        <f t="shared" si="0"/>
        <v>0</v>
      </c>
      <c r="F21" s="29"/>
      <c r="G21" s="22"/>
    </row>
    <row r="22" spans="1:7" s="2" customFormat="1" ht="15" customHeight="1" x14ac:dyDescent="0.25">
      <c r="A22" s="2" t="s">
        <v>31</v>
      </c>
      <c r="D22" s="29"/>
      <c r="E22" s="47">
        <f t="shared" si="0"/>
        <v>0</v>
      </c>
      <c r="F22" s="29"/>
      <c r="G22" s="22"/>
    </row>
    <row r="23" spans="1:7" s="2" customFormat="1" ht="15" customHeight="1" x14ac:dyDescent="0.25">
      <c r="A23" s="11" t="s">
        <v>32</v>
      </c>
      <c r="B23" s="11"/>
      <c r="C23" s="11"/>
      <c r="D23" s="39"/>
      <c r="E23" s="47"/>
      <c r="F23" s="39"/>
      <c r="G23" s="22"/>
    </row>
    <row r="24" spans="1:7" s="2" customFormat="1" ht="15" customHeight="1" x14ac:dyDescent="0.25">
      <c r="A24" s="11" t="s">
        <v>33</v>
      </c>
      <c r="B24" s="11"/>
      <c r="C24" s="11"/>
      <c r="D24" s="29">
        <f>'[1]Rekap TPI 2022'!$R$49</f>
        <v>51044</v>
      </c>
      <c r="E24" s="47">
        <f t="shared" si="0"/>
        <v>51.043999999999997</v>
      </c>
      <c r="F24" s="29">
        <f>'[1]Rekap TPI 2022'!$S$49</f>
        <v>1553252000</v>
      </c>
      <c r="G24" s="22"/>
    </row>
    <row r="25" spans="1:7" s="2" customFormat="1" ht="15" customHeight="1" x14ac:dyDescent="0.25">
      <c r="A25" s="11" t="s">
        <v>34</v>
      </c>
      <c r="B25" s="11"/>
      <c r="C25" s="11"/>
      <c r="D25" s="29"/>
      <c r="E25" s="47"/>
      <c r="F25" s="29"/>
      <c r="G25" s="22"/>
    </row>
    <row r="26" spans="1:7" s="2" customFormat="1" ht="15" customHeight="1" x14ac:dyDescent="0.25">
      <c r="A26" s="11" t="s">
        <v>40</v>
      </c>
      <c r="B26" s="11"/>
      <c r="C26" s="11"/>
      <c r="D26" s="29">
        <f>'[1]Rekap TPI 2022'!$R$54</f>
        <v>27006</v>
      </c>
      <c r="E26" s="47">
        <f t="shared" si="0"/>
        <v>27.006</v>
      </c>
      <c r="F26" s="29">
        <f>'[1]Rekap TPI 2022'!$S$54</f>
        <v>1091419000</v>
      </c>
      <c r="G26" s="22"/>
    </row>
    <row r="27" spans="1:7" s="2" customFormat="1" ht="15" customHeight="1" x14ac:dyDescent="0.25">
      <c r="A27" s="11" t="s">
        <v>35</v>
      </c>
      <c r="B27" s="11"/>
      <c r="C27" s="11"/>
      <c r="D27" s="29"/>
      <c r="E27" s="47"/>
      <c r="F27" s="22"/>
      <c r="G27" s="22"/>
    </row>
    <row r="28" spans="1:7" s="2" customFormat="1" ht="15" customHeight="1" x14ac:dyDescent="0.25">
      <c r="A28" s="11" t="s">
        <v>36</v>
      </c>
      <c r="B28" s="11"/>
      <c r="C28" s="11"/>
      <c r="D28" s="39"/>
      <c r="E28" s="47"/>
      <c r="F28" s="34"/>
      <c r="G28" s="22"/>
    </row>
    <row r="29" spans="1:7" s="2" customFormat="1" ht="15" customHeight="1" thickBot="1" x14ac:dyDescent="0.3">
      <c r="A29" s="11" t="s">
        <v>39</v>
      </c>
      <c r="B29" s="11"/>
      <c r="C29" s="11"/>
      <c r="D29" s="29"/>
      <c r="E29" s="47"/>
      <c r="F29" s="22"/>
      <c r="G29" s="22"/>
    </row>
    <row r="30" spans="1:7" s="2" customFormat="1" ht="15.75" customHeight="1" x14ac:dyDescent="0.25">
      <c r="A30" s="6" t="s">
        <v>41</v>
      </c>
      <c r="B30" s="6"/>
      <c r="C30" s="53" t="s">
        <v>47</v>
      </c>
      <c r="D30" s="54">
        <f>SUM(D9:D29)</f>
        <v>1837662</v>
      </c>
      <c r="E30" s="55">
        <f>SUM(E9:E29)</f>
        <v>1837.6620000000003</v>
      </c>
      <c r="F30" s="56">
        <f>SUM(F10:F29)</f>
        <v>36561468000</v>
      </c>
      <c r="G30" s="56"/>
    </row>
    <row r="31" spans="1:7" s="2" customFormat="1" ht="15.75" customHeight="1" x14ac:dyDescent="0.25">
      <c r="A31" s="11"/>
      <c r="B31" s="11"/>
      <c r="C31" s="52">
        <v>2021</v>
      </c>
      <c r="D31" s="30">
        <v>4958992</v>
      </c>
      <c r="E31" s="65">
        <f>D31*0.001</f>
        <v>4958.9920000000002</v>
      </c>
      <c r="F31" s="66">
        <v>65578210000</v>
      </c>
      <c r="G31" s="22"/>
    </row>
    <row r="32" spans="1:7" s="2" customFormat="1" ht="15.75" customHeight="1" x14ac:dyDescent="0.25">
      <c r="A32" s="11"/>
      <c r="B32" s="11"/>
      <c r="C32" s="52">
        <v>2020</v>
      </c>
      <c r="D32" s="29">
        <v>5020576</v>
      </c>
      <c r="E32" s="48">
        <v>5020.576</v>
      </c>
      <c r="F32" s="22">
        <v>59854516000</v>
      </c>
      <c r="G32" s="51"/>
    </row>
    <row r="33" spans="1:8" s="2" customFormat="1" ht="15.75" customHeight="1" x14ac:dyDescent="0.25">
      <c r="A33" s="11"/>
      <c r="B33" s="11"/>
      <c r="C33" s="50">
        <v>2019</v>
      </c>
      <c r="D33" s="29">
        <f>3606493</f>
        <v>3606493</v>
      </c>
      <c r="E33" s="48">
        <f>D33*0.001</f>
        <v>3606.4929999999999</v>
      </c>
      <c r="F33" s="22">
        <v>52296369000</v>
      </c>
      <c r="G33" s="51"/>
    </row>
    <row r="34" spans="1:8" s="2" customFormat="1" ht="16.5" customHeight="1" x14ac:dyDescent="0.25">
      <c r="C34" s="5">
        <v>2018</v>
      </c>
      <c r="D34" s="40">
        <f>2436601</f>
        <v>2436601</v>
      </c>
      <c r="E34" s="48">
        <f t="shared" ref="E34:E37" si="1">D34*0.001</f>
        <v>2436.6010000000001</v>
      </c>
      <c r="F34" s="35">
        <v>31207059000</v>
      </c>
      <c r="G34" s="32"/>
    </row>
    <row r="35" spans="1:8" s="2" customFormat="1" ht="16.5" customHeight="1" x14ac:dyDescent="0.25">
      <c r="C35" s="5">
        <v>2017</v>
      </c>
      <c r="D35" s="41">
        <f>1372197</f>
        <v>1372197</v>
      </c>
      <c r="E35" s="48">
        <f t="shared" si="1"/>
        <v>1372.1970000000001</v>
      </c>
      <c r="F35" s="36">
        <v>16484853000</v>
      </c>
      <c r="G35" s="23"/>
    </row>
    <row r="36" spans="1:8" s="2" customFormat="1" ht="16.5" customHeight="1" x14ac:dyDescent="0.25">
      <c r="C36" s="5">
        <v>2016</v>
      </c>
      <c r="D36" s="41">
        <f>1936158</f>
        <v>1936158</v>
      </c>
      <c r="E36" s="48">
        <f t="shared" si="1"/>
        <v>1936.1580000000001</v>
      </c>
      <c r="F36" s="36">
        <v>23251806000</v>
      </c>
      <c r="G36" s="23"/>
    </row>
    <row r="37" spans="1:8" s="2" customFormat="1" ht="16.5" customHeight="1" thickBot="1" x14ac:dyDescent="0.3">
      <c r="A37" s="3"/>
      <c r="B37" s="3"/>
      <c r="C37" s="16">
        <v>2015</v>
      </c>
      <c r="D37" s="42">
        <f>2178688</f>
        <v>2178688</v>
      </c>
      <c r="E37" s="49">
        <f t="shared" si="1"/>
        <v>2178.6880000000001</v>
      </c>
      <c r="F37" s="37">
        <v>32088089000</v>
      </c>
      <c r="G37" s="24"/>
    </row>
    <row r="38" spans="1:8" s="2" customFormat="1" x14ac:dyDescent="0.25">
      <c r="A38" s="7" t="s">
        <v>37</v>
      </c>
      <c r="B38" s="7"/>
      <c r="D38" s="30"/>
      <c r="E38" s="30"/>
      <c r="F38" s="25"/>
      <c r="G38" s="25"/>
      <c r="H38" s="14"/>
    </row>
    <row r="39" spans="1:8" s="2" customFormat="1" x14ac:dyDescent="0.25">
      <c r="A39" s="7" t="s">
        <v>38</v>
      </c>
      <c r="B39" s="7"/>
      <c r="D39" s="30"/>
      <c r="E39" s="30"/>
      <c r="F39" s="25"/>
      <c r="G39" s="25"/>
      <c r="H39" s="11"/>
    </row>
    <row r="40" spans="1:8" s="2" customFormat="1" x14ac:dyDescent="0.25">
      <c r="A40" s="13"/>
      <c r="B40" s="13"/>
      <c r="D40" s="30"/>
      <c r="E40" s="30"/>
      <c r="F40" s="25"/>
      <c r="G40" s="25"/>
      <c r="H40" s="11"/>
    </row>
    <row r="41" spans="1:8" x14ac:dyDescent="0.3">
      <c r="A41" s="4"/>
      <c r="B41" s="4"/>
      <c r="H41" s="15"/>
    </row>
    <row r="42" spans="1:8" x14ac:dyDescent="0.3">
      <c r="A42" s="4"/>
      <c r="B42" s="4"/>
    </row>
  </sheetData>
  <sheetProtection selectLockedCells="1" selectUnlockedCells="1"/>
  <mergeCells count="8">
    <mergeCell ref="A8:C8"/>
    <mergeCell ref="B1:B2"/>
    <mergeCell ref="C1:G1"/>
    <mergeCell ref="C2:G2"/>
    <mergeCell ref="A5:C5"/>
    <mergeCell ref="A6:C6"/>
    <mergeCell ref="D4:E4"/>
    <mergeCell ref="D5:E5"/>
  </mergeCells>
  <pageMargins left="0.98425196850393704" right="0.78740157480314965" top="1.1811023622047245" bottom="1.181102362204724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DANAR</cp:lastModifiedBy>
  <cp:lastPrinted>2020-02-21T07:06:02Z</cp:lastPrinted>
  <dcterms:created xsi:type="dcterms:W3CDTF">2018-02-26T05:43:57Z</dcterms:created>
  <dcterms:modified xsi:type="dcterms:W3CDTF">2022-10-18T01:25:18Z</dcterms:modified>
</cp:coreProperties>
</file>