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4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3" i="1" l="1"/>
  <c r="G204" i="1" s="1"/>
  <c r="I201" i="1"/>
  <c r="I200" i="1"/>
  <c r="I203" i="1" s="1"/>
  <c r="I197" i="1"/>
  <c r="G197" i="1"/>
  <c r="G193" i="1"/>
  <c r="H189" i="1"/>
  <c r="G189" i="1"/>
  <c r="I188" i="1"/>
  <c r="I187" i="1"/>
  <c r="I189" i="1" s="1"/>
  <c r="I184" i="1"/>
  <c r="G184" i="1"/>
  <c r="I177" i="1"/>
  <c r="G177" i="1"/>
  <c r="H170" i="1"/>
  <c r="G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70" i="1" s="1"/>
  <c r="G146" i="1"/>
  <c r="I145" i="1"/>
  <c r="I144" i="1"/>
  <c r="I143" i="1"/>
  <c r="I142" i="1"/>
  <c r="I141" i="1"/>
  <c r="I140" i="1"/>
  <c r="I146" i="1" s="1"/>
  <c r="G137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137" i="1" s="1"/>
  <c r="G95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95" i="1" s="1"/>
  <c r="I204" i="1" l="1"/>
</calcChain>
</file>

<file path=xl/sharedStrings.xml><?xml version="1.0" encoding="utf-8"?>
<sst xmlns="http://schemas.openxmlformats.org/spreadsheetml/2006/main" count="446" uniqueCount="274">
  <si>
    <t>DAFTAR PENGADAAN BARANG</t>
  </si>
  <si>
    <t>DARI TANGGAL  1 JANUARI 2014  s/d  31  JUNI  2014</t>
  </si>
  <si>
    <t>No. Urut</t>
  </si>
  <si>
    <t>Jenis Barang yang dibeli</t>
  </si>
  <si>
    <t>SPK/Perjanjian/Kontrak</t>
  </si>
  <si>
    <t>DPA/SPM/Kwitansi</t>
  </si>
  <si>
    <t>Jumlah</t>
  </si>
  <si>
    <t>Dipergunakan</t>
  </si>
  <si>
    <t>KET</t>
  </si>
  <si>
    <t>Tanggal</t>
  </si>
  <si>
    <t>Nomor</t>
  </si>
  <si>
    <t>Banyaknya</t>
  </si>
  <si>
    <t>Harga Satuan</t>
  </si>
  <si>
    <t>Jumlah Harga</t>
  </si>
  <si>
    <t>pada unit</t>
  </si>
  <si>
    <t>Barang</t>
  </si>
  <si>
    <t>(Rp.)</t>
  </si>
  <si>
    <t>9 = (7X8 )</t>
  </si>
  <si>
    <t>ALAT KANTOR DAN RUMAH TANGGA</t>
  </si>
  <si>
    <t>Rak Besi</t>
  </si>
  <si>
    <t>445.4/353.1/2014</t>
  </si>
  <si>
    <t>Puskesmas Mijen 1</t>
  </si>
  <si>
    <t>Almari Kayu</t>
  </si>
  <si>
    <t>445.4/309.1/2014</t>
  </si>
  <si>
    <t xml:space="preserve">Exhaust Fan </t>
  </si>
  <si>
    <t>445.4/370.5/2014</t>
  </si>
  <si>
    <t xml:space="preserve">CCTV </t>
  </si>
  <si>
    <t>445.4/301.1/2014</t>
  </si>
  <si>
    <t>AC 1 PK</t>
  </si>
  <si>
    <t>445.4/399.1/2014</t>
  </si>
  <si>
    <t>Almari Kaca Alumunium</t>
  </si>
  <si>
    <t>445.4/195.1/2014</t>
  </si>
  <si>
    <t>Kursi Panjang Stenlist 4 dudukan</t>
  </si>
  <si>
    <t>445.4/199/2014</t>
  </si>
  <si>
    <t>Papan Nama Instansi PKM</t>
  </si>
  <si>
    <t>445.4/56/2014</t>
  </si>
  <si>
    <t>Puskesmas Demak III</t>
  </si>
  <si>
    <t>Lemari es</t>
  </si>
  <si>
    <t>445.4/101/2014</t>
  </si>
  <si>
    <t>AC /Pendingin Ruangan merk LG</t>
  </si>
  <si>
    <t>Puskesmas Mranggen III</t>
  </si>
  <si>
    <t>Almari Etalase</t>
  </si>
  <si>
    <t>094/ST/15/2014</t>
  </si>
  <si>
    <t>Puskesmas Guntur I</t>
  </si>
  <si>
    <t>Almari Lotte</t>
  </si>
  <si>
    <t>Kulkas LG</t>
  </si>
  <si>
    <t>094/ST/60/2014</t>
  </si>
  <si>
    <t>AC LG</t>
  </si>
  <si>
    <t>094/ST/59/2014</t>
  </si>
  <si>
    <t>Almari Etalasi 130x200 cm</t>
  </si>
  <si>
    <t>445.4/36/2014</t>
  </si>
  <si>
    <t>Puskesmas Gajah</t>
  </si>
  <si>
    <t>Sprei</t>
  </si>
  <si>
    <t>Bantal Dakron</t>
  </si>
  <si>
    <t>Selimut</t>
  </si>
  <si>
    <t>Meja Kerja Bengkirai</t>
  </si>
  <si>
    <t>Puskesmas Bonang II</t>
  </si>
  <si>
    <t>AC LG Hercules Mini 1/2 PK</t>
  </si>
  <si>
    <t>Puskesmas Karangtengah</t>
  </si>
  <si>
    <t>Kursi Kerja Chitose Caesar Busa</t>
  </si>
  <si>
    <t>Almari Arsip besi 2 Pintu Brother</t>
  </si>
  <si>
    <t>Filling Cabinet 2 laci Brother</t>
  </si>
  <si>
    <t>Etalase P1xLIM</t>
  </si>
  <si>
    <t>14/3/2014</t>
  </si>
  <si>
    <t>Puskesmas Mranggen I</t>
  </si>
  <si>
    <t>Rak Buku</t>
  </si>
  <si>
    <t>AC 1/2 PK</t>
  </si>
  <si>
    <t>900/16.1/2014</t>
  </si>
  <si>
    <t>TV 39 inc Merk Sharp</t>
  </si>
  <si>
    <t>900/56/2014</t>
  </si>
  <si>
    <t>Magic Com Quantum</t>
  </si>
  <si>
    <t>443/      /2014</t>
  </si>
  <si>
    <t>Puskesmas Kebonagung</t>
  </si>
  <si>
    <t>Korden</t>
  </si>
  <si>
    <t>443/317/2014</t>
  </si>
  <si>
    <t>Kursi Kerja</t>
  </si>
  <si>
    <t>443/       /2014</t>
  </si>
  <si>
    <t>Lemari Es Merk Sanyo</t>
  </si>
  <si>
    <t>440/259.1/2014</t>
  </si>
  <si>
    <t>0289/2014</t>
  </si>
  <si>
    <t>Puskesmas Mranggen II</t>
  </si>
  <si>
    <t>440/333/2014</t>
  </si>
  <si>
    <t>Almari kayu Tempat Obat</t>
  </si>
  <si>
    <t>440/333.1/2014</t>
  </si>
  <si>
    <t>Almari pendek</t>
  </si>
  <si>
    <t>LCD TV LG</t>
  </si>
  <si>
    <t>443/         / 2014</t>
  </si>
  <si>
    <t>DVD</t>
  </si>
  <si>
    <t>AC  Merk LG 1 PK</t>
  </si>
  <si>
    <t>440/      /PK II /2014</t>
  </si>
  <si>
    <t>Puskesmas Karangawen II</t>
  </si>
  <si>
    <t>Almari Besi Sorong Kaca</t>
  </si>
  <si>
    <t>Puskesmas Sayung II</t>
  </si>
  <si>
    <t>Meja Kerja</t>
  </si>
  <si>
    <t>Kursi Lipat</t>
  </si>
  <si>
    <t>Fillng Kabinet</t>
  </si>
  <si>
    <t>14/4/2014</t>
  </si>
  <si>
    <t>094/70/2014</t>
  </si>
  <si>
    <t>15/4/2014</t>
  </si>
  <si>
    <t>440/71/2014</t>
  </si>
  <si>
    <t>Puskesmas Sayung I</t>
  </si>
  <si>
    <t>Kursi Susun</t>
  </si>
  <si>
    <t>17/03/2014</t>
  </si>
  <si>
    <t>094.047.A/2014</t>
  </si>
  <si>
    <t>19/02/2014</t>
  </si>
  <si>
    <t>Puskesmas Demak II</t>
  </si>
  <si>
    <t>Pitrace</t>
  </si>
  <si>
    <t>Besi Soka</t>
  </si>
  <si>
    <t>Besi Stanlies</t>
  </si>
  <si>
    <t>Puskesmas Karanganyar II</t>
  </si>
  <si>
    <t>AC  1/2  PK</t>
  </si>
  <si>
    <t>AC   1 PK</t>
  </si>
  <si>
    <t>AC</t>
  </si>
  <si>
    <t>Kursi Tunggu Frontline</t>
  </si>
  <si>
    <t>445.4/125/2014</t>
  </si>
  <si>
    <t>Puskesmas Demak I</t>
  </si>
  <si>
    <t>Kursi tunggu 4 dudukan</t>
  </si>
  <si>
    <t>Puskesmas Wedung II</t>
  </si>
  <si>
    <t>TV LED</t>
  </si>
  <si>
    <t>Kipas angin ( Regency tornado )</t>
  </si>
  <si>
    <t>Puskesmas Dempet</t>
  </si>
  <si>
    <t>Papan Etalase</t>
  </si>
  <si>
    <t>Meja  resepsionis</t>
  </si>
  <si>
    <t>Kipas angin ( Panasonic)</t>
  </si>
  <si>
    <t>TV LED Sharp + Antena Trisonic</t>
  </si>
  <si>
    <t>DKK</t>
  </si>
  <si>
    <t>Rak TV ( Holly )</t>
  </si>
  <si>
    <t>Meja Kerja/Kayu</t>
  </si>
  <si>
    <t>AC LG Mini 1/2 PK Low</t>
  </si>
  <si>
    <t>Kursi Stenlies/Chitose</t>
  </si>
  <si>
    <t>Kursi lipat Chitose</t>
  </si>
  <si>
    <t>440/37/2014</t>
  </si>
  <si>
    <t>Puskesmas Guntur II</t>
  </si>
  <si>
    <t>Meja kursi mahoni Uk. 150x75x55 cm</t>
  </si>
  <si>
    <t>440/38/2014</t>
  </si>
  <si>
    <t>AC LG 09 LTG</t>
  </si>
  <si>
    <t>440/79/2014</t>
  </si>
  <si>
    <t>AC Merk SHARP AHA-05 NCY</t>
  </si>
  <si>
    <t>Almari Es Merk SANYO SR-D 177</t>
  </si>
  <si>
    <t>440/80/2014</t>
  </si>
  <si>
    <t>445/36/III/2014</t>
  </si>
  <si>
    <t>Puskesmas Mijen II</t>
  </si>
  <si>
    <t>Meja Kantor</t>
  </si>
  <si>
    <t>445/39/II/2014</t>
  </si>
  <si>
    <t>Kipas Angin Non Remote</t>
  </si>
  <si>
    <t>445/37/III/2014</t>
  </si>
  <si>
    <t>Kipas Angin Remote</t>
  </si>
  <si>
    <t>Meja kursi  sudut bakaran</t>
  </si>
  <si>
    <t>445/40/III/2014</t>
  </si>
  <si>
    <t>Dispenser</t>
  </si>
  <si>
    <t>26/6/2014</t>
  </si>
  <si>
    <t>440/104/VI/2014</t>
  </si>
  <si>
    <t>Puskesmas Wedung I</t>
  </si>
  <si>
    <t>Almari</t>
  </si>
  <si>
    <t>Kulkas Polytron</t>
  </si>
  <si>
    <t>Kipas Angin Maspion</t>
  </si>
  <si>
    <t>Ban Luar APV ( Brigestone )</t>
  </si>
  <si>
    <t>Spring Bed</t>
  </si>
  <si>
    <t>Dispencer Miyako WD-389 HC</t>
  </si>
  <si>
    <t>440/161/2014</t>
  </si>
  <si>
    <t>Puskesmas Karanganyar I</t>
  </si>
  <si>
    <t>JUMLAH</t>
  </si>
  <si>
    <t>ALAT KOMPUTER</t>
  </si>
  <si>
    <t>Komputer/PC LCD Monitor ( set)</t>
  </si>
  <si>
    <t>445.4/189.1/2014</t>
  </si>
  <si>
    <t>Laptop</t>
  </si>
  <si>
    <t>445.4/30/2014</t>
  </si>
  <si>
    <t>Puskesmas  Demak III</t>
  </si>
  <si>
    <t>Printer</t>
  </si>
  <si>
    <t>445.4/33/2014</t>
  </si>
  <si>
    <t>Monitor</t>
  </si>
  <si>
    <t>445.4/68/2014</t>
  </si>
  <si>
    <t>UPS/Stabilizer merk KENIKA</t>
  </si>
  <si>
    <t>094/ST/40/2014</t>
  </si>
  <si>
    <t>Komputer PC</t>
  </si>
  <si>
    <t>Printer Brother NFC J430 W</t>
  </si>
  <si>
    <t>Printer Canon IP 2770 + Infus</t>
  </si>
  <si>
    <t>Printer Hp Laserjet P1102</t>
  </si>
  <si>
    <t>443.245.2/2014</t>
  </si>
  <si>
    <t>Note Book Acer EL 410</t>
  </si>
  <si>
    <t>440/238.2/2014</t>
  </si>
  <si>
    <t>440/237.1/2014</t>
  </si>
  <si>
    <t>Laptop Merk ACER</t>
  </si>
  <si>
    <t>Printer Merk Cannon IP 2770</t>
  </si>
  <si>
    <t>440/250.2/2014</t>
  </si>
  <si>
    <t>Notebook Asus A450 CA</t>
  </si>
  <si>
    <t>440/        /PK II / 2014</t>
  </si>
  <si>
    <t>094/035.D/2014</t>
  </si>
  <si>
    <t>440/037.A/2014</t>
  </si>
  <si>
    <t>Puskesmas  Demak II</t>
  </si>
  <si>
    <t>Laptop ACER V5-422</t>
  </si>
  <si>
    <t>440/16/2014</t>
  </si>
  <si>
    <t>445/20/II/2014</t>
  </si>
  <si>
    <t>Komputer</t>
  </si>
  <si>
    <t>440/15/II/2014</t>
  </si>
  <si>
    <t>UPS</t>
  </si>
  <si>
    <t>445/17/II/2014</t>
  </si>
  <si>
    <t>CPU</t>
  </si>
  <si>
    <t>445/56/IV/2014</t>
  </si>
  <si>
    <t>Laptop ( Dell )</t>
  </si>
  <si>
    <t>443/45/2014</t>
  </si>
  <si>
    <t>443/46/2014</t>
  </si>
  <si>
    <t>Printer ( canon 2570 )</t>
  </si>
  <si>
    <t>440/116/2014</t>
  </si>
  <si>
    <t>Printer ( Canon 2770 )</t>
  </si>
  <si>
    <t>440/117/2014</t>
  </si>
  <si>
    <t>Laptop Hp ( NB HP 1000-1b06AU</t>
  </si>
  <si>
    <t>Notebook  ACER V5-123-1210G50NKK</t>
  </si>
  <si>
    <t>UPS Stabilizer ( Stavol Matsunaga )</t>
  </si>
  <si>
    <t>Printer Canon</t>
  </si>
  <si>
    <t>Notebook</t>
  </si>
  <si>
    <t>Printer Cannon ip 2270 + infus</t>
  </si>
  <si>
    <t>ALAT STUDIO DAN KOMUNIKASI</t>
  </si>
  <si>
    <t>Kamera Digital</t>
  </si>
  <si>
    <t>445.4/78/2014</t>
  </si>
  <si>
    <t>Kamera</t>
  </si>
  <si>
    <t>440/329.1/2014</t>
  </si>
  <si>
    <t>Puskesmas  Mranggen II</t>
  </si>
  <si>
    <t>445/60/IV/2014</t>
  </si>
  <si>
    <t>HP Flexy</t>
  </si>
  <si>
    <t>445/58/IV/2014</t>
  </si>
  <si>
    <t>Kamera ( Sony DSS H 200 )</t>
  </si>
  <si>
    <t>440/313.1/2014</t>
  </si>
  <si>
    <t>DKK ( Promkes )</t>
  </si>
  <si>
    <t>ALAT KEDOKTERAN</t>
  </si>
  <si>
    <t>Tensi Meter ABN</t>
  </si>
  <si>
    <t>Tang Molar Kanan bawah</t>
  </si>
  <si>
    <t>Tang Molar Kiri Bawah</t>
  </si>
  <si>
    <t>Tang Molar kanan Atas</t>
  </si>
  <si>
    <t>Tang Molar Kiri Ata</t>
  </si>
  <si>
    <t>Tensimeter Digital</t>
  </si>
  <si>
    <t>Sterilisator</t>
  </si>
  <si>
    <t>Regulator O2</t>
  </si>
  <si>
    <t>094/ST/17/2014</t>
  </si>
  <si>
    <t>Tensimeter Reister</t>
  </si>
  <si>
    <t>Stetescope Reister</t>
  </si>
  <si>
    <t>Bak Instrument</t>
  </si>
  <si>
    <t>Tensi Air Raksa Sphygmed</t>
  </si>
  <si>
    <t>Tensimeter Air Raksa</t>
  </si>
  <si>
    <t>440/105.1/VI/2014</t>
  </si>
  <si>
    <t>Timbangan Injak</t>
  </si>
  <si>
    <t>24/6/2014</t>
  </si>
  <si>
    <t>440/103/VI/2014</t>
  </si>
  <si>
    <t>Dopler Digital</t>
  </si>
  <si>
    <t>440/118/2014</t>
  </si>
  <si>
    <t>Puskesmas Karanganyar  I</t>
  </si>
  <si>
    <t>Tensimeter ( ONE MED )</t>
  </si>
  <si>
    <t>440/119/2014</t>
  </si>
  <si>
    <t>Regulator O2 ( Nesco O2 )</t>
  </si>
  <si>
    <t>Tensimeter Air Raksa ( reister )</t>
  </si>
  <si>
    <t>Kompressor Scaller</t>
  </si>
  <si>
    <t>Suction Pump</t>
  </si>
  <si>
    <t>ALAT KEDOKTERAN GIGI</t>
  </si>
  <si>
    <t>ALAT KESEHATAN</t>
  </si>
  <si>
    <t>ALAT LABORATORIUM</t>
  </si>
  <si>
    <t>Alat Digital Laborat Easy Touch GCU</t>
  </si>
  <si>
    <t>440/81/2014</t>
  </si>
  <si>
    <t>BANGUNAN GEDUNG</t>
  </si>
  <si>
    <t>BANGUNAN AIR / IRIGASI</t>
  </si>
  <si>
    <t>INSTALASI</t>
  </si>
  <si>
    <t>Tambah Daya listrik</t>
  </si>
  <si>
    <t>Lampu PJU</t>
  </si>
  <si>
    <t>445.4/105/2014</t>
  </si>
  <si>
    <t>Puskesmas Gajah I</t>
  </si>
  <si>
    <t>TOTAL PENGADAAN</t>
  </si>
  <si>
    <t>Demak,         Juni   2014</t>
  </si>
  <si>
    <t>MENGETAHUI :</t>
  </si>
  <si>
    <t>Plt. KEPALA DINAS KESEHATAN</t>
  </si>
  <si>
    <t>Pengurus Barang</t>
  </si>
  <si>
    <t>KABUPATEN DEMAK</t>
  </si>
  <si>
    <t>dr. Iko Umiati</t>
  </si>
  <si>
    <t>Edhy Tjahjono ES, S.Sos</t>
  </si>
  <si>
    <t xml:space="preserve">Nip. 19580224 198902 2001 </t>
  </si>
  <si>
    <t>Nip.19680528 198801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</si>
</sst>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10"/>
      <color theme="1"/>
      <name val="Calibri"/>
      <family val="2"/>
    </font>
    <font>
      <sz val="9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sz val="9"/>
      <color theme="1"/>
      <name val="Calibri"/>
      <family val="2"/>
      <charset val="1"/>
      <scheme val="minor"/>
    </font>
    <font>
      <sz val="9"/>
      <name val="Calibri"/>
      <family val="2"/>
      <charset val="1"/>
    </font>
    <font>
      <b/>
      <sz val="10"/>
      <name val="Arial"/>
      <family val="2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9"/>
      <color theme="1"/>
      <name val="Calibri"/>
      <family val="2"/>
    </font>
    <font>
      <b/>
      <i/>
      <u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0">
    <xf numFmtId="0" fontId="0" fillId="0" borderId="0" xfId="0"/>
    <xf numFmtId="0" fontId="2" fillId="2" borderId="0" xfId="0" applyFont="1" applyFill="1" applyBorder="1" applyAlignment="1">
      <alignment horizontal="center"/>
    </xf>
    <xf numFmtId="41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43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1" fontId="3" fillId="2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3" fontId="3" fillId="2" borderId="11" xfId="0" applyNumberFormat="1" applyFont="1" applyFill="1" applyBorder="1" applyAlignment="1">
      <alignment horizontal="center"/>
    </xf>
    <xf numFmtId="43" fontId="3" fillId="2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43" fontId="3" fillId="2" borderId="16" xfId="0" applyNumberFormat="1" applyFont="1" applyFill="1" applyBorder="1" applyAlignment="1">
      <alignment horizontal="center"/>
    </xf>
    <xf numFmtId="43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center"/>
    </xf>
    <xf numFmtId="0" fontId="3" fillId="3" borderId="19" xfId="0" applyFont="1" applyFill="1" applyBorder="1" applyAlignment="1"/>
    <xf numFmtId="164" fontId="3" fillId="3" borderId="19" xfId="0" applyNumberFormat="1" applyFont="1" applyFill="1" applyBorder="1" applyAlignment="1">
      <alignment horizontal="center"/>
    </xf>
    <xf numFmtId="43" fontId="3" fillId="3" borderId="19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right"/>
    </xf>
    <xf numFmtId="0" fontId="5" fillId="2" borderId="19" xfId="0" applyFont="1" applyFill="1" applyBorder="1"/>
    <xf numFmtId="0" fontId="5" fillId="2" borderId="19" xfId="0" applyFont="1" applyFill="1" applyBorder="1" applyAlignment="1"/>
    <xf numFmtId="43" fontId="5" fillId="2" borderId="19" xfId="0" applyNumberFormat="1" applyFont="1" applyFill="1" applyBorder="1"/>
    <xf numFmtId="0" fontId="5" fillId="2" borderId="19" xfId="0" applyFont="1" applyFill="1" applyBorder="1" applyAlignment="1">
      <alignment horizontal="left"/>
    </xf>
    <xf numFmtId="0" fontId="6" fillId="2" borderId="20" xfId="0" applyFont="1" applyFill="1" applyBorder="1"/>
    <xf numFmtId="0" fontId="6" fillId="2" borderId="21" xfId="0" applyFont="1" applyFill="1" applyBorder="1"/>
    <xf numFmtId="41" fontId="6" fillId="2" borderId="21" xfId="0" applyNumberFormat="1" applyFont="1" applyFill="1" applyBorder="1"/>
    <xf numFmtId="41" fontId="6" fillId="2" borderId="21" xfId="0" applyNumberFormat="1" applyFont="1" applyFill="1" applyBorder="1" applyAlignment="1"/>
    <xf numFmtId="43" fontId="6" fillId="2" borderId="21" xfId="0" applyNumberFormat="1" applyFont="1" applyFill="1" applyBorder="1" applyAlignment="1">
      <alignment horizontal="center"/>
    </xf>
    <xf numFmtId="43" fontId="6" fillId="2" borderId="21" xfId="0" applyNumberFormat="1" applyFont="1" applyFill="1" applyBorder="1" applyAlignment="1">
      <alignment horizontal="right"/>
    </xf>
    <xf numFmtId="0" fontId="6" fillId="2" borderId="22" xfId="0" applyFont="1" applyFill="1" applyBorder="1"/>
    <xf numFmtId="0" fontId="5" fillId="2" borderId="23" xfId="0" applyFont="1" applyFill="1" applyBorder="1" applyAlignment="1">
      <alignment horizontal="right"/>
    </xf>
    <xf numFmtId="0" fontId="7" fillId="2" borderId="24" xfId="0" applyFont="1" applyFill="1" applyBorder="1"/>
    <xf numFmtId="165" fontId="8" fillId="2" borderId="24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/>
    </xf>
    <xf numFmtId="43" fontId="8" fillId="2" borderId="24" xfId="0" applyNumberFormat="1" applyFont="1" applyFill="1" applyBorder="1" applyAlignment="1">
      <alignment horizontal="right"/>
    </xf>
    <xf numFmtId="43" fontId="9" fillId="2" borderId="24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left" vertical="center"/>
    </xf>
    <xf numFmtId="0" fontId="5" fillId="2" borderId="25" xfId="0" applyFont="1" applyFill="1" applyBorder="1"/>
    <xf numFmtId="0" fontId="10" fillId="2" borderId="26" xfId="0" applyFont="1" applyFill="1" applyBorder="1" applyAlignment="1">
      <alignment vertical="center"/>
    </xf>
    <xf numFmtId="165" fontId="10" fillId="2" borderId="24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164" fontId="10" fillId="2" borderId="24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left" vertical="center"/>
    </xf>
    <xf numFmtId="0" fontId="8" fillId="2" borderId="24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10" fillId="2" borderId="24" xfId="0" applyFont="1" applyFill="1" applyBorder="1"/>
    <xf numFmtId="165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/>
    <xf numFmtId="164" fontId="10" fillId="2" borderId="24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horizontal="right" vertical="center"/>
    </xf>
    <xf numFmtId="0" fontId="11" fillId="2" borderId="26" xfId="0" applyFont="1" applyFill="1" applyBorder="1"/>
    <xf numFmtId="14" fontId="11" fillId="2" borderId="24" xfId="0" quotePrefix="1" applyNumberFormat="1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right"/>
    </xf>
    <xf numFmtId="164" fontId="11" fillId="2" borderId="24" xfId="0" applyNumberFormat="1" applyFont="1" applyFill="1" applyBorder="1" applyAlignment="1">
      <alignment horizontal="right"/>
    </xf>
    <xf numFmtId="164" fontId="8" fillId="2" borderId="24" xfId="0" applyNumberFormat="1" applyFont="1" applyFill="1" applyBorder="1" applyAlignment="1">
      <alignment horizontal="right" vertical="center"/>
    </xf>
    <xf numFmtId="49" fontId="11" fillId="2" borderId="24" xfId="0" applyNumberFormat="1" applyFont="1" applyFill="1" applyBorder="1" applyAlignment="1">
      <alignment horizontal="left"/>
    </xf>
    <xf numFmtId="164" fontId="11" fillId="2" borderId="24" xfId="0" quotePrefix="1" applyNumberFormat="1" applyFont="1" applyFill="1" applyBorder="1" applyAlignment="1">
      <alignment horizontal="right"/>
    </xf>
    <xf numFmtId="14" fontId="11" fillId="2" borderId="24" xfId="0" applyNumberFormat="1" applyFont="1" applyFill="1" applyBorder="1" applyAlignment="1">
      <alignment horizontal="center"/>
    </xf>
    <xf numFmtId="0" fontId="11" fillId="2" borderId="24" xfId="0" applyFont="1" applyFill="1" applyBorder="1" applyAlignment="1"/>
    <xf numFmtId="0" fontId="8" fillId="2" borderId="26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right" vertical="center"/>
    </xf>
    <xf numFmtId="164" fontId="10" fillId="2" borderId="24" xfId="0" applyNumberFormat="1" applyFont="1" applyFill="1" applyBorder="1" applyAlignment="1">
      <alignment horizontal="center" vertical="center"/>
    </xf>
    <xf numFmtId="43" fontId="10" fillId="2" borderId="24" xfId="0" applyNumberFormat="1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/>
    </xf>
    <xf numFmtId="0" fontId="8" fillId="2" borderId="16" xfId="0" applyFont="1" applyFill="1" applyBorder="1"/>
    <xf numFmtId="165" fontId="8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43" fontId="8" fillId="2" borderId="16" xfId="0" applyNumberFormat="1" applyFont="1" applyFill="1" applyBorder="1" applyAlignment="1">
      <alignment horizontal="right"/>
    </xf>
    <xf numFmtId="43" fontId="8" fillId="2" borderId="16" xfId="0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left" vertical="center"/>
    </xf>
    <xf numFmtId="0" fontId="6" fillId="2" borderId="28" xfId="0" applyFont="1" applyFill="1" applyBorder="1"/>
    <xf numFmtId="41" fontId="6" fillId="2" borderId="28" xfId="0" applyNumberFormat="1" applyFont="1" applyFill="1" applyBorder="1"/>
    <xf numFmtId="41" fontId="12" fillId="2" borderId="28" xfId="0" applyNumberFormat="1" applyFont="1" applyFill="1" applyBorder="1" applyAlignment="1"/>
    <xf numFmtId="43" fontId="12" fillId="2" borderId="28" xfId="0" applyNumberFormat="1" applyFont="1" applyFill="1" applyBorder="1" applyAlignment="1">
      <alignment horizontal="center"/>
    </xf>
    <xf numFmtId="43" fontId="12" fillId="2" borderId="28" xfId="0" applyNumberFormat="1" applyFont="1" applyFill="1" applyBorder="1" applyAlignment="1"/>
    <xf numFmtId="0" fontId="6" fillId="2" borderId="29" xfId="0" applyFont="1" applyFill="1" applyBorder="1"/>
    <xf numFmtId="0" fontId="6" fillId="2" borderId="30" xfId="0" applyFont="1" applyFill="1" applyBorder="1"/>
    <xf numFmtId="41" fontId="6" fillId="2" borderId="30" xfId="0" applyNumberFormat="1" applyFont="1" applyFill="1" applyBorder="1"/>
    <xf numFmtId="41" fontId="6" fillId="2" borderId="30" xfId="0" applyNumberFormat="1" applyFont="1" applyFill="1" applyBorder="1" applyAlignment="1"/>
    <xf numFmtId="43" fontId="6" fillId="2" borderId="30" xfId="0" applyNumberFormat="1" applyFont="1" applyFill="1" applyBorder="1" applyAlignment="1">
      <alignment horizontal="center"/>
    </xf>
    <xf numFmtId="43" fontId="6" fillId="2" borderId="30" xfId="0" applyNumberFormat="1" applyFont="1" applyFill="1" applyBorder="1" applyAlignment="1"/>
    <xf numFmtId="0" fontId="5" fillId="2" borderId="31" xfId="0" applyFont="1" applyFill="1" applyBorder="1"/>
    <xf numFmtId="41" fontId="13" fillId="2" borderId="24" xfId="0" applyNumberFormat="1" applyFont="1" applyFill="1" applyBorder="1"/>
    <xf numFmtId="43" fontId="10" fillId="2" borderId="24" xfId="0" applyNumberFormat="1" applyFont="1" applyFill="1" applyBorder="1" applyAlignment="1">
      <alignment horizontal="right"/>
    </xf>
    <xf numFmtId="43" fontId="14" fillId="2" borderId="24" xfId="0" applyNumberFormat="1" applyFont="1" applyFill="1" applyBorder="1" applyAlignment="1">
      <alignment horizontal="right"/>
    </xf>
    <xf numFmtId="0" fontId="10" fillId="2" borderId="24" xfId="0" applyFont="1" applyFill="1" applyBorder="1" applyAlignment="1">
      <alignment horizontal="left"/>
    </xf>
    <xf numFmtId="0" fontId="6" fillId="2" borderId="32" xfId="0" applyFont="1" applyFill="1" applyBorder="1"/>
    <xf numFmtId="3" fontId="10" fillId="2" borderId="24" xfId="0" applyNumberFormat="1" applyFont="1" applyFill="1" applyBorder="1" applyAlignment="1">
      <alignment horizontal="center" vertical="center"/>
    </xf>
    <xf numFmtId="0" fontId="11" fillId="2" borderId="24" xfId="0" applyFont="1" applyFill="1" applyBorder="1"/>
    <xf numFmtId="43" fontId="11" fillId="2" borderId="24" xfId="0" applyNumberFormat="1" applyFont="1" applyFill="1" applyBorder="1" applyAlignment="1">
      <alignment horizontal="right"/>
    </xf>
    <xf numFmtId="0" fontId="5" fillId="2" borderId="33" xfId="0" applyFont="1" applyFill="1" applyBorder="1"/>
    <xf numFmtId="41" fontId="6" fillId="2" borderId="34" xfId="0" applyNumberFormat="1" applyFont="1" applyFill="1" applyBorder="1"/>
    <xf numFmtId="41" fontId="6" fillId="2" borderId="35" xfId="0" applyNumberFormat="1" applyFont="1" applyFill="1" applyBorder="1"/>
    <xf numFmtId="0" fontId="15" fillId="2" borderId="24" xfId="0" applyFont="1" applyFill="1" applyBorder="1"/>
    <xf numFmtId="41" fontId="14" fillId="2" borderId="26" xfId="0" applyNumberFormat="1" applyFont="1" applyFill="1" applyBorder="1" applyAlignment="1">
      <alignment horizontal="left"/>
    </xf>
    <xf numFmtId="0" fontId="6" fillId="2" borderId="19" xfId="0" applyFont="1" applyFill="1" applyBorder="1"/>
    <xf numFmtId="0" fontId="10" fillId="2" borderId="26" xfId="0" applyFont="1" applyFill="1" applyBorder="1" applyAlignment="1">
      <alignment horizontal="left" vertical="center"/>
    </xf>
    <xf numFmtId="14" fontId="10" fillId="2" borderId="24" xfId="0" applyNumberFormat="1" applyFont="1" applyFill="1" applyBorder="1" applyAlignment="1">
      <alignment horizontal="center"/>
    </xf>
    <xf numFmtId="164" fontId="10" fillId="2" borderId="24" xfId="1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left" vertical="center"/>
    </xf>
    <xf numFmtId="41" fontId="6" fillId="2" borderId="28" xfId="0" applyNumberFormat="1" applyFont="1" applyFill="1" applyBorder="1" applyAlignment="1"/>
    <xf numFmtId="43" fontId="6" fillId="2" borderId="28" xfId="0" applyNumberFormat="1" applyFont="1" applyFill="1" applyBorder="1" applyAlignment="1">
      <alignment horizontal="center"/>
    </xf>
    <xf numFmtId="43" fontId="6" fillId="2" borderId="28" xfId="0" applyNumberFormat="1" applyFont="1" applyFill="1" applyBorder="1" applyAlignment="1"/>
    <xf numFmtId="0" fontId="5" fillId="2" borderId="20" xfId="0" applyFont="1" applyFill="1" applyBorder="1" applyAlignment="1">
      <alignment horizontal="right"/>
    </xf>
    <xf numFmtId="0" fontId="10" fillId="2" borderId="21" xfId="0" applyFont="1" applyFill="1" applyBorder="1" applyAlignment="1">
      <alignment vertical="center"/>
    </xf>
    <xf numFmtId="165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43" fontId="10" fillId="2" borderId="21" xfId="0" applyNumberFormat="1" applyFont="1" applyFill="1" applyBorder="1" applyAlignment="1">
      <alignment horizontal="right" vertical="center"/>
    </xf>
    <xf numFmtId="43" fontId="16" fillId="2" borderId="21" xfId="0" applyNumberFormat="1" applyFont="1" applyFill="1" applyBorder="1" applyAlignment="1">
      <alignment horizontal="right" vertical="center"/>
    </xf>
    <xf numFmtId="0" fontId="10" fillId="2" borderId="35" xfId="0" applyFont="1" applyFill="1" applyBorder="1" applyAlignment="1">
      <alignment horizontal="left" vertical="center"/>
    </xf>
    <xf numFmtId="43" fontId="16" fillId="2" borderId="24" xfId="0" applyNumberFormat="1" applyFont="1" applyFill="1" applyBorder="1" applyAlignment="1">
      <alignment horizontal="right" vertical="center"/>
    </xf>
    <xf numFmtId="0" fontId="5" fillId="2" borderId="24" xfId="0" applyFont="1" applyFill="1" applyBorder="1"/>
    <xf numFmtId="164" fontId="16" fillId="2" borderId="24" xfId="0" applyNumberFormat="1" applyFont="1" applyFill="1" applyBorder="1" applyAlignment="1">
      <alignment horizontal="right" vertical="center"/>
    </xf>
    <xf numFmtId="0" fontId="17" fillId="2" borderId="24" xfId="0" applyFont="1" applyFill="1" applyBorder="1"/>
    <xf numFmtId="0" fontId="15" fillId="2" borderId="24" xfId="0" applyFont="1" applyFill="1" applyBorder="1" applyAlignment="1">
      <alignment vertical="center"/>
    </xf>
    <xf numFmtId="41" fontId="18" fillId="2" borderId="26" xfId="0" applyNumberFormat="1" applyFont="1" applyFill="1" applyBorder="1" applyAlignment="1">
      <alignment horizontal="left" vertical="top"/>
    </xf>
    <xf numFmtId="0" fontId="10" fillId="2" borderId="26" xfId="0" applyFont="1" applyFill="1" applyBorder="1" applyAlignment="1">
      <alignment horizontal="left"/>
    </xf>
    <xf numFmtId="0" fontId="19" fillId="2" borderId="36" xfId="0" applyFont="1" applyFill="1" applyBorder="1" applyAlignment="1">
      <alignment wrapText="1"/>
    </xf>
    <xf numFmtId="165" fontId="8" fillId="2" borderId="36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43" fontId="8" fillId="2" borderId="36" xfId="0" applyNumberFormat="1" applyFont="1" applyFill="1" applyBorder="1" applyAlignment="1">
      <alignment horizontal="right"/>
    </xf>
    <xf numFmtId="43" fontId="20" fillId="2" borderId="36" xfId="0" applyNumberFormat="1" applyFont="1" applyFill="1" applyBorder="1"/>
    <xf numFmtId="0" fontId="8" fillId="2" borderId="37" xfId="0" applyFont="1" applyFill="1" applyBorder="1" applyAlignment="1">
      <alignment horizontal="left" vertical="center"/>
    </xf>
    <xf numFmtId="0" fontId="21" fillId="2" borderId="24" xfId="0" applyFont="1" applyFill="1" applyBorder="1"/>
    <xf numFmtId="43" fontId="8" fillId="2" borderId="24" xfId="0" applyNumberFormat="1" applyFont="1" applyFill="1" applyBorder="1" applyAlignment="1">
      <alignment horizontal="right" vertical="center"/>
    </xf>
    <xf numFmtId="0" fontId="20" fillId="2" borderId="24" xfId="0" applyFont="1" applyFill="1" applyBorder="1"/>
    <xf numFmtId="0" fontId="8" fillId="2" borderId="38" xfId="0" applyFont="1" applyFill="1" applyBorder="1"/>
    <xf numFmtId="165" fontId="8" fillId="2" borderId="38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vertical="center"/>
    </xf>
    <xf numFmtId="43" fontId="22" fillId="2" borderId="24" xfId="0" applyNumberFormat="1" applyFont="1" applyFill="1" applyBorder="1" applyAlignment="1">
      <alignment horizontal="center" vertical="center"/>
    </xf>
    <xf numFmtId="43" fontId="22" fillId="2" borderId="24" xfId="0" applyNumberFormat="1" applyFont="1" applyFill="1" applyBorder="1" applyAlignment="1">
      <alignment horizontal="right" vertical="center"/>
    </xf>
    <xf numFmtId="0" fontId="8" fillId="2" borderId="39" xfId="0" applyFont="1" applyFill="1" applyBorder="1" applyAlignment="1">
      <alignment horizontal="left" vertical="center"/>
    </xf>
    <xf numFmtId="43" fontId="6" fillId="2" borderId="28" xfId="0" applyNumberFormat="1" applyFont="1" applyFill="1" applyBorder="1" applyAlignment="1">
      <alignment horizontal="right"/>
    </xf>
    <xf numFmtId="0" fontId="6" fillId="2" borderId="23" xfId="0" applyFont="1" applyFill="1" applyBorder="1"/>
    <xf numFmtId="0" fontId="23" fillId="2" borderId="24" xfId="0" applyFont="1" applyFill="1" applyBorder="1"/>
    <xf numFmtId="0" fontId="6" fillId="2" borderId="24" xfId="0" applyFont="1" applyFill="1" applyBorder="1"/>
    <xf numFmtId="41" fontId="6" fillId="2" borderId="24" xfId="0" applyNumberFormat="1" applyFont="1" applyFill="1" applyBorder="1"/>
    <xf numFmtId="41" fontId="6" fillId="2" borderId="24" xfId="0" applyNumberFormat="1" applyFont="1" applyFill="1" applyBorder="1" applyAlignment="1"/>
    <xf numFmtId="43" fontId="6" fillId="2" borderId="24" xfId="0" applyNumberFormat="1" applyFont="1" applyFill="1" applyBorder="1" applyAlignment="1">
      <alignment horizontal="center"/>
    </xf>
    <xf numFmtId="43" fontId="6" fillId="2" borderId="24" xfId="0" applyNumberFormat="1" applyFont="1" applyFill="1" applyBorder="1" applyAlignment="1">
      <alignment horizontal="right"/>
    </xf>
    <xf numFmtId="41" fontId="6" fillId="2" borderId="26" xfId="0" applyNumberFormat="1" applyFont="1" applyFill="1" applyBorder="1"/>
    <xf numFmtId="0" fontId="5" fillId="2" borderId="28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41" fontId="25" fillId="4" borderId="28" xfId="0" applyNumberFormat="1" applyFont="1" applyFill="1" applyBorder="1" applyAlignment="1">
      <alignment horizontal="center" vertical="center"/>
    </xf>
    <xf numFmtId="43" fontId="25" fillId="4" borderId="28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43" fontId="5" fillId="2" borderId="0" xfId="0" applyNumberFormat="1" applyFont="1" applyFill="1"/>
    <xf numFmtId="0" fontId="6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Alignment="1">
      <alignment horizontal="right" indent="3"/>
    </xf>
    <xf numFmtId="43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43" fontId="5" fillId="2" borderId="0" xfId="0" applyNumberFormat="1" applyFont="1" applyFill="1" applyAlignment="1">
      <alignment horizontal="right"/>
    </xf>
    <xf numFmtId="0" fontId="26" fillId="2" borderId="0" xfId="0" applyFont="1" applyFill="1" applyAlignment="1">
      <alignment horizontal="center"/>
    </xf>
    <xf numFmtId="43" fontId="2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/>
    <xf numFmtId="41" fontId="5" fillId="2" borderId="0" xfId="0" applyNumberFormat="1" applyFont="1" applyFill="1"/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7"/>
  <sheetViews>
    <sheetView tabSelected="1" workbookViewId="0">
      <selection activeCell="A2" sqref="A2:K2"/>
    </sheetView>
  </sheetViews>
  <sheetFormatPr defaultRowHeight="15" x14ac:dyDescent="0.25"/>
  <cols>
    <col min="1" max="1" width="5.140625" customWidth="1"/>
    <col min="2" max="2" width="34.5703125" customWidth="1"/>
    <col min="3" max="3" width="12" customWidth="1"/>
    <col min="4" max="4" width="15.85546875" customWidth="1"/>
    <col min="5" max="5" width="14.42578125" customWidth="1"/>
    <col min="6" max="6" width="13.42578125" customWidth="1"/>
    <col min="8" max="8" width="13.7109375" customWidth="1"/>
    <col min="9" max="9" width="18.140625" customWidth="1"/>
    <col min="10" max="10" width="22.7109375" customWidth="1"/>
    <col min="11" max="11" width="13.5703125" customWidth="1"/>
  </cols>
  <sheetData>
    <row r="2" spans="1:11" ht="21" x14ac:dyDescent="0.35">
      <c r="A2" s="1" t="s">
        <v>0</v>
      </c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1" x14ac:dyDescent="0.35">
      <c r="A3" s="1" t="s">
        <v>1</v>
      </c>
      <c r="B3" s="1"/>
      <c r="C3" s="1"/>
      <c r="D3" s="1"/>
      <c r="E3" s="1"/>
      <c r="F3" s="1"/>
      <c r="G3" s="1"/>
      <c r="H3" s="1"/>
      <c r="I3" s="2"/>
      <c r="J3" s="1"/>
      <c r="K3" s="1"/>
    </row>
    <row r="4" spans="1:11" ht="15.75" thickBot="1" x14ac:dyDescent="0.3">
      <c r="A4" s="3"/>
      <c r="B4" s="4"/>
      <c r="C4" s="4"/>
      <c r="D4" s="4"/>
      <c r="E4" s="4"/>
      <c r="F4" s="5"/>
      <c r="G4" s="6"/>
      <c r="H4" s="7"/>
      <c r="I4" s="7"/>
      <c r="J4" s="8"/>
      <c r="K4" s="4"/>
    </row>
    <row r="5" spans="1:11" x14ac:dyDescent="0.25">
      <c r="A5" s="9" t="s">
        <v>2</v>
      </c>
      <c r="B5" s="10" t="s">
        <v>3</v>
      </c>
      <c r="C5" s="11" t="s">
        <v>4</v>
      </c>
      <c r="D5" s="12"/>
      <c r="E5" s="11" t="s">
        <v>5</v>
      </c>
      <c r="F5" s="12"/>
      <c r="G5" s="11" t="s">
        <v>6</v>
      </c>
      <c r="H5" s="13"/>
      <c r="I5" s="14"/>
      <c r="J5" s="15" t="s">
        <v>7</v>
      </c>
      <c r="K5" s="16" t="s">
        <v>8</v>
      </c>
    </row>
    <row r="6" spans="1:11" x14ac:dyDescent="0.25">
      <c r="A6" s="17"/>
      <c r="B6" s="18"/>
      <c r="C6" s="19" t="s">
        <v>9</v>
      </c>
      <c r="D6" s="19" t="s">
        <v>10</v>
      </c>
      <c r="E6" s="19" t="s">
        <v>9</v>
      </c>
      <c r="F6" s="19" t="s">
        <v>10</v>
      </c>
      <c r="G6" s="20" t="s">
        <v>11</v>
      </c>
      <c r="H6" s="21" t="s">
        <v>12</v>
      </c>
      <c r="I6" s="22" t="s">
        <v>13</v>
      </c>
      <c r="J6" s="20" t="s">
        <v>14</v>
      </c>
      <c r="K6" s="23"/>
    </row>
    <row r="7" spans="1:11" x14ac:dyDescent="0.25">
      <c r="A7" s="24"/>
      <c r="B7" s="25"/>
      <c r="C7" s="26"/>
      <c r="D7" s="26"/>
      <c r="E7" s="26"/>
      <c r="F7" s="26"/>
      <c r="G7" s="27" t="s">
        <v>15</v>
      </c>
      <c r="H7" s="28" t="s">
        <v>16</v>
      </c>
      <c r="I7" s="29" t="s">
        <v>16</v>
      </c>
      <c r="J7" s="20"/>
      <c r="K7" s="30"/>
    </row>
    <row r="8" spans="1:11" x14ac:dyDescent="0.25">
      <c r="A8" s="31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3">
        <v>7</v>
      </c>
      <c r="H8" s="34">
        <v>8</v>
      </c>
      <c r="I8" s="35" t="s">
        <v>17</v>
      </c>
      <c r="J8" s="32">
        <v>10</v>
      </c>
      <c r="K8" s="32">
        <v>11</v>
      </c>
    </row>
    <row r="9" spans="1:11" ht="15.75" thickBot="1" x14ac:dyDescent="0.3">
      <c r="A9" s="36"/>
      <c r="B9" s="37"/>
      <c r="C9" s="37"/>
      <c r="D9" s="37"/>
      <c r="E9" s="37"/>
      <c r="F9" s="37"/>
      <c r="G9" s="38"/>
      <c r="H9" s="39"/>
      <c r="I9" s="39"/>
      <c r="J9" s="40"/>
      <c r="K9" s="37"/>
    </row>
    <row r="10" spans="1:11" x14ac:dyDescent="0.25">
      <c r="A10" s="41"/>
      <c r="B10" s="42"/>
      <c r="C10" s="42"/>
      <c r="D10" s="43"/>
      <c r="E10" s="42"/>
      <c r="F10" s="42"/>
      <c r="G10" s="44"/>
      <c r="H10" s="45"/>
      <c r="I10" s="46"/>
      <c r="J10" s="43"/>
      <c r="K10" s="47"/>
    </row>
    <row r="11" spans="1:11" x14ac:dyDescent="0.25">
      <c r="A11" s="48"/>
      <c r="B11" s="49" t="s">
        <v>18</v>
      </c>
      <c r="C11" s="50"/>
      <c r="D11" s="51"/>
      <c r="E11" s="50"/>
      <c r="F11" s="51"/>
      <c r="G11" s="52"/>
      <c r="H11" s="53"/>
      <c r="I11" s="54"/>
      <c r="J11" s="55"/>
      <c r="K11" s="56"/>
    </row>
    <row r="12" spans="1:11" x14ac:dyDescent="0.25">
      <c r="A12" s="48">
        <v>1</v>
      </c>
      <c r="B12" s="57" t="s">
        <v>19</v>
      </c>
      <c r="C12" s="58">
        <v>41372</v>
      </c>
      <c r="D12" s="59" t="s">
        <v>20</v>
      </c>
      <c r="E12" s="58">
        <v>41372</v>
      </c>
      <c r="F12" s="59"/>
      <c r="G12" s="60">
        <v>1</v>
      </c>
      <c r="H12" s="61">
        <v>800000</v>
      </c>
      <c r="I12" s="61">
        <f>H12*G12</f>
        <v>800000</v>
      </c>
      <c r="J12" s="62" t="s">
        <v>21</v>
      </c>
      <c r="K12" s="56"/>
    </row>
    <row r="13" spans="1:11" x14ac:dyDescent="0.25">
      <c r="A13" s="48">
        <v>2</v>
      </c>
      <c r="B13" s="57" t="s">
        <v>22</v>
      </c>
      <c r="C13" s="58">
        <v>41725</v>
      </c>
      <c r="D13" s="59" t="s">
        <v>23</v>
      </c>
      <c r="E13" s="58">
        <v>41725</v>
      </c>
      <c r="F13" s="59"/>
      <c r="G13" s="60">
        <v>1</v>
      </c>
      <c r="H13" s="61">
        <v>400000</v>
      </c>
      <c r="I13" s="61">
        <f t="shared" ref="I13:I39" si="0">H13*G13</f>
        <v>400000</v>
      </c>
      <c r="J13" s="62" t="s">
        <v>21</v>
      </c>
      <c r="K13" s="56"/>
    </row>
    <row r="14" spans="1:11" x14ac:dyDescent="0.25">
      <c r="A14" s="48">
        <v>3</v>
      </c>
      <c r="B14" s="63" t="s">
        <v>24</v>
      </c>
      <c r="C14" s="50">
        <v>41745</v>
      </c>
      <c r="D14" s="51" t="s">
        <v>25</v>
      </c>
      <c r="E14" s="50">
        <v>41745</v>
      </c>
      <c r="F14" s="51"/>
      <c r="G14" s="52">
        <v>2</v>
      </c>
      <c r="H14" s="64">
        <v>300000</v>
      </c>
      <c r="I14" s="61">
        <f t="shared" si="0"/>
        <v>600000</v>
      </c>
      <c r="J14" s="62" t="s">
        <v>21</v>
      </c>
      <c r="K14" s="56"/>
    </row>
    <row r="15" spans="1:11" x14ac:dyDescent="0.25">
      <c r="A15" s="48">
        <v>4</v>
      </c>
      <c r="B15" s="57" t="s">
        <v>26</v>
      </c>
      <c r="C15" s="58">
        <v>41717</v>
      </c>
      <c r="D15" s="59" t="s">
        <v>27</v>
      </c>
      <c r="E15" s="58">
        <v>41717</v>
      </c>
      <c r="F15" s="59"/>
      <c r="G15" s="60">
        <v>1</v>
      </c>
      <c r="H15" s="61">
        <v>5000000</v>
      </c>
      <c r="I15" s="61">
        <f t="shared" si="0"/>
        <v>5000000</v>
      </c>
      <c r="J15" s="62" t="s">
        <v>21</v>
      </c>
      <c r="K15" s="56"/>
    </row>
    <row r="16" spans="1:11" x14ac:dyDescent="0.25">
      <c r="A16" s="48">
        <v>5</v>
      </c>
      <c r="B16" s="65" t="s">
        <v>28</v>
      </c>
      <c r="C16" s="66">
        <v>41768</v>
      </c>
      <c r="D16" s="67" t="s">
        <v>29</v>
      </c>
      <c r="E16" s="66">
        <v>41768</v>
      </c>
      <c r="F16" s="67"/>
      <c r="G16" s="68">
        <v>1</v>
      </c>
      <c r="H16" s="69">
        <v>3500000</v>
      </c>
      <c r="I16" s="61">
        <f t="shared" si="0"/>
        <v>3500000</v>
      </c>
      <c r="J16" s="62" t="s">
        <v>21</v>
      </c>
      <c r="K16" s="56"/>
    </row>
    <row r="17" spans="1:11" x14ac:dyDescent="0.25">
      <c r="A17" s="48">
        <v>6</v>
      </c>
      <c r="B17" s="57" t="s">
        <v>30</v>
      </c>
      <c r="C17" s="58">
        <v>41710</v>
      </c>
      <c r="D17" s="59" t="s">
        <v>31</v>
      </c>
      <c r="E17" s="58">
        <v>41710</v>
      </c>
      <c r="F17" s="59"/>
      <c r="G17" s="60">
        <v>2</v>
      </c>
      <c r="H17" s="61">
        <v>1600000</v>
      </c>
      <c r="I17" s="61">
        <f t="shared" si="0"/>
        <v>3200000</v>
      </c>
      <c r="J17" s="62" t="s">
        <v>21</v>
      </c>
      <c r="K17" s="56"/>
    </row>
    <row r="18" spans="1:11" x14ac:dyDescent="0.25">
      <c r="A18" s="48">
        <v>7</v>
      </c>
      <c r="B18" s="70" t="s">
        <v>32</v>
      </c>
      <c r="C18" s="58">
        <v>41710</v>
      </c>
      <c r="D18" s="59" t="s">
        <v>33</v>
      </c>
      <c r="E18" s="58">
        <v>41710</v>
      </c>
      <c r="F18" s="59"/>
      <c r="G18" s="60">
        <v>1</v>
      </c>
      <c r="H18" s="61">
        <v>1500000</v>
      </c>
      <c r="I18" s="61">
        <f t="shared" si="0"/>
        <v>1500000</v>
      </c>
      <c r="J18" s="62" t="s">
        <v>21</v>
      </c>
      <c r="K18" s="56"/>
    </row>
    <row r="19" spans="1:11" x14ac:dyDescent="0.25">
      <c r="A19" s="48">
        <v>8</v>
      </c>
      <c r="B19" s="57" t="s">
        <v>34</v>
      </c>
      <c r="C19" s="58">
        <v>41741</v>
      </c>
      <c r="D19" s="59" t="s">
        <v>35</v>
      </c>
      <c r="E19" s="58">
        <v>41741</v>
      </c>
      <c r="F19" s="59"/>
      <c r="G19" s="60">
        <v>1</v>
      </c>
      <c r="H19" s="61">
        <v>1500000</v>
      </c>
      <c r="I19" s="61">
        <f t="shared" si="0"/>
        <v>1500000</v>
      </c>
      <c r="J19" s="62" t="s">
        <v>36</v>
      </c>
      <c r="K19" s="56"/>
    </row>
    <row r="20" spans="1:11" x14ac:dyDescent="0.25">
      <c r="A20" s="48">
        <v>9</v>
      </c>
      <c r="B20" s="57" t="s">
        <v>37</v>
      </c>
      <c r="C20" s="58">
        <v>41814</v>
      </c>
      <c r="D20" s="59" t="s">
        <v>38</v>
      </c>
      <c r="E20" s="58">
        <v>41814</v>
      </c>
      <c r="F20" s="59"/>
      <c r="G20" s="60">
        <v>1</v>
      </c>
      <c r="H20" s="61">
        <v>2000000</v>
      </c>
      <c r="I20" s="61">
        <f t="shared" si="0"/>
        <v>2000000</v>
      </c>
      <c r="J20" s="62" t="s">
        <v>36</v>
      </c>
      <c r="K20" s="56"/>
    </row>
    <row r="21" spans="1:11" x14ac:dyDescent="0.25">
      <c r="A21" s="48">
        <v>10</v>
      </c>
      <c r="B21" s="57" t="s">
        <v>39</v>
      </c>
      <c r="C21" s="58">
        <v>41745</v>
      </c>
      <c r="D21" s="59"/>
      <c r="E21" s="58">
        <v>41745</v>
      </c>
      <c r="F21" s="59"/>
      <c r="G21" s="60">
        <v>2</v>
      </c>
      <c r="H21" s="61">
        <v>3519000</v>
      </c>
      <c r="I21" s="61">
        <f t="shared" si="0"/>
        <v>7038000</v>
      </c>
      <c r="J21" s="62" t="s">
        <v>40</v>
      </c>
      <c r="K21" s="56"/>
    </row>
    <row r="22" spans="1:11" x14ac:dyDescent="0.25">
      <c r="A22" s="48">
        <v>11</v>
      </c>
      <c r="B22" s="57" t="s">
        <v>41</v>
      </c>
      <c r="C22" s="58">
        <v>41688</v>
      </c>
      <c r="D22" s="59" t="s">
        <v>42</v>
      </c>
      <c r="E22" s="58"/>
      <c r="F22" s="59"/>
      <c r="G22" s="60">
        <v>1</v>
      </c>
      <c r="H22" s="61">
        <v>750000</v>
      </c>
      <c r="I22" s="61">
        <f t="shared" si="0"/>
        <v>750000</v>
      </c>
      <c r="J22" s="62" t="s">
        <v>43</v>
      </c>
      <c r="K22" s="56"/>
    </row>
    <row r="23" spans="1:11" x14ac:dyDescent="0.25">
      <c r="A23" s="48">
        <v>12</v>
      </c>
      <c r="B23" s="57" t="s">
        <v>44</v>
      </c>
      <c r="C23" s="66"/>
      <c r="D23" s="59"/>
      <c r="E23" s="58"/>
      <c r="F23" s="59"/>
      <c r="G23" s="60">
        <v>1</v>
      </c>
      <c r="H23" s="61">
        <v>1850000</v>
      </c>
      <c r="I23" s="61">
        <f t="shared" si="0"/>
        <v>1850000</v>
      </c>
      <c r="J23" s="62" t="s">
        <v>43</v>
      </c>
      <c r="K23" s="56"/>
    </row>
    <row r="24" spans="1:11" x14ac:dyDescent="0.25">
      <c r="A24" s="48">
        <v>13</v>
      </c>
      <c r="B24" s="57" t="s">
        <v>45</v>
      </c>
      <c r="C24" s="58">
        <v>41806</v>
      </c>
      <c r="D24" s="59" t="s">
        <v>46</v>
      </c>
      <c r="E24" s="58"/>
      <c r="F24" s="59"/>
      <c r="G24" s="60">
        <v>1</v>
      </c>
      <c r="H24" s="61">
        <v>2500000</v>
      </c>
      <c r="I24" s="61">
        <f t="shared" si="0"/>
        <v>2500000</v>
      </c>
      <c r="J24" s="62" t="s">
        <v>43</v>
      </c>
      <c r="K24" s="56"/>
    </row>
    <row r="25" spans="1:11" x14ac:dyDescent="0.25">
      <c r="A25" s="48">
        <v>14</v>
      </c>
      <c r="B25" s="57" t="s">
        <v>47</v>
      </c>
      <c r="C25" s="58">
        <v>41806</v>
      </c>
      <c r="D25" s="59" t="s">
        <v>48</v>
      </c>
      <c r="E25" s="58"/>
      <c r="F25" s="59"/>
      <c r="G25" s="60">
        <v>1</v>
      </c>
      <c r="H25" s="61">
        <v>4200000</v>
      </c>
      <c r="I25" s="61">
        <f t="shared" si="0"/>
        <v>4200000</v>
      </c>
      <c r="J25" s="62" t="s">
        <v>43</v>
      </c>
      <c r="K25" s="56"/>
    </row>
    <row r="26" spans="1:11" x14ac:dyDescent="0.25">
      <c r="A26" s="48">
        <v>15</v>
      </c>
      <c r="B26" s="57" t="s">
        <v>49</v>
      </c>
      <c r="C26" s="58">
        <v>41743</v>
      </c>
      <c r="D26" s="59" t="s">
        <v>50</v>
      </c>
      <c r="E26" s="58"/>
      <c r="F26" s="59"/>
      <c r="G26" s="60">
        <v>1</v>
      </c>
      <c r="H26" s="61">
        <v>1500000</v>
      </c>
      <c r="I26" s="61">
        <f t="shared" si="0"/>
        <v>1500000</v>
      </c>
      <c r="J26" s="62" t="s">
        <v>51</v>
      </c>
      <c r="K26" s="56"/>
    </row>
    <row r="27" spans="1:11" x14ac:dyDescent="0.25">
      <c r="A27" s="48">
        <v>16</v>
      </c>
      <c r="B27" s="57" t="s">
        <v>52</v>
      </c>
      <c r="C27" s="58">
        <v>41743</v>
      </c>
      <c r="D27" s="59" t="s">
        <v>50</v>
      </c>
      <c r="E27" s="58"/>
      <c r="F27" s="59"/>
      <c r="G27" s="60">
        <v>10</v>
      </c>
      <c r="H27" s="61">
        <v>55000</v>
      </c>
      <c r="I27" s="61">
        <f t="shared" si="0"/>
        <v>550000</v>
      </c>
      <c r="J27" s="62" t="s">
        <v>51</v>
      </c>
      <c r="K27" s="56"/>
    </row>
    <row r="28" spans="1:11" x14ac:dyDescent="0.25">
      <c r="A28" s="48">
        <v>17</v>
      </c>
      <c r="B28" s="57" t="s">
        <v>53</v>
      </c>
      <c r="C28" s="58">
        <v>41743</v>
      </c>
      <c r="D28" s="59" t="s">
        <v>50</v>
      </c>
      <c r="E28" s="58"/>
      <c r="F28" s="59"/>
      <c r="G28" s="60">
        <v>10</v>
      </c>
      <c r="H28" s="61">
        <v>90000</v>
      </c>
      <c r="I28" s="61">
        <f t="shared" si="0"/>
        <v>900000</v>
      </c>
      <c r="J28" s="62" t="s">
        <v>51</v>
      </c>
      <c r="K28" s="56"/>
    </row>
    <row r="29" spans="1:11" x14ac:dyDescent="0.25">
      <c r="A29" s="48">
        <v>18</v>
      </c>
      <c r="B29" s="57" t="s">
        <v>54</v>
      </c>
      <c r="C29" s="58">
        <v>41743</v>
      </c>
      <c r="D29" s="59" t="s">
        <v>50</v>
      </c>
      <c r="E29" s="58"/>
      <c r="F29" s="59"/>
      <c r="G29" s="60">
        <v>10</v>
      </c>
      <c r="H29" s="61">
        <v>45000</v>
      </c>
      <c r="I29" s="61">
        <f t="shared" si="0"/>
        <v>450000</v>
      </c>
      <c r="J29" s="62" t="s">
        <v>51</v>
      </c>
      <c r="K29" s="56"/>
    </row>
    <row r="30" spans="1:11" x14ac:dyDescent="0.25">
      <c r="A30" s="48">
        <v>19</v>
      </c>
      <c r="B30" s="57" t="s">
        <v>55</v>
      </c>
      <c r="C30" s="58">
        <v>41775</v>
      </c>
      <c r="D30" s="59"/>
      <c r="E30" s="58">
        <v>41775</v>
      </c>
      <c r="F30" s="59"/>
      <c r="G30" s="60">
        <v>2</v>
      </c>
      <c r="H30" s="61">
        <v>1150000</v>
      </c>
      <c r="I30" s="61">
        <f t="shared" si="0"/>
        <v>2300000</v>
      </c>
      <c r="J30" s="62" t="s">
        <v>56</v>
      </c>
      <c r="K30" s="56"/>
    </row>
    <row r="31" spans="1:11" x14ac:dyDescent="0.25">
      <c r="A31" s="48">
        <v>20</v>
      </c>
      <c r="B31" s="57" t="s">
        <v>57</v>
      </c>
      <c r="C31" s="58">
        <v>41741</v>
      </c>
      <c r="D31" s="59"/>
      <c r="E31" s="58">
        <v>41741</v>
      </c>
      <c r="F31" s="59"/>
      <c r="G31" s="60">
        <v>2</v>
      </c>
      <c r="H31" s="61">
        <v>4100000</v>
      </c>
      <c r="I31" s="61">
        <f t="shared" si="0"/>
        <v>8200000</v>
      </c>
      <c r="J31" s="62" t="s">
        <v>58</v>
      </c>
      <c r="K31" s="56"/>
    </row>
    <row r="32" spans="1:11" x14ac:dyDescent="0.25">
      <c r="A32" s="48">
        <v>21</v>
      </c>
      <c r="B32" s="57" t="s">
        <v>59</v>
      </c>
      <c r="C32" s="58">
        <v>41759</v>
      </c>
      <c r="D32" s="59"/>
      <c r="E32" s="58">
        <v>41759</v>
      </c>
      <c r="F32" s="59"/>
      <c r="G32" s="60">
        <v>10</v>
      </c>
      <c r="H32" s="61">
        <v>420000</v>
      </c>
      <c r="I32" s="61">
        <f t="shared" si="0"/>
        <v>4200000</v>
      </c>
      <c r="J32" s="62" t="s">
        <v>58</v>
      </c>
      <c r="K32" s="56"/>
    </row>
    <row r="33" spans="1:11" x14ac:dyDescent="0.25">
      <c r="A33" s="48">
        <v>22</v>
      </c>
      <c r="B33" s="57" t="s">
        <v>60</v>
      </c>
      <c r="C33" s="58">
        <v>41759</v>
      </c>
      <c r="D33" s="59"/>
      <c r="E33" s="58">
        <v>41759</v>
      </c>
      <c r="F33" s="59"/>
      <c r="G33" s="60">
        <v>2</v>
      </c>
      <c r="H33" s="61">
        <v>1800000</v>
      </c>
      <c r="I33" s="61">
        <f t="shared" si="0"/>
        <v>3600000</v>
      </c>
      <c r="J33" s="62" t="s">
        <v>58</v>
      </c>
      <c r="K33" s="56"/>
    </row>
    <row r="34" spans="1:11" x14ac:dyDescent="0.25">
      <c r="A34" s="48">
        <v>23</v>
      </c>
      <c r="B34" s="57" t="s">
        <v>61</v>
      </c>
      <c r="C34" s="58">
        <v>41759</v>
      </c>
      <c r="D34" s="59"/>
      <c r="E34" s="58">
        <v>41759</v>
      </c>
      <c r="F34" s="59"/>
      <c r="G34" s="60">
        <v>3</v>
      </c>
      <c r="H34" s="61">
        <v>1200000</v>
      </c>
      <c r="I34" s="61">
        <f t="shared" si="0"/>
        <v>3600000</v>
      </c>
      <c r="J34" s="62" t="s">
        <v>58</v>
      </c>
      <c r="K34" s="56"/>
    </row>
    <row r="35" spans="1:11" x14ac:dyDescent="0.25">
      <c r="A35" s="48">
        <v>24</v>
      </c>
      <c r="B35" s="57" t="s">
        <v>62</v>
      </c>
      <c r="C35" s="58"/>
      <c r="D35" s="59"/>
      <c r="E35" s="58" t="s">
        <v>63</v>
      </c>
      <c r="F35" s="59"/>
      <c r="G35" s="60">
        <v>1</v>
      </c>
      <c r="H35" s="61">
        <v>1000000</v>
      </c>
      <c r="I35" s="61">
        <f t="shared" si="0"/>
        <v>1000000</v>
      </c>
      <c r="J35" s="62" t="s">
        <v>64</v>
      </c>
      <c r="K35" s="56"/>
    </row>
    <row r="36" spans="1:11" x14ac:dyDescent="0.25">
      <c r="A36" s="48">
        <v>25</v>
      </c>
      <c r="B36" s="57" t="s">
        <v>65</v>
      </c>
      <c r="C36" s="58"/>
      <c r="D36" s="59"/>
      <c r="E36" s="58" t="s">
        <v>63</v>
      </c>
      <c r="F36" s="59"/>
      <c r="G36" s="60">
        <v>1</v>
      </c>
      <c r="H36" s="61">
        <v>400000</v>
      </c>
      <c r="I36" s="61">
        <f t="shared" si="0"/>
        <v>400000</v>
      </c>
      <c r="J36" s="62" t="s">
        <v>64</v>
      </c>
      <c r="K36" s="56"/>
    </row>
    <row r="37" spans="1:11" x14ac:dyDescent="0.25">
      <c r="A37" s="48">
        <v>26</v>
      </c>
      <c r="B37" s="57" t="s">
        <v>66</v>
      </c>
      <c r="C37" s="58">
        <v>41768</v>
      </c>
      <c r="D37" s="59" t="s">
        <v>67</v>
      </c>
      <c r="E37" s="58">
        <v>41737</v>
      </c>
      <c r="F37" s="59"/>
      <c r="G37" s="60">
        <v>1</v>
      </c>
      <c r="H37" s="61">
        <v>3500000</v>
      </c>
      <c r="I37" s="61">
        <f t="shared" si="0"/>
        <v>3500000</v>
      </c>
      <c r="J37" s="62" t="s">
        <v>64</v>
      </c>
      <c r="K37" s="56"/>
    </row>
    <row r="38" spans="1:11" x14ac:dyDescent="0.25">
      <c r="A38" s="48">
        <v>27</v>
      </c>
      <c r="B38" s="57" t="s">
        <v>68</v>
      </c>
      <c r="C38" s="58">
        <v>41813</v>
      </c>
      <c r="D38" s="59" t="s">
        <v>69</v>
      </c>
      <c r="E38" s="58">
        <v>41815</v>
      </c>
      <c r="F38" s="59"/>
      <c r="G38" s="60">
        <v>1</v>
      </c>
      <c r="H38" s="61">
        <v>5000000</v>
      </c>
      <c r="I38" s="61">
        <f t="shared" si="0"/>
        <v>5000000</v>
      </c>
      <c r="J38" s="62" t="s">
        <v>64</v>
      </c>
      <c r="K38" s="56"/>
    </row>
    <row r="39" spans="1:11" x14ac:dyDescent="0.25">
      <c r="A39" s="48">
        <v>28</v>
      </c>
      <c r="B39" s="57" t="s">
        <v>70</v>
      </c>
      <c r="C39" s="58">
        <v>41712</v>
      </c>
      <c r="D39" s="59" t="s">
        <v>71</v>
      </c>
      <c r="E39" s="58">
        <v>41712</v>
      </c>
      <c r="F39" s="59"/>
      <c r="G39" s="60">
        <v>1</v>
      </c>
      <c r="H39" s="61">
        <v>800000</v>
      </c>
      <c r="I39" s="61">
        <f t="shared" si="0"/>
        <v>800000</v>
      </c>
      <c r="J39" s="62" t="s">
        <v>72</v>
      </c>
      <c r="K39" s="56"/>
    </row>
    <row r="40" spans="1:11" x14ac:dyDescent="0.25">
      <c r="A40" s="48">
        <v>29</v>
      </c>
      <c r="B40" s="57" t="s">
        <v>73</v>
      </c>
      <c r="C40" s="58">
        <v>41768</v>
      </c>
      <c r="D40" s="59" t="s">
        <v>74</v>
      </c>
      <c r="E40" s="58">
        <v>41768</v>
      </c>
      <c r="F40" s="59"/>
      <c r="G40" s="71">
        <v>46</v>
      </c>
      <c r="H40" s="61">
        <v>128260</v>
      </c>
      <c r="I40" s="61">
        <v>5060000</v>
      </c>
      <c r="J40" s="62" t="s">
        <v>72</v>
      </c>
      <c r="K40" s="56"/>
    </row>
    <row r="41" spans="1:11" x14ac:dyDescent="0.25">
      <c r="A41" s="48">
        <v>30</v>
      </c>
      <c r="B41" s="57" t="s">
        <v>75</v>
      </c>
      <c r="C41" s="58">
        <v>41768</v>
      </c>
      <c r="D41" s="59" t="s">
        <v>76</v>
      </c>
      <c r="E41" s="58">
        <v>41768</v>
      </c>
      <c r="F41" s="59"/>
      <c r="G41" s="71">
        <v>20</v>
      </c>
      <c r="H41" s="61">
        <v>295000</v>
      </c>
      <c r="I41" s="61">
        <f t="shared" ref="I41:I93" si="1">H41*G41</f>
        <v>5900000</v>
      </c>
      <c r="J41" s="62" t="s">
        <v>72</v>
      </c>
      <c r="K41" s="56"/>
    </row>
    <row r="42" spans="1:11" x14ac:dyDescent="0.25">
      <c r="A42" s="48">
        <v>31</v>
      </c>
      <c r="B42" s="57" t="s">
        <v>77</v>
      </c>
      <c r="C42" s="58">
        <v>41712</v>
      </c>
      <c r="D42" s="59" t="s">
        <v>78</v>
      </c>
      <c r="E42" s="58">
        <v>41711</v>
      </c>
      <c r="F42" s="59" t="s">
        <v>79</v>
      </c>
      <c r="G42" s="71">
        <v>1</v>
      </c>
      <c r="H42" s="61">
        <v>5000000</v>
      </c>
      <c r="I42" s="61">
        <f t="shared" si="1"/>
        <v>5000000</v>
      </c>
      <c r="J42" s="62" t="s">
        <v>80</v>
      </c>
      <c r="K42" s="56"/>
    </row>
    <row r="43" spans="1:11" x14ac:dyDescent="0.25">
      <c r="A43" s="48">
        <v>32</v>
      </c>
      <c r="B43" s="57" t="s">
        <v>73</v>
      </c>
      <c r="C43" s="58">
        <v>41789</v>
      </c>
      <c r="D43" s="59" t="s">
        <v>81</v>
      </c>
      <c r="E43" s="58">
        <v>41785</v>
      </c>
      <c r="F43" s="59"/>
      <c r="G43" s="71">
        <v>1</v>
      </c>
      <c r="H43" s="61">
        <v>935000</v>
      </c>
      <c r="I43" s="61">
        <f t="shared" si="1"/>
        <v>935000</v>
      </c>
      <c r="J43" s="62" t="s">
        <v>80</v>
      </c>
      <c r="K43" s="56"/>
    </row>
    <row r="44" spans="1:11" x14ac:dyDescent="0.25">
      <c r="A44" s="48">
        <v>33</v>
      </c>
      <c r="B44" s="57" t="s">
        <v>82</v>
      </c>
      <c r="C44" s="58">
        <v>41789</v>
      </c>
      <c r="D44" s="59" t="s">
        <v>83</v>
      </c>
      <c r="E44" s="58">
        <v>41785</v>
      </c>
      <c r="F44" s="59"/>
      <c r="G44" s="71">
        <v>1</v>
      </c>
      <c r="H44" s="61">
        <v>800000</v>
      </c>
      <c r="I44" s="61">
        <f t="shared" si="1"/>
        <v>800000</v>
      </c>
      <c r="J44" s="62" t="s">
        <v>80</v>
      </c>
      <c r="K44" s="56"/>
    </row>
    <row r="45" spans="1:11" x14ac:dyDescent="0.25">
      <c r="A45" s="48">
        <v>34</v>
      </c>
      <c r="B45" s="57" t="s">
        <v>84</v>
      </c>
      <c r="C45" s="58">
        <v>41789</v>
      </c>
      <c r="D45" s="59" t="s">
        <v>83</v>
      </c>
      <c r="E45" s="58">
        <v>41785</v>
      </c>
      <c r="F45" s="59"/>
      <c r="G45" s="71">
        <v>1</v>
      </c>
      <c r="H45" s="61">
        <v>1200000</v>
      </c>
      <c r="I45" s="61">
        <f t="shared" si="1"/>
        <v>1200000</v>
      </c>
      <c r="J45" s="62" t="s">
        <v>80</v>
      </c>
      <c r="K45" s="56"/>
    </row>
    <row r="46" spans="1:11" x14ac:dyDescent="0.25">
      <c r="A46" s="48">
        <v>35</v>
      </c>
      <c r="B46" s="60" t="s">
        <v>85</v>
      </c>
      <c r="C46" s="58">
        <v>41768</v>
      </c>
      <c r="D46" s="59" t="s">
        <v>86</v>
      </c>
      <c r="E46" s="58">
        <v>41768</v>
      </c>
      <c r="F46" s="59"/>
      <c r="G46" s="60">
        <v>1</v>
      </c>
      <c r="H46" s="61">
        <v>4000000</v>
      </c>
      <c r="I46" s="61">
        <f t="shared" si="1"/>
        <v>4000000</v>
      </c>
      <c r="J46" s="62" t="s">
        <v>72</v>
      </c>
      <c r="K46" s="56"/>
    </row>
    <row r="47" spans="1:11" x14ac:dyDescent="0.25">
      <c r="A47" s="48">
        <v>36</v>
      </c>
      <c r="B47" s="60" t="s">
        <v>87</v>
      </c>
      <c r="C47" s="58">
        <v>41814</v>
      </c>
      <c r="D47" s="59" t="s">
        <v>86</v>
      </c>
      <c r="E47" s="58">
        <v>41814</v>
      </c>
      <c r="F47" s="59"/>
      <c r="G47" s="60">
        <v>1</v>
      </c>
      <c r="H47" s="61">
        <v>500000</v>
      </c>
      <c r="I47" s="61">
        <f t="shared" si="1"/>
        <v>500000</v>
      </c>
      <c r="J47" s="62" t="s">
        <v>72</v>
      </c>
      <c r="K47" s="56"/>
    </row>
    <row r="48" spans="1:11" x14ac:dyDescent="0.25">
      <c r="A48" s="48">
        <v>37</v>
      </c>
      <c r="B48" s="72" t="s">
        <v>88</v>
      </c>
      <c r="C48" s="73">
        <v>41855</v>
      </c>
      <c r="D48" s="74" t="s">
        <v>89</v>
      </c>
      <c r="E48" s="73"/>
      <c r="F48" s="51"/>
      <c r="G48" s="75">
        <v>1</v>
      </c>
      <c r="H48" s="76">
        <v>4255000</v>
      </c>
      <c r="I48" s="77">
        <f t="shared" si="1"/>
        <v>4255000</v>
      </c>
      <c r="J48" s="78" t="s">
        <v>90</v>
      </c>
      <c r="K48" s="56"/>
    </row>
    <row r="49" spans="1:11" x14ac:dyDescent="0.25">
      <c r="A49" s="48">
        <v>38</v>
      </c>
      <c r="B49" s="72" t="s">
        <v>91</v>
      </c>
      <c r="C49" s="73"/>
      <c r="D49" s="74"/>
      <c r="E49" s="58">
        <v>41737</v>
      </c>
      <c r="F49" s="51"/>
      <c r="G49" s="75">
        <v>1</v>
      </c>
      <c r="H49" s="79">
        <v>3260000</v>
      </c>
      <c r="I49" s="77">
        <f t="shared" si="1"/>
        <v>3260000</v>
      </c>
      <c r="J49" s="78" t="s">
        <v>92</v>
      </c>
      <c r="K49" s="56"/>
    </row>
    <row r="50" spans="1:11" x14ac:dyDescent="0.25">
      <c r="A50" s="48">
        <v>39</v>
      </c>
      <c r="B50" s="72" t="s">
        <v>93</v>
      </c>
      <c r="C50" s="73"/>
      <c r="D50" s="74"/>
      <c r="E50" s="58">
        <v>41737</v>
      </c>
      <c r="F50" s="51"/>
      <c r="G50" s="75">
        <v>4</v>
      </c>
      <c r="H50" s="76">
        <v>725000</v>
      </c>
      <c r="I50" s="77">
        <f t="shared" si="1"/>
        <v>2900000</v>
      </c>
      <c r="J50" s="78" t="s">
        <v>92</v>
      </c>
      <c r="K50" s="56"/>
    </row>
    <row r="51" spans="1:11" x14ac:dyDescent="0.25">
      <c r="A51" s="48">
        <v>40</v>
      </c>
      <c r="B51" s="72" t="s">
        <v>94</v>
      </c>
      <c r="C51" s="73"/>
      <c r="D51" s="74"/>
      <c r="E51" s="58">
        <v>41737</v>
      </c>
      <c r="F51" s="51"/>
      <c r="G51" s="75">
        <v>6</v>
      </c>
      <c r="H51" s="76">
        <v>315000</v>
      </c>
      <c r="I51" s="77">
        <f t="shared" si="1"/>
        <v>1890000</v>
      </c>
      <c r="J51" s="78" t="s">
        <v>92</v>
      </c>
      <c r="K51" s="56"/>
    </row>
    <row r="52" spans="1:11" x14ac:dyDescent="0.25">
      <c r="A52" s="48">
        <v>41</v>
      </c>
      <c r="B52" s="72" t="s">
        <v>95</v>
      </c>
      <c r="C52" s="73" t="s">
        <v>96</v>
      </c>
      <c r="D52" s="74" t="s">
        <v>97</v>
      </c>
      <c r="E52" s="80" t="s">
        <v>98</v>
      </c>
      <c r="F52" s="51" t="s">
        <v>99</v>
      </c>
      <c r="G52" s="81">
        <v>2</v>
      </c>
      <c r="H52" s="79">
        <v>1950000</v>
      </c>
      <c r="I52" s="77">
        <f t="shared" si="1"/>
        <v>3900000</v>
      </c>
      <c r="J52" s="78" t="s">
        <v>100</v>
      </c>
      <c r="K52" s="56"/>
    </row>
    <row r="53" spans="1:11" x14ac:dyDescent="0.25">
      <c r="A53" s="48">
        <v>42</v>
      </c>
      <c r="B53" s="82" t="s">
        <v>101</v>
      </c>
      <c r="C53" s="50" t="s">
        <v>102</v>
      </c>
      <c r="D53" s="51" t="s">
        <v>103</v>
      </c>
      <c r="E53" s="50"/>
      <c r="F53" s="51"/>
      <c r="G53" s="52">
        <v>10</v>
      </c>
      <c r="H53" s="77">
        <v>420000</v>
      </c>
      <c r="I53" s="77">
        <f t="shared" si="1"/>
        <v>4200000</v>
      </c>
      <c r="J53" s="78" t="s">
        <v>100</v>
      </c>
      <c r="K53" s="56"/>
    </row>
    <row r="54" spans="1:11" x14ac:dyDescent="0.25">
      <c r="A54" s="48">
        <v>43</v>
      </c>
      <c r="B54" s="82" t="s">
        <v>73</v>
      </c>
      <c r="C54" s="50" t="s">
        <v>104</v>
      </c>
      <c r="D54" s="51"/>
      <c r="E54" s="50"/>
      <c r="F54" s="51"/>
      <c r="G54" s="52">
        <v>50</v>
      </c>
      <c r="H54" s="77">
        <v>45000</v>
      </c>
      <c r="I54" s="77">
        <f t="shared" si="1"/>
        <v>2250000</v>
      </c>
      <c r="J54" s="55" t="s">
        <v>105</v>
      </c>
      <c r="K54" s="56"/>
    </row>
    <row r="55" spans="1:11" x14ac:dyDescent="0.25">
      <c r="A55" s="48">
        <v>44</v>
      </c>
      <c r="B55" s="82" t="s">
        <v>106</v>
      </c>
      <c r="C55" s="50" t="s">
        <v>104</v>
      </c>
      <c r="D55" s="51"/>
      <c r="E55" s="50"/>
      <c r="F55" s="51"/>
      <c r="G55" s="52">
        <v>54</v>
      </c>
      <c r="H55" s="77">
        <v>40000</v>
      </c>
      <c r="I55" s="77">
        <f t="shared" si="1"/>
        <v>2160000</v>
      </c>
      <c r="J55" s="55" t="s">
        <v>105</v>
      </c>
      <c r="K55" s="56"/>
    </row>
    <row r="56" spans="1:11" x14ac:dyDescent="0.25">
      <c r="A56" s="48">
        <v>45</v>
      </c>
      <c r="B56" s="82" t="s">
        <v>107</v>
      </c>
      <c r="C56" s="50" t="s">
        <v>104</v>
      </c>
      <c r="D56" s="51"/>
      <c r="E56" s="50"/>
      <c r="F56" s="51"/>
      <c r="G56" s="52">
        <v>6</v>
      </c>
      <c r="H56" s="77">
        <v>94900</v>
      </c>
      <c r="I56" s="77">
        <f t="shared" si="1"/>
        <v>569400</v>
      </c>
      <c r="J56" s="55" t="s">
        <v>105</v>
      </c>
      <c r="K56" s="56"/>
    </row>
    <row r="57" spans="1:11" x14ac:dyDescent="0.25">
      <c r="A57" s="48">
        <v>46</v>
      </c>
      <c r="B57" s="82" t="s">
        <v>108</v>
      </c>
      <c r="C57" s="50" t="s">
        <v>104</v>
      </c>
      <c r="D57" s="51"/>
      <c r="E57" s="50"/>
      <c r="F57" s="51"/>
      <c r="G57" s="83">
        <v>13</v>
      </c>
      <c r="H57" s="77">
        <v>65000</v>
      </c>
      <c r="I57" s="77">
        <v>877500</v>
      </c>
      <c r="J57" s="55" t="s">
        <v>105</v>
      </c>
      <c r="K57" s="56"/>
    </row>
    <row r="58" spans="1:11" x14ac:dyDescent="0.25">
      <c r="A58" s="48">
        <v>47</v>
      </c>
      <c r="B58" s="82" t="s">
        <v>75</v>
      </c>
      <c r="C58" s="50" t="s">
        <v>104</v>
      </c>
      <c r="D58" s="51"/>
      <c r="E58" s="50"/>
      <c r="F58" s="51"/>
      <c r="G58" s="52">
        <v>10</v>
      </c>
      <c r="H58" s="77">
        <v>100000</v>
      </c>
      <c r="I58" s="77">
        <f t="shared" si="1"/>
        <v>1000000</v>
      </c>
      <c r="J58" s="55" t="s">
        <v>105</v>
      </c>
      <c r="K58" s="56"/>
    </row>
    <row r="59" spans="1:11" x14ac:dyDescent="0.25">
      <c r="A59" s="48">
        <v>48</v>
      </c>
      <c r="B59" s="70" t="s">
        <v>75</v>
      </c>
      <c r="C59" s="58"/>
      <c r="D59" s="59"/>
      <c r="E59" s="58">
        <v>41710</v>
      </c>
      <c r="F59" s="59"/>
      <c r="G59" s="60">
        <v>8</v>
      </c>
      <c r="H59" s="61">
        <v>400000</v>
      </c>
      <c r="I59" s="61">
        <f t="shared" si="1"/>
        <v>3200000</v>
      </c>
      <c r="J59" s="62" t="s">
        <v>109</v>
      </c>
      <c r="K59" s="56"/>
    </row>
    <row r="60" spans="1:11" x14ac:dyDescent="0.25">
      <c r="A60" s="48">
        <v>49</v>
      </c>
      <c r="B60" s="57" t="s">
        <v>110</v>
      </c>
      <c r="C60" s="58"/>
      <c r="D60" s="59"/>
      <c r="E60" s="58">
        <v>41709</v>
      </c>
      <c r="F60" s="59"/>
      <c r="G60" s="60">
        <v>1</v>
      </c>
      <c r="H60" s="84">
        <v>3000000</v>
      </c>
      <c r="I60" s="61">
        <f t="shared" si="1"/>
        <v>3000000</v>
      </c>
      <c r="J60" s="62" t="s">
        <v>109</v>
      </c>
      <c r="K60" s="56"/>
    </row>
    <row r="61" spans="1:11" x14ac:dyDescent="0.25">
      <c r="A61" s="48">
        <v>50</v>
      </c>
      <c r="B61" s="57" t="s">
        <v>111</v>
      </c>
      <c r="C61" s="58"/>
      <c r="D61" s="59"/>
      <c r="E61" s="58">
        <v>41709</v>
      </c>
      <c r="F61" s="59"/>
      <c r="G61" s="60">
        <v>1</v>
      </c>
      <c r="H61" s="61">
        <v>3150000</v>
      </c>
      <c r="I61" s="61">
        <f t="shared" si="1"/>
        <v>3150000</v>
      </c>
      <c r="J61" s="62" t="s">
        <v>109</v>
      </c>
      <c r="K61" s="56"/>
    </row>
    <row r="62" spans="1:11" x14ac:dyDescent="0.25">
      <c r="A62" s="48">
        <v>51</v>
      </c>
      <c r="B62" s="57" t="s">
        <v>112</v>
      </c>
      <c r="C62" s="58"/>
      <c r="D62" s="59"/>
      <c r="E62" s="58">
        <v>41710</v>
      </c>
      <c r="F62" s="59"/>
      <c r="G62" s="60">
        <v>2</v>
      </c>
      <c r="H62" s="61">
        <v>3000000</v>
      </c>
      <c r="I62" s="61">
        <f t="shared" si="1"/>
        <v>6000000</v>
      </c>
      <c r="J62" s="62" t="s">
        <v>109</v>
      </c>
      <c r="K62" s="56"/>
    </row>
    <row r="63" spans="1:11" x14ac:dyDescent="0.25">
      <c r="A63" s="48">
        <v>52</v>
      </c>
      <c r="B63" s="60" t="s">
        <v>113</v>
      </c>
      <c r="C63" s="58"/>
      <c r="D63" s="59"/>
      <c r="E63" s="58">
        <v>41743</v>
      </c>
      <c r="F63" s="59" t="s">
        <v>114</v>
      </c>
      <c r="G63" s="60">
        <v>3</v>
      </c>
      <c r="H63" s="61">
        <v>1700000</v>
      </c>
      <c r="I63" s="61">
        <f t="shared" si="1"/>
        <v>5100000</v>
      </c>
      <c r="J63" s="62" t="s">
        <v>115</v>
      </c>
      <c r="K63" s="56"/>
    </row>
    <row r="64" spans="1:11" x14ac:dyDescent="0.25">
      <c r="A64" s="48">
        <v>53</v>
      </c>
      <c r="B64" s="60" t="s">
        <v>116</v>
      </c>
      <c r="C64" s="58"/>
      <c r="D64" s="59"/>
      <c r="E64" s="58"/>
      <c r="F64" s="59"/>
      <c r="G64" s="60">
        <v>1</v>
      </c>
      <c r="H64" s="61">
        <v>1600000</v>
      </c>
      <c r="I64" s="61">
        <f t="shared" si="1"/>
        <v>1600000</v>
      </c>
      <c r="J64" s="62" t="s">
        <v>117</v>
      </c>
      <c r="K64" s="56"/>
    </row>
    <row r="65" spans="1:11" x14ac:dyDescent="0.25">
      <c r="A65" s="48">
        <v>54</v>
      </c>
      <c r="B65" s="60" t="s">
        <v>118</v>
      </c>
      <c r="C65" s="58"/>
      <c r="D65" s="59"/>
      <c r="E65" s="58"/>
      <c r="F65" s="59"/>
      <c r="G65" s="60">
        <v>1</v>
      </c>
      <c r="H65" s="61">
        <v>3500000</v>
      </c>
      <c r="I65" s="61">
        <f t="shared" si="1"/>
        <v>3500000</v>
      </c>
      <c r="J65" s="62" t="s">
        <v>117</v>
      </c>
      <c r="K65" s="56"/>
    </row>
    <row r="66" spans="1:11" x14ac:dyDescent="0.25">
      <c r="A66" s="48">
        <v>55</v>
      </c>
      <c r="B66" s="60" t="s">
        <v>119</v>
      </c>
      <c r="C66" s="58">
        <v>41789</v>
      </c>
      <c r="D66" s="59"/>
      <c r="E66" s="58"/>
      <c r="F66" s="59"/>
      <c r="G66" s="60">
        <v>2</v>
      </c>
      <c r="H66" s="61">
        <v>450000</v>
      </c>
      <c r="I66" s="61">
        <f t="shared" si="1"/>
        <v>900000</v>
      </c>
      <c r="J66" s="62" t="s">
        <v>120</v>
      </c>
      <c r="K66" s="56"/>
    </row>
    <row r="67" spans="1:11" x14ac:dyDescent="0.25">
      <c r="A67" s="48">
        <v>56</v>
      </c>
      <c r="B67" s="60" t="s">
        <v>121</v>
      </c>
      <c r="C67" s="58">
        <v>41709</v>
      </c>
      <c r="D67" s="59"/>
      <c r="E67" s="58"/>
      <c r="F67" s="59"/>
      <c r="G67" s="60">
        <v>1</v>
      </c>
      <c r="H67" s="61">
        <v>1000000</v>
      </c>
      <c r="I67" s="61">
        <f t="shared" si="1"/>
        <v>1000000</v>
      </c>
      <c r="J67" s="62" t="s">
        <v>120</v>
      </c>
      <c r="K67" s="56"/>
    </row>
    <row r="68" spans="1:11" x14ac:dyDescent="0.25">
      <c r="A68" s="48">
        <v>57</v>
      </c>
      <c r="B68" s="60" t="s">
        <v>122</v>
      </c>
      <c r="C68" s="58">
        <v>41787</v>
      </c>
      <c r="D68" s="59"/>
      <c r="E68" s="58"/>
      <c r="F68" s="59"/>
      <c r="G68" s="60">
        <v>1</v>
      </c>
      <c r="H68" s="61">
        <v>3500000</v>
      </c>
      <c r="I68" s="61">
        <f t="shared" si="1"/>
        <v>3500000</v>
      </c>
      <c r="J68" s="62" t="s">
        <v>120</v>
      </c>
      <c r="K68" s="56"/>
    </row>
    <row r="69" spans="1:11" x14ac:dyDescent="0.25">
      <c r="A69" s="48">
        <v>58</v>
      </c>
      <c r="B69" s="60" t="s">
        <v>123</v>
      </c>
      <c r="C69" s="58">
        <v>41737</v>
      </c>
      <c r="D69" s="59"/>
      <c r="E69" s="58"/>
      <c r="F69" s="59"/>
      <c r="G69" s="60">
        <v>3</v>
      </c>
      <c r="H69" s="61">
        <v>450000</v>
      </c>
      <c r="I69" s="61">
        <f t="shared" si="1"/>
        <v>1350000</v>
      </c>
      <c r="J69" s="62" t="s">
        <v>120</v>
      </c>
      <c r="K69" s="56"/>
    </row>
    <row r="70" spans="1:11" x14ac:dyDescent="0.25">
      <c r="A70" s="48">
        <v>59</v>
      </c>
      <c r="B70" s="60" t="s">
        <v>124</v>
      </c>
      <c r="C70" s="58">
        <v>41781</v>
      </c>
      <c r="D70" s="59"/>
      <c r="E70" s="58"/>
      <c r="F70" s="59"/>
      <c r="G70" s="60">
        <v>5</v>
      </c>
      <c r="H70" s="61">
        <v>4000000</v>
      </c>
      <c r="I70" s="61">
        <f t="shared" si="1"/>
        <v>20000000</v>
      </c>
      <c r="J70" s="62" t="s">
        <v>125</v>
      </c>
      <c r="K70" s="56"/>
    </row>
    <row r="71" spans="1:11" x14ac:dyDescent="0.25">
      <c r="A71" s="48">
        <v>60</v>
      </c>
      <c r="B71" s="60" t="s">
        <v>126</v>
      </c>
      <c r="C71" s="58">
        <v>41782</v>
      </c>
      <c r="D71" s="59"/>
      <c r="E71" s="58"/>
      <c r="F71" s="59"/>
      <c r="G71" s="60">
        <v>4</v>
      </c>
      <c r="H71" s="61">
        <v>435000</v>
      </c>
      <c r="I71" s="61">
        <f t="shared" si="1"/>
        <v>1740000</v>
      </c>
      <c r="J71" s="62" t="s">
        <v>125</v>
      </c>
      <c r="K71" s="56"/>
    </row>
    <row r="72" spans="1:11" x14ac:dyDescent="0.25">
      <c r="A72" s="48">
        <v>61</v>
      </c>
      <c r="B72" s="57" t="s">
        <v>127</v>
      </c>
      <c r="C72" s="58"/>
      <c r="D72" s="59"/>
      <c r="E72" s="58">
        <v>41744</v>
      </c>
      <c r="F72" s="59" t="s">
        <v>114</v>
      </c>
      <c r="G72" s="60">
        <v>1</v>
      </c>
      <c r="H72" s="61">
        <v>1500000</v>
      </c>
      <c r="I72" s="61">
        <f t="shared" si="1"/>
        <v>1500000</v>
      </c>
      <c r="J72" s="62" t="s">
        <v>115</v>
      </c>
      <c r="K72" s="56"/>
    </row>
    <row r="73" spans="1:11" x14ac:dyDescent="0.25">
      <c r="A73" s="48">
        <v>62</v>
      </c>
      <c r="B73" s="57" t="s">
        <v>128</v>
      </c>
      <c r="C73" s="58"/>
      <c r="D73" s="59"/>
      <c r="E73" s="58">
        <v>41759</v>
      </c>
      <c r="F73" s="59" t="s">
        <v>114</v>
      </c>
      <c r="G73" s="60">
        <v>1</v>
      </c>
      <c r="H73" s="61">
        <v>4200000</v>
      </c>
      <c r="I73" s="61">
        <f t="shared" si="1"/>
        <v>4200000</v>
      </c>
      <c r="J73" s="62" t="s">
        <v>115</v>
      </c>
      <c r="K73" s="56"/>
    </row>
    <row r="74" spans="1:11" x14ac:dyDescent="0.25">
      <c r="A74" s="48">
        <v>63</v>
      </c>
      <c r="B74" s="57" t="s">
        <v>129</v>
      </c>
      <c r="C74" s="58"/>
      <c r="D74" s="59"/>
      <c r="E74" s="58">
        <v>41759</v>
      </c>
      <c r="F74" s="59" t="s">
        <v>114</v>
      </c>
      <c r="G74" s="60">
        <v>10</v>
      </c>
      <c r="H74" s="85">
        <v>475000</v>
      </c>
      <c r="I74" s="85">
        <f t="shared" si="1"/>
        <v>4750000</v>
      </c>
      <c r="J74" s="62" t="s">
        <v>115</v>
      </c>
      <c r="K74" s="56"/>
    </row>
    <row r="75" spans="1:11" x14ac:dyDescent="0.25">
      <c r="A75" s="48">
        <v>64</v>
      </c>
      <c r="B75" s="57" t="s">
        <v>130</v>
      </c>
      <c r="C75" s="58"/>
      <c r="D75" s="59"/>
      <c r="E75" s="58">
        <v>41706</v>
      </c>
      <c r="F75" s="59" t="s">
        <v>131</v>
      </c>
      <c r="G75" s="60">
        <v>5</v>
      </c>
      <c r="H75" s="61">
        <v>300000</v>
      </c>
      <c r="I75" s="61">
        <f t="shared" si="1"/>
        <v>1500000</v>
      </c>
      <c r="J75" s="62" t="s">
        <v>132</v>
      </c>
      <c r="K75" s="56"/>
    </row>
    <row r="76" spans="1:11" x14ac:dyDescent="0.25">
      <c r="A76" s="48">
        <v>65</v>
      </c>
      <c r="B76" s="72" t="s">
        <v>133</v>
      </c>
      <c r="C76" s="73"/>
      <c r="D76" s="74"/>
      <c r="E76" s="80">
        <v>41708</v>
      </c>
      <c r="F76" s="59" t="s">
        <v>134</v>
      </c>
      <c r="G76" s="81">
        <v>1</v>
      </c>
      <c r="H76" s="76">
        <v>1600000</v>
      </c>
      <c r="I76" s="77">
        <f t="shared" si="1"/>
        <v>1600000</v>
      </c>
      <c r="J76" s="62" t="s">
        <v>132</v>
      </c>
      <c r="K76" s="56"/>
    </row>
    <row r="77" spans="1:11" x14ac:dyDescent="0.25">
      <c r="A77" s="48">
        <v>66</v>
      </c>
      <c r="B77" s="57" t="s">
        <v>135</v>
      </c>
      <c r="C77" s="58"/>
      <c r="D77" s="59"/>
      <c r="E77" s="58">
        <v>41739</v>
      </c>
      <c r="F77" s="59" t="s">
        <v>136</v>
      </c>
      <c r="G77" s="60">
        <v>1</v>
      </c>
      <c r="H77" s="61">
        <v>3300000</v>
      </c>
      <c r="I77" s="61">
        <f t="shared" si="1"/>
        <v>3300000</v>
      </c>
      <c r="J77" s="62" t="s">
        <v>132</v>
      </c>
      <c r="K77" s="56"/>
    </row>
    <row r="78" spans="1:11" x14ac:dyDescent="0.25">
      <c r="A78" s="48">
        <v>67</v>
      </c>
      <c r="B78" s="57" t="s">
        <v>137</v>
      </c>
      <c r="C78" s="58"/>
      <c r="D78" s="59"/>
      <c r="E78" s="58">
        <v>41739</v>
      </c>
      <c r="F78" s="59" t="s">
        <v>136</v>
      </c>
      <c r="G78" s="60">
        <v>1</v>
      </c>
      <c r="H78" s="61">
        <v>2000000</v>
      </c>
      <c r="I78" s="61">
        <f t="shared" si="1"/>
        <v>2000000</v>
      </c>
      <c r="J78" s="62" t="s">
        <v>132</v>
      </c>
      <c r="K78" s="56"/>
    </row>
    <row r="79" spans="1:11" x14ac:dyDescent="0.25">
      <c r="A79" s="48">
        <v>68</v>
      </c>
      <c r="B79" s="57" t="s">
        <v>138</v>
      </c>
      <c r="C79" s="58"/>
      <c r="D79" s="59"/>
      <c r="E79" s="58">
        <v>41739</v>
      </c>
      <c r="F79" s="59" t="s">
        <v>139</v>
      </c>
      <c r="G79" s="60">
        <v>1</v>
      </c>
      <c r="H79" s="61">
        <v>1500000</v>
      </c>
      <c r="I79" s="61">
        <f t="shared" si="1"/>
        <v>1500000</v>
      </c>
      <c r="J79" s="62" t="s">
        <v>132</v>
      </c>
      <c r="K79" s="56"/>
    </row>
    <row r="80" spans="1:11" x14ac:dyDescent="0.25">
      <c r="A80" s="48">
        <v>69</v>
      </c>
      <c r="B80" s="82" t="s">
        <v>112</v>
      </c>
      <c r="C80" s="50"/>
      <c r="D80" s="51"/>
      <c r="E80" s="50">
        <v>41699</v>
      </c>
      <c r="F80" s="51" t="s">
        <v>140</v>
      </c>
      <c r="G80" s="52">
        <v>1</v>
      </c>
      <c r="H80" s="77">
        <v>3000000</v>
      </c>
      <c r="I80" s="77">
        <f t="shared" si="1"/>
        <v>3000000</v>
      </c>
      <c r="J80" s="55" t="s">
        <v>141</v>
      </c>
      <c r="K80" s="56"/>
    </row>
    <row r="81" spans="1:11" x14ac:dyDescent="0.25">
      <c r="A81" s="48">
        <v>70</v>
      </c>
      <c r="B81" s="57" t="s">
        <v>142</v>
      </c>
      <c r="C81" s="58"/>
      <c r="D81" s="59"/>
      <c r="E81" s="50">
        <v>41699</v>
      </c>
      <c r="F81" s="59" t="s">
        <v>143</v>
      </c>
      <c r="G81" s="60">
        <v>2</v>
      </c>
      <c r="H81" s="61">
        <v>1000000</v>
      </c>
      <c r="I81" s="61">
        <f t="shared" si="1"/>
        <v>2000000</v>
      </c>
      <c r="J81" s="62" t="s">
        <v>141</v>
      </c>
      <c r="K81" s="56"/>
    </row>
    <row r="82" spans="1:11" x14ac:dyDescent="0.25">
      <c r="A82" s="48">
        <v>71</v>
      </c>
      <c r="B82" s="57" t="s">
        <v>144</v>
      </c>
      <c r="C82" s="58"/>
      <c r="D82" s="59"/>
      <c r="E82" s="50">
        <v>41699</v>
      </c>
      <c r="F82" s="59" t="s">
        <v>145</v>
      </c>
      <c r="G82" s="60">
        <v>1</v>
      </c>
      <c r="H82" s="61">
        <v>251500</v>
      </c>
      <c r="I82" s="61">
        <f t="shared" si="1"/>
        <v>251500</v>
      </c>
      <c r="J82" s="62" t="s">
        <v>141</v>
      </c>
      <c r="K82" s="56"/>
    </row>
    <row r="83" spans="1:11" x14ac:dyDescent="0.25">
      <c r="A83" s="48">
        <v>72</v>
      </c>
      <c r="B83" s="57" t="s">
        <v>146</v>
      </c>
      <c r="C83" s="58"/>
      <c r="D83" s="59"/>
      <c r="E83" s="50">
        <v>41699</v>
      </c>
      <c r="F83" s="59" t="s">
        <v>145</v>
      </c>
      <c r="G83" s="60">
        <v>3</v>
      </c>
      <c r="H83" s="61">
        <v>300000</v>
      </c>
      <c r="I83" s="61">
        <f t="shared" si="1"/>
        <v>900000</v>
      </c>
      <c r="J83" s="62" t="s">
        <v>141</v>
      </c>
      <c r="K83" s="56"/>
    </row>
    <row r="84" spans="1:11" x14ac:dyDescent="0.25">
      <c r="A84" s="48">
        <v>73</v>
      </c>
      <c r="B84" s="57" t="s">
        <v>147</v>
      </c>
      <c r="C84" s="58"/>
      <c r="D84" s="59"/>
      <c r="E84" s="50">
        <v>41699</v>
      </c>
      <c r="F84" s="59" t="s">
        <v>148</v>
      </c>
      <c r="G84" s="60">
        <v>1</v>
      </c>
      <c r="H84" s="61">
        <v>2500000</v>
      </c>
      <c r="I84" s="61">
        <f t="shared" si="1"/>
        <v>2500000</v>
      </c>
      <c r="J84" s="62" t="s">
        <v>141</v>
      </c>
      <c r="K84" s="56"/>
    </row>
    <row r="85" spans="1:11" x14ac:dyDescent="0.25">
      <c r="A85" s="48">
        <v>74</v>
      </c>
      <c r="B85" s="57" t="s">
        <v>149</v>
      </c>
      <c r="C85" s="58"/>
      <c r="D85" s="59"/>
      <c r="E85" s="50" t="s">
        <v>150</v>
      </c>
      <c r="F85" s="59" t="s">
        <v>151</v>
      </c>
      <c r="G85" s="60">
        <v>1</v>
      </c>
      <c r="H85" s="61">
        <v>365000</v>
      </c>
      <c r="I85" s="61">
        <f t="shared" si="1"/>
        <v>365000</v>
      </c>
      <c r="J85" s="62" t="s">
        <v>141</v>
      </c>
      <c r="K85" s="56"/>
    </row>
    <row r="86" spans="1:11" x14ac:dyDescent="0.25">
      <c r="A86" s="48">
        <v>75</v>
      </c>
      <c r="B86" s="57" t="s">
        <v>112</v>
      </c>
      <c r="C86" s="58"/>
      <c r="D86" s="59"/>
      <c r="E86" s="58">
        <v>41789</v>
      </c>
      <c r="F86" s="59"/>
      <c r="G86" s="60">
        <v>2</v>
      </c>
      <c r="H86" s="61">
        <v>3000000</v>
      </c>
      <c r="I86" s="61">
        <f t="shared" si="1"/>
        <v>6000000</v>
      </c>
      <c r="J86" s="62" t="s">
        <v>152</v>
      </c>
      <c r="K86" s="56"/>
    </row>
    <row r="87" spans="1:11" x14ac:dyDescent="0.25">
      <c r="A87" s="48">
        <v>76</v>
      </c>
      <c r="B87" s="57" t="s">
        <v>153</v>
      </c>
      <c r="C87" s="58"/>
      <c r="D87" s="59"/>
      <c r="E87" s="58">
        <v>41771</v>
      </c>
      <c r="F87" s="59"/>
      <c r="G87" s="60">
        <v>1</v>
      </c>
      <c r="H87" s="61">
        <v>1000000</v>
      </c>
      <c r="I87" s="61">
        <f t="shared" si="1"/>
        <v>1000000</v>
      </c>
      <c r="J87" s="62" t="s">
        <v>152</v>
      </c>
      <c r="K87" s="56"/>
    </row>
    <row r="88" spans="1:11" x14ac:dyDescent="0.25">
      <c r="A88" s="48">
        <v>77</v>
      </c>
      <c r="B88" s="57" t="s">
        <v>154</v>
      </c>
      <c r="C88" s="58"/>
      <c r="D88" s="59"/>
      <c r="E88" s="58">
        <v>41771</v>
      </c>
      <c r="F88" s="59"/>
      <c r="G88" s="60">
        <v>1</v>
      </c>
      <c r="H88" s="61">
        <v>1500000</v>
      </c>
      <c r="I88" s="61">
        <f t="shared" si="1"/>
        <v>1500000</v>
      </c>
      <c r="J88" s="62" t="s">
        <v>152</v>
      </c>
      <c r="K88" s="56"/>
    </row>
    <row r="89" spans="1:11" x14ac:dyDescent="0.25">
      <c r="A89" s="48">
        <v>78</v>
      </c>
      <c r="B89" s="57" t="s">
        <v>155</v>
      </c>
      <c r="C89" s="58"/>
      <c r="D89" s="59"/>
      <c r="E89" s="58">
        <v>41771</v>
      </c>
      <c r="F89" s="59"/>
      <c r="G89" s="60">
        <v>1</v>
      </c>
      <c r="H89" s="61">
        <v>700000</v>
      </c>
      <c r="I89" s="61">
        <f t="shared" si="1"/>
        <v>700000</v>
      </c>
      <c r="J89" s="62" t="s">
        <v>152</v>
      </c>
      <c r="K89" s="56"/>
    </row>
    <row r="90" spans="1:11" x14ac:dyDescent="0.25">
      <c r="A90" s="48">
        <v>79</v>
      </c>
      <c r="B90" s="57" t="s">
        <v>156</v>
      </c>
      <c r="C90" s="58"/>
      <c r="D90" s="59"/>
      <c r="E90" s="58">
        <v>41789</v>
      </c>
      <c r="F90" s="59"/>
      <c r="G90" s="60">
        <v>4</v>
      </c>
      <c r="H90" s="61">
        <v>700000</v>
      </c>
      <c r="I90" s="61">
        <f t="shared" si="1"/>
        <v>2800000</v>
      </c>
      <c r="J90" s="62" t="s">
        <v>152</v>
      </c>
      <c r="K90" s="56"/>
    </row>
    <row r="91" spans="1:11" x14ac:dyDescent="0.25">
      <c r="A91" s="48">
        <v>80</v>
      </c>
      <c r="B91" s="57" t="s">
        <v>157</v>
      </c>
      <c r="C91" s="58"/>
      <c r="D91" s="59"/>
      <c r="E91" s="58">
        <v>41789</v>
      </c>
      <c r="F91" s="59"/>
      <c r="G91" s="60">
        <v>2</v>
      </c>
      <c r="H91" s="61">
        <v>1250000</v>
      </c>
      <c r="I91" s="61">
        <f t="shared" si="1"/>
        <v>2500000</v>
      </c>
      <c r="J91" s="62" t="s">
        <v>152</v>
      </c>
      <c r="K91" s="56"/>
    </row>
    <row r="92" spans="1:11" x14ac:dyDescent="0.25">
      <c r="A92" s="48">
        <v>81</v>
      </c>
      <c r="B92" s="72" t="s">
        <v>158</v>
      </c>
      <c r="C92" s="73"/>
      <c r="D92" s="74"/>
      <c r="E92" s="73">
        <v>41977</v>
      </c>
      <c r="F92" s="51"/>
      <c r="G92" s="81">
        <v>1</v>
      </c>
      <c r="H92" s="76">
        <v>900000</v>
      </c>
      <c r="I92" s="77">
        <f t="shared" si="1"/>
        <v>900000</v>
      </c>
      <c r="J92" s="62" t="s">
        <v>152</v>
      </c>
      <c r="K92" s="56"/>
    </row>
    <row r="93" spans="1:11" x14ac:dyDescent="0.25">
      <c r="A93" s="48">
        <v>82</v>
      </c>
      <c r="B93" s="52" t="s">
        <v>118</v>
      </c>
      <c r="C93" s="50"/>
      <c r="D93" s="51" t="s">
        <v>159</v>
      </c>
      <c r="E93" s="50">
        <v>41815</v>
      </c>
      <c r="F93" s="51"/>
      <c r="G93" s="52">
        <v>3</v>
      </c>
      <c r="H93" s="77">
        <v>1839750</v>
      </c>
      <c r="I93" s="61">
        <f t="shared" si="1"/>
        <v>5519250</v>
      </c>
      <c r="J93" s="62" t="s">
        <v>160</v>
      </c>
      <c r="K93" s="56"/>
    </row>
    <row r="94" spans="1:11" ht="15.75" thickBot="1" x14ac:dyDescent="0.3">
      <c r="A94" s="86"/>
      <c r="B94" s="87"/>
      <c r="C94" s="88"/>
      <c r="D94" s="89"/>
      <c r="E94" s="88"/>
      <c r="F94" s="89"/>
      <c r="G94" s="90"/>
      <c r="H94" s="91"/>
      <c r="I94" s="92"/>
      <c r="J94" s="93"/>
      <c r="K94" s="56"/>
    </row>
    <row r="95" spans="1:11" ht="15.75" thickBot="1" x14ac:dyDescent="0.3">
      <c r="A95" s="94"/>
      <c r="B95" s="94"/>
      <c r="C95" s="94"/>
      <c r="D95" s="95"/>
      <c r="E95" s="94"/>
      <c r="F95" s="94"/>
      <c r="G95" s="96">
        <f>SUM(G12:G94)</f>
        <v>379</v>
      </c>
      <c r="H95" s="97" t="s">
        <v>161</v>
      </c>
      <c r="I95" s="98">
        <f>SUM(I12:I94)</f>
        <v>225820650</v>
      </c>
      <c r="J95" s="95"/>
      <c r="K95" s="56"/>
    </row>
    <row r="96" spans="1:11" ht="15.75" thickBot="1" x14ac:dyDescent="0.3">
      <c r="A96" s="99"/>
      <c r="B96" s="100"/>
      <c r="C96" s="100"/>
      <c r="D96" s="101"/>
      <c r="E96" s="100"/>
      <c r="F96" s="100"/>
      <c r="G96" s="102"/>
      <c r="H96" s="103"/>
      <c r="I96" s="104"/>
      <c r="J96" s="101"/>
      <c r="K96" s="105"/>
    </row>
    <row r="97" spans="1:11" ht="15.75" thickBot="1" x14ac:dyDescent="0.3">
      <c r="A97" s="41"/>
      <c r="B97" s="42"/>
      <c r="C97" s="42"/>
      <c r="D97" s="43"/>
      <c r="E97" s="42"/>
      <c r="F97" s="42"/>
      <c r="G97" s="44"/>
      <c r="H97" s="45"/>
      <c r="I97" s="46"/>
      <c r="J97" s="43"/>
      <c r="K97" s="94"/>
    </row>
    <row r="98" spans="1:11" ht="17.25" thickBot="1" x14ac:dyDescent="0.4">
      <c r="A98" s="48"/>
      <c r="B98" s="106" t="s">
        <v>162</v>
      </c>
      <c r="C98" s="65"/>
      <c r="D98" s="65"/>
      <c r="E98" s="65"/>
      <c r="F98" s="65"/>
      <c r="G98" s="68"/>
      <c r="H98" s="107"/>
      <c r="I98" s="108"/>
      <c r="J98" s="109"/>
      <c r="K98" s="110"/>
    </row>
    <row r="99" spans="1:11" x14ac:dyDescent="0.25">
      <c r="A99" s="48">
        <v>1</v>
      </c>
      <c r="B99" s="60" t="s">
        <v>163</v>
      </c>
      <c r="C99" s="58">
        <v>41709</v>
      </c>
      <c r="D99" s="59" t="s">
        <v>164</v>
      </c>
      <c r="E99" s="58">
        <v>41709</v>
      </c>
      <c r="F99" s="59"/>
      <c r="G99" s="60">
        <v>1</v>
      </c>
      <c r="H99" s="61">
        <v>4400000</v>
      </c>
      <c r="I99" s="61">
        <f>H99*G99</f>
        <v>4400000</v>
      </c>
      <c r="J99" s="62" t="s">
        <v>21</v>
      </c>
      <c r="K99" s="47"/>
    </row>
    <row r="100" spans="1:11" x14ac:dyDescent="0.25">
      <c r="A100" s="48">
        <v>2</v>
      </c>
      <c r="B100" s="60" t="s">
        <v>165</v>
      </c>
      <c r="C100" s="58">
        <v>41719</v>
      </c>
      <c r="D100" s="59" t="s">
        <v>166</v>
      </c>
      <c r="E100" s="58">
        <v>41719</v>
      </c>
      <c r="F100" s="59"/>
      <c r="G100" s="60">
        <v>1</v>
      </c>
      <c r="H100" s="61">
        <v>6740000</v>
      </c>
      <c r="I100" s="61">
        <f t="shared" ref="I100:I134" si="2">H100*G100</f>
        <v>6740000</v>
      </c>
      <c r="J100" s="62" t="s">
        <v>167</v>
      </c>
      <c r="K100" s="56"/>
    </row>
    <row r="101" spans="1:11" x14ac:dyDescent="0.25">
      <c r="A101" s="48">
        <v>3</v>
      </c>
      <c r="B101" s="60" t="s">
        <v>168</v>
      </c>
      <c r="C101" s="58">
        <v>41719</v>
      </c>
      <c r="D101" s="59" t="s">
        <v>169</v>
      </c>
      <c r="E101" s="58">
        <v>41719</v>
      </c>
      <c r="F101" s="59"/>
      <c r="G101" s="60">
        <v>2</v>
      </c>
      <c r="H101" s="61">
        <v>1500000</v>
      </c>
      <c r="I101" s="61">
        <f t="shared" si="2"/>
        <v>3000000</v>
      </c>
      <c r="J101" s="62" t="s">
        <v>167</v>
      </c>
      <c r="K101" s="56"/>
    </row>
    <row r="102" spans="1:11" x14ac:dyDescent="0.25">
      <c r="A102" s="48">
        <v>4</v>
      </c>
      <c r="B102" s="60" t="s">
        <v>170</v>
      </c>
      <c r="C102" s="58">
        <v>41768</v>
      </c>
      <c r="D102" s="59" t="s">
        <v>171</v>
      </c>
      <c r="E102" s="58">
        <v>41768</v>
      </c>
      <c r="F102" s="59"/>
      <c r="G102" s="60">
        <v>1</v>
      </c>
      <c r="H102" s="61">
        <v>1350000</v>
      </c>
      <c r="I102" s="61">
        <f t="shared" si="2"/>
        <v>1350000</v>
      </c>
      <c r="J102" s="62" t="s">
        <v>167</v>
      </c>
      <c r="K102" s="56"/>
    </row>
    <row r="103" spans="1:11" x14ac:dyDescent="0.25">
      <c r="A103" s="48">
        <v>5</v>
      </c>
      <c r="B103" s="63" t="s">
        <v>170</v>
      </c>
      <c r="C103" s="58">
        <v>41768</v>
      </c>
      <c r="D103" s="51" t="s">
        <v>171</v>
      </c>
      <c r="E103" s="58">
        <v>41768</v>
      </c>
      <c r="F103" s="51"/>
      <c r="G103" s="52">
        <v>1</v>
      </c>
      <c r="H103" s="64">
        <v>800000</v>
      </c>
      <c r="I103" s="61">
        <f t="shared" si="2"/>
        <v>800000</v>
      </c>
      <c r="J103" s="62" t="s">
        <v>167</v>
      </c>
      <c r="K103" s="56"/>
    </row>
    <row r="104" spans="1:11" x14ac:dyDescent="0.25">
      <c r="A104" s="48">
        <v>6</v>
      </c>
      <c r="B104" s="60" t="s">
        <v>172</v>
      </c>
      <c r="C104" s="58">
        <v>41712</v>
      </c>
      <c r="D104" s="59"/>
      <c r="E104" s="58">
        <v>41712</v>
      </c>
      <c r="F104" s="59"/>
      <c r="G104" s="60">
        <v>3</v>
      </c>
      <c r="H104" s="61">
        <v>650000</v>
      </c>
      <c r="I104" s="61">
        <f t="shared" si="2"/>
        <v>1950000</v>
      </c>
      <c r="J104" s="62" t="s">
        <v>40</v>
      </c>
      <c r="K104" s="56"/>
    </row>
    <row r="105" spans="1:11" x14ac:dyDescent="0.25">
      <c r="A105" s="48">
        <v>7</v>
      </c>
      <c r="B105" s="60" t="s">
        <v>168</v>
      </c>
      <c r="C105" s="58">
        <v>41734</v>
      </c>
      <c r="D105" s="59" t="s">
        <v>173</v>
      </c>
      <c r="E105" s="58">
        <v>41734</v>
      </c>
      <c r="F105" s="59"/>
      <c r="G105" s="60">
        <v>1</v>
      </c>
      <c r="H105" s="61">
        <v>1000000</v>
      </c>
      <c r="I105" s="61">
        <f t="shared" si="2"/>
        <v>1000000</v>
      </c>
      <c r="J105" s="62" t="s">
        <v>43</v>
      </c>
      <c r="K105" s="56"/>
    </row>
    <row r="106" spans="1:11" x14ac:dyDescent="0.25">
      <c r="A106" s="48">
        <v>8</v>
      </c>
      <c r="B106" s="60" t="s">
        <v>174</v>
      </c>
      <c r="C106" s="58">
        <v>41736</v>
      </c>
      <c r="D106" s="59"/>
      <c r="E106" s="58">
        <v>41736</v>
      </c>
      <c r="F106" s="59"/>
      <c r="G106" s="60">
        <v>1</v>
      </c>
      <c r="H106" s="61">
        <v>7500000</v>
      </c>
      <c r="I106" s="61">
        <f t="shared" si="2"/>
        <v>7500000</v>
      </c>
      <c r="J106" s="62" t="s">
        <v>56</v>
      </c>
      <c r="K106" s="56"/>
    </row>
    <row r="107" spans="1:11" x14ac:dyDescent="0.25">
      <c r="A107" s="48">
        <v>9</v>
      </c>
      <c r="B107" s="60" t="s">
        <v>175</v>
      </c>
      <c r="C107" s="58">
        <v>41736</v>
      </c>
      <c r="D107" s="59"/>
      <c r="E107" s="58">
        <v>41736</v>
      </c>
      <c r="F107" s="59"/>
      <c r="G107" s="60">
        <v>1</v>
      </c>
      <c r="H107" s="61">
        <v>2000000</v>
      </c>
      <c r="I107" s="61">
        <f t="shared" si="2"/>
        <v>2000000</v>
      </c>
      <c r="J107" s="62" t="s">
        <v>56</v>
      </c>
      <c r="K107" s="56"/>
    </row>
    <row r="108" spans="1:11" x14ac:dyDescent="0.25">
      <c r="A108" s="48">
        <v>10</v>
      </c>
      <c r="B108" s="60" t="s">
        <v>176</v>
      </c>
      <c r="C108" s="58">
        <v>41736</v>
      </c>
      <c r="D108" s="59"/>
      <c r="E108" s="58">
        <v>41736</v>
      </c>
      <c r="F108" s="111"/>
      <c r="G108" s="60">
        <v>1</v>
      </c>
      <c r="H108" s="61">
        <v>930000</v>
      </c>
      <c r="I108" s="61">
        <f t="shared" si="2"/>
        <v>930000</v>
      </c>
      <c r="J108" s="62" t="s">
        <v>56</v>
      </c>
      <c r="K108" s="56"/>
    </row>
    <row r="109" spans="1:11" x14ac:dyDescent="0.25">
      <c r="A109" s="48">
        <v>11</v>
      </c>
      <c r="B109" s="60" t="s">
        <v>177</v>
      </c>
      <c r="C109" s="58">
        <v>41701</v>
      </c>
      <c r="D109" s="59" t="s">
        <v>178</v>
      </c>
      <c r="E109" s="58">
        <v>41701</v>
      </c>
      <c r="F109" s="59"/>
      <c r="G109" s="60">
        <v>1</v>
      </c>
      <c r="H109" s="61">
        <v>1200000</v>
      </c>
      <c r="I109" s="61">
        <f t="shared" si="2"/>
        <v>1200000</v>
      </c>
      <c r="J109" s="62" t="s">
        <v>72</v>
      </c>
      <c r="K109" s="56"/>
    </row>
    <row r="110" spans="1:11" x14ac:dyDescent="0.25">
      <c r="A110" s="48">
        <v>12</v>
      </c>
      <c r="B110" s="60" t="s">
        <v>179</v>
      </c>
      <c r="C110" s="58">
        <v>41709</v>
      </c>
      <c r="D110" s="59" t="s">
        <v>180</v>
      </c>
      <c r="E110" s="58">
        <v>41709</v>
      </c>
      <c r="F110" s="59"/>
      <c r="G110" s="60">
        <v>1</v>
      </c>
      <c r="H110" s="61">
        <v>6500000</v>
      </c>
      <c r="I110" s="61">
        <f t="shared" si="2"/>
        <v>6500000</v>
      </c>
      <c r="J110" s="62" t="s">
        <v>72</v>
      </c>
      <c r="K110" s="56"/>
    </row>
    <row r="111" spans="1:11" x14ac:dyDescent="0.25">
      <c r="A111" s="48">
        <v>13</v>
      </c>
      <c r="B111" s="60" t="s">
        <v>177</v>
      </c>
      <c r="C111" s="58">
        <v>41709</v>
      </c>
      <c r="D111" s="59" t="s">
        <v>181</v>
      </c>
      <c r="E111" s="58">
        <v>41709</v>
      </c>
      <c r="F111" s="59"/>
      <c r="G111" s="60">
        <v>2</v>
      </c>
      <c r="H111" s="61">
        <v>1200000</v>
      </c>
      <c r="I111" s="61">
        <f t="shared" si="2"/>
        <v>2400000</v>
      </c>
      <c r="J111" s="62" t="s">
        <v>72</v>
      </c>
      <c r="K111" s="56"/>
    </row>
    <row r="112" spans="1:11" x14ac:dyDescent="0.25">
      <c r="A112" s="48">
        <v>14</v>
      </c>
      <c r="B112" s="60" t="s">
        <v>182</v>
      </c>
      <c r="C112" s="58">
        <v>41712</v>
      </c>
      <c r="D112" s="59" t="s">
        <v>78</v>
      </c>
      <c r="E112" s="58">
        <v>41712</v>
      </c>
      <c r="F112" s="59"/>
      <c r="G112" s="60">
        <v>1</v>
      </c>
      <c r="H112" s="61">
        <v>5000000</v>
      </c>
      <c r="I112" s="61">
        <f t="shared" si="2"/>
        <v>5000000</v>
      </c>
      <c r="J112" s="62" t="s">
        <v>80</v>
      </c>
      <c r="K112" s="56"/>
    </row>
    <row r="113" spans="1:11" x14ac:dyDescent="0.25">
      <c r="A113" s="48">
        <v>15</v>
      </c>
      <c r="B113" s="60" t="s">
        <v>183</v>
      </c>
      <c r="C113" s="58">
        <v>41717</v>
      </c>
      <c r="D113" s="59" t="s">
        <v>184</v>
      </c>
      <c r="E113" s="58">
        <v>41716</v>
      </c>
      <c r="F113" s="59"/>
      <c r="G113" s="60">
        <v>1</v>
      </c>
      <c r="H113" s="61">
        <v>475000</v>
      </c>
      <c r="I113" s="61">
        <f t="shared" si="2"/>
        <v>475000</v>
      </c>
      <c r="J113" s="62" t="s">
        <v>80</v>
      </c>
      <c r="K113" s="56"/>
    </row>
    <row r="114" spans="1:11" x14ac:dyDescent="0.25">
      <c r="A114" s="48">
        <v>16</v>
      </c>
      <c r="B114" s="60" t="s">
        <v>185</v>
      </c>
      <c r="C114" s="58">
        <v>41737</v>
      </c>
      <c r="D114" s="59" t="s">
        <v>186</v>
      </c>
      <c r="E114" s="58"/>
      <c r="F114" s="59"/>
      <c r="G114" s="60">
        <v>1</v>
      </c>
      <c r="H114" s="61">
        <v>4800000</v>
      </c>
      <c r="I114" s="61">
        <f t="shared" si="2"/>
        <v>4800000</v>
      </c>
      <c r="J114" s="62" t="s">
        <v>90</v>
      </c>
      <c r="K114" s="56"/>
    </row>
    <row r="115" spans="1:11" x14ac:dyDescent="0.25">
      <c r="A115" s="48">
        <v>17</v>
      </c>
      <c r="B115" s="60" t="s">
        <v>168</v>
      </c>
      <c r="C115" s="58">
        <v>41708</v>
      </c>
      <c r="D115" s="59" t="s">
        <v>187</v>
      </c>
      <c r="E115" s="58">
        <v>41709</v>
      </c>
      <c r="F115" s="59" t="s">
        <v>188</v>
      </c>
      <c r="G115" s="60">
        <v>1</v>
      </c>
      <c r="H115" s="61">
        <v>756000</v>
      </c>
      <c r="I115" s="61">
        <f t="shared" si="2"/>
        <v>756000</v>
      </c>
      <c r="J115" s="62" t="s">
        <v>100</v>
      </c>
      <c r="K115" s="56"/>
    </row>
    <row r="116" spans="1:11" x14ac:dyDescent="0.25">
      <c r="A116" s="48">
        <v>18</v>
      </c>
      <c r="B116" s="60" t="s">
        <v>168</v>
      </c>
      <c r="C116" s="58">
        <v>41740</v>
      </c>
      <c r="D116" s="59"/>
      <c r="E116" s="58"/>
      <c r="F116" s="59"/>
      <c r="G116" s="60">
        <v>2</v>
      </c>
      <c r="H116" s="61">
        <v>600000</v>
      </c>
      <c r="I116" s="61">
        <f t="shared" si="2"/>
        <v>1200000</v>
      </c>
      <c r="J116" s="62" t="s">
        <v>189</v>
      </c>
      <c r="K116" s="56"/>
    </row>
    <row r="117" spans="1:11" x14ac:dyDescent="0.25">
      <c r="A117" s="48">
        <v>19</v>
      </c>
      <c r="B117" s="60" t="s">
        <v>168</v>
      </c>
      <c r="C117" s="58"/>
      <c r="D117" s="59"/>
      <c r="E117" s="58">
        <v>41710</v>
      </c>
      <c r="F117" s="59"/>
      <c r="G117" s="60">
        <v>1</v>
      </c>
      <c r="H117" s="61">
        <v>600000</v>
      </c>
      <c r="I117" s="61">
        <f t="shared" si="2"/>
        <v>600000</v>
      </c>
      <c r="J117" s="62" t="s">
        <v>90</v>
      </c>
      <c r="K117" s="56"/>
    </row>
    <row r="118" spans="1:11" x14ac:dyDescent="0.25">
      <c r="A118" s="48">
        <v>20</v>
      </c>
      <c r="B118" s="60" t="s">
        <v>190</v>
      </c>
      <c r="C118" s="58"/>
      <c r="D118" s="59"/>
      <c r="E118" s="58">
        <v>41674</v>
      </c>
      <c r="F118" s="59" t="s">
        <v>191</v>
      </c>
      <c r="G118" s="60">
        <v>1</v>
      </c>
      <c r="H118" s="61">
        <v>5000000</v>
      </c>
      <c r="I118" s="61">
        <f t="shared" si="2"/>
        <v>5000000</v>
      </c>
      <c r="J118" s="62" t="s">
        <v>141</v>
      </c>
      <c r="K118" s="56"/>
    </row>
    <row r="119" spans="1:11" x14ac:dyDescent="0.25">
      <c r="A119" s="48">
        <v>21</v>
      </c>
      <c r="B119" s="60" t="s">
        <v>168</v>
      </c>
      <c r="C119" s="58"/>
      <c r="D119" s="59"/>
      <c r="E119" s="58">
        <v>41676</v>
      </c>
      <c r="F119" s="59" t="s">
        <v>192</v>
      </c>
      <c r="G119" s="60">
        <v>1</v>
      </c>
      <c r="H119" s="61">
        <v>600000</v>
      </c>
      <c r="I119" s="61">
        <f t="shared" si="2"/>
        <v>600000</v>
      </c>
      <c r="J119" s="62" t="s">
        <v>141</v>
      </c>
      <c r="K119" s="56"/>
    </row>
    <row r="120" spans="1:11" x14ac:dyDescent="0.25">
      <c r="A120" s="48">
        <v>22</v>
      </c>
      <c r="B120" s="60" t="s">
        <v>193</v>
      </c>
      <c r="C120" s="58"/>
      <c r="D120" s="59"/>
      <c r="E120" s="58">
        <v>41676</v>
      </c>
      <c r="F120" s="59" t="s">
        <v>194</v>
      </c>
      <c r="G120" s="60">
        <v>1</v>
      </c>
      <c r="H120" s="61">
        <v>5500000</v>
      </c>
      <c r="I120" s="61">
        <f t="shared" si="2"/>
        <v>5500000</v>
      </c>
      <c r="J120" s="62" t="s">
        <v>141</v>
      </c>
      <c r="K120" s="56"/>
    </row>
    <row r="121" spans="1:11" x14ac:dyDescent="0.25">
      <c r="A121" s="48">
        <v>23</v>
      </c>
      <c r="B121" s="60" t="s">
        <v>195</v>
      </c>
      <c r="C121" s="58"/>
      <c r="D121" s="59"/>
      <c r="E121" s="58">
        <v>41676</v>
      </c>
      <c r="F121" s="59" t="s">
        <v>196</v>
      </c>
      <c r="G121" s="60">
        <v>1</v>
      </c>
      <c r="H121" s="61">
        <v>1420000</v>
      </c>
      <c r="I121" s="61">
        <f t="shared" si="2"/>
        <v>1420000</v>
      </c>
      <c r="J121" s="62" t="s">
        <v>141</v>
      </c>
      <c r="K121" s="56"/>
    </row>
    <row r="122" spans="1:11" x14ac:dyDescent="0.25">
      <c r="A122" s="48">
        <v>24</v>
      </c>
      <c r="B122" s="60" t="s">
        <v>197</v>
      </c>
      <c r="C122" s="58"/>
      <c r="D122" s="59"/>
      <c r="E122" s="58">
        <v>41732</v>
      </c>
      <c r="F122" s="59" t="s">
        <v>198</v>
      </c>
      <c r="G122" s="60">
        <v>1</v>
      </c>
      <c r="H122" s="61">
        <v>3000000</v>
      </c>
      <c r="I122" s="61">
        <f t="shared" si="2"/>
        <v>3000000</v>
      </c>
      <c r="J122" s="62" t="s">
        <v>141</v>
      </c>
      <c r="K122" s="56"/>
    </row>
    <row r="123" spans="1:11" x14ac:dyDescent="0.25">
      <c r="A123" s="48">
        <v>25</v>
      </c>
      <c r="B123" s="60" t="s">
        <v>199</v>
      </c>
      <c r="C123" s="58"/>
      <c r="D123" s="59" t="s">
        <v>200</v>
      </c>
      <c r="E123" s="58">
        <v>41711</v>
      </c>
      <c r="F123" s="59"/>
      <c r="G123" s="60">
        <v>2</v>
      </c>
      <c r="H123" s="61">
        <v>4856000</v>
      </c>
      <c r="I123" s="61">
        <f t="shared" si="2"/>
        <v>9712000</v>
      </c>
      <c r="J123" s="62" t="s">
        <v>160</v>
      </c>
      <c r="K123" s="56"/>
    </row>
    <row r="124" spans="1:11" x14ac:dyDescent="0.25">
      <c r="A124" s="48">
        <v>26</v>
      </c>
      <c r="B124" s="60" t="s">
        <v>199</v>
      </c>
      <c r="C124" s="58"/>
      <c r="D124" s="59" t="s">
        <v>201</v>
      </c>
      <c r="E124" s="58">
        <v>41712</v>
      </c>
      <c r="F124" s="59"/>
      <c r="G124" s="60">
        <v>1</v>
      </c>
      <c r="H124" s="61">
        <v>4856000</v>
      </c>
      <c r="I124" s="61">
        <f t="shared" si="2"/>
        <v>4856000</v>
      </c>
      <c r="J124" s="62" t="s">
        <v>160</v>
      </c>
      <c r="K124" s="56"/>
    </row>
    <row r="125" spans="1:11" x14ac:dyDescent="0.25">
      <c r="A125" s="48">
        <v>27</v>
      </c>
      <c r="B125" s="112" t="s">
        <v>202</v>
      </c>
      <c r="C125" s="73"/>
      <c r="D125" s="74" t="s">
        <v>203</v>
      </c>
      <c r="E125" s="80">
        <v>41978</v>
      </c>
      <c r="F125" s="51"/>
      <c r="G125" s="81">
        <v>1</v>
      </c>
      <c r="H125" s="76">
        <v>800000</v>
      </c>
      <c r="I125" s="61">
        <f t="shared" si="2"/>
        <v>800000</v>
      </c>
      <c r="J125" s="62" t="s">
        <v>160</v>
      </c>
      <c r="K125" s="56"/>
    </row>
    <row r="126" spans="1:11" x14ac:dyDescent="0.25">
      <c r="A126" s="48">
        <v>28</v>
      </c>
      <c r="B126" s="112" t="s">
        <v>204</v>
      </c>
      <c r="C126" s="73"/>
      <c r="D126" s="74" t="s">
        <v>205</v>
      </c>
      <c r="E126" s="80">
        <v>41978</v>
      </c>
      <c r="F126" s="51"/>
      <c r="G126" s="81">
        <v>2</v>
      </c>
      <c r="H126" s="113">
        <v>680000</v>
      </c>
      <c r="I126" s="61">
        <f t="shared" si="2"/>
        <v>1360000</v>
      </c>
      <c r="J126" s="62" t="s">
        <v>160</v>
      </c>
      <c r="K126" s="56"/>
    </row>
    <row r="127" spans="1:11" x14ac:dyDescent="0.25">
      <c r="A127" s="48">
        <v>30</v>
      </c>
      <c r="B127" s="60" t="s">
        <v>168</v>
      </c>
      <c r="C127" s="58"/>
      <c r="D127" s="59"/>
      <c r="E127" s="58">
        <v>41709</v>
      </c>
      <c r="F127" s="59"/>
      <c r="G127" s="60">
        <v>1</v>
      </c>
      <c r="H127" s="61">
        <v>1500000</v>
      </c>
      <c r="I127" s="61">
        <f t="shared" si="2"/>
        <v>1500000</v>
      </c>
      <c r="J127" s="62" t="s">
        <v>152</v>
      </c>
      <c r="K127" s="56"/>
    </row>
    <row r="128" spans="1:11" x14ac:dyDescent="0.25">
      <c r="A128" s="48">
        <v>31</v>
      </c>
      <c r="B128" s="60" t="s">
        <v>206</v>
      </c>
      <c r="C128" s="58"/>
      <c r="D128" s="59"/>
      <c r="E128" s="58">
        <v>41737</v>
      </c>
      <c r="F128" s="59"/>
      <c r="G128" s="60">
        <v>1</v>
      </c>
      <c r="H128" s="61">
        <v>5000000</v>
      </c>
      <c r="I128" s="61">
        <f t="shared" si="2"/>
        <v>5000000</v>
      </c>
      <c r="J128" s="62" t="s">
        <v>152</v>
      </c>
      <c r="K128" s="56"/>
    </row>
    <row r="129" spans="1:11" x14ac:dyDescent="0.25">
      <c r="A129" s="48">
        <v>32</v>
      </c>
      <c r="B129" s="52" t="s">
        <v>207</v>
      </c>
      <c r="C129" s="50"/>
      <c r="D129" s="51"/>
      <c r="E129" s="58">
        <v>41737</v>
      </c>
      <c r="F129" s="51"/>
      <c r="G129" s="52">
        <v>1</v>
      </c>
      <c r="H129" s="77">
        <v>3500000</v>
      </c>
      <c r="I129" s="61">
        <f t="shared" si="2"/>
        <v>3500000</v>
      </c>
      <c r="J129" s="55" t="s">
        <v>152</v>
      </c>
      <c r="K129" s="56"/>
    </row>
    <row r="130" spans="1:11" x14ac:dyDescent="0.25">
      <c r="A130" s="48">
        <v>33</v>
      </c>
      <c r="B130" s="60" t="s">
        <v>208</v>
      </c>
      <c r="C130" s="58"/>
      <c r="D130" s="59"/>
      <c r="E130" s="58">
        <v>41789</v>
      </c>
      <c r="F130" s="59"/>
      <c r="G130" s="60">
        <v>1</v>
      </c>
      <c r="H130" s="61">
        <v>2000000</v>
      </c>
      <c r="I130" s="61">
        <f t="shared" si="2"/>
        <v>2000000</v>
      </c>
      <c r="J130" s="55" t="s">
        <v>152</v>
      </c>
      <c r="K130" s="56"/>
    </row>
    <row r="131" spans="1:11" x14ac:dyDescent="0.25">
      <c r="A131" s="48">
        <v>34</v>
      </c>
      <c r="B131" s="60" t="s">
        <v>209</v>
      </c>
      <c r="C131" s="58"/>
      <c r="D131" s="59"/>
      <c r="E131" s="58">
        <v>41789</v>
      </c>
      <c r="F131" s="59"/>
      <c r="G131" s="60">
        <v>1</v>
      </c>
      <c r="H131" s="61">
        <v>1500000</v>
      </c>
      <c r="I131" s="61">
        <f t="shared" si="2"/>
        <v>1500000</v>
      </c>
      <c r="J131" s="62" t="s">
        <v>152</v>
      </c>
      <c r="K131" s="56"/>
    </row>
    <row r="132" spans="1:11" x14ac:dyDescent="0.25">
      <c r="A132" s="48">
        <v>35</v>
      </c>
      <c r="B132" s="60" t="s">
        <v>210</v>
      </c>
      <c r="C132" s="58"/>
      <c r="D132" s="59"/>
      <c r="E132" s="58"/>
      <c r="F132" s="59"/>
      <c r="G132" s="60">
        <v>1</v>
      </c>
      <c r="H132" s="61">
        <v>4795000</v>
      </c>
      <c r="I132" s="61">
        <f t="shared" si="2"/>
        <v>4795000</v>
      </c>
      <c r="J132" s="62" t="s">
        <v>117</v>
      </c>
      <c r="K132" s="56"/>
    </row>
    <row r="133" spans="1:11" x14ac:dyDescent="0.25">
      <c r="A133" s="48">
        <v>36</v>
      </c>
      <c r="B133" s="60" t="s">
        <v>211</v>
      </c>
      <c r="C133" s="58">
        <v>41770</v>
      </c>
      <c r="D133" s="59"/>
      <c r="E133" s="58"/>
      <c r="F133" s="59"/>
      <c r="G133" s="60">
        <v>2</v>
      </c>
      <c r="H133" s="61">
        <v>720000</v>
      </c>
      <c r="I133" s="61">
        <f t="shared" si="2"/>
        <v>1440000</v>
      </c>
      <c r="J133" s="62" t="s">
        <v>120</v>
      </c>
      <c r="K133" s="56"/>
    </row>
    <row r="134" spans="1:11" x14ac:dyDescent="0.25">
      <c r="A134" s="48">
        <v>37</v>
      </c>
      <c r="B134" s="60" t="s">
        <v>211</v>
      </c>
      <c r="C134" s="58">
        <v>41770</v>
      </c>
      <c r="D134" s="59"/>
      <c r="E134" s="58"/>
      <c r="F134" s="59"/>
      <c r="G134" s="60">
        <v>2</v>
      </c>
      <c r="H134" s="61">
        <v>720000</v>
      </c>
      <c r="I134" s="61">
        <f t="shared" si="2"/>
        <v>1440000</v>
      </c>
      <c r="J134" s="62" t="s">
        <v>120</v>
      </c>
      <c r="K134" s="56"/>
    </row>
    <row r="135" spans="1:11" x14ac:dyDescent="0.25">
      <c r="A135" s="48"/>
      <c r="B135" s="60"/>
      <c r="C135" s="58"/>
      <c r="D135" s="59"/>
      <c r="E135" s="58"/>
      <c r="F135" s="59"/>
      <c r="G135" s="60"/>
      <c r="H135" s="61"/>
      <c r="I135" s="61"/>
      <c r="J135" s="62"/>
      <c r="K135" s="56"/>
    </row>
    <row r="136" spans="1:11" ht="15.75" thickBot="1" x14ac:dyDescent="0.3">
      <c r="A136" s="48"/>
      <c r="B136" s="60"/>
      <c r="C136" s="58"/>
      <c r="D136" s="59"/>
      <c r="E136" s="58"/>
      <c r="F136" s="59"/>
      <c r="G136" s="60"/>
      <c r="H136" s="85"/>
      <c r="I136" s="85"/>
      <c r="J136" s="62"/>
      <c r="K136" s="114"/>
    </row>
    <row r="137" spans="1:11" ht="15.75" thickBot="1" x14ac:dyDescent="0.3">
      <c r="A137" s="94"/>
      <c r="B137" s="94"/>
      <c r="C137" s="94"/>
      <c r="D137" s="95"/>
      <c r="E137" s="94"/>
      <c r="F137" s="94"/>
      <c r="G137" s="96">
        <f>SUM(G99:G136)</f>
        <v>45</v>
      </c>
      <c r="H137" s="97" t="s">
        <v>161</v>
      </c>
      <c r="I137" s="98">
        <f>SUM(I99:I136)</f>
        <v>106024000</v>
      </c>
      <c r="J137" s="115"/>
      <c r="K137" s="37"/>
    </row>
    <row r="138" spans="1:11" x14ac:dyDescent="0.25">
      <c r="A138" s="41"/>
      <c r="B138" s="42"/>
      <c r="C138" s="42"/>
      <c r="D138" s="43"/>
      <c r="E138" s="42"/>
      <c r="F138" s="42"/>
      <c r="G138" s="44"/>
      <c r="H138" s="45"/>
      <c r="I138" s="46"/>
      <c r="J138" s="116"/>
      <c r="K138" s="37"/>
    </row>
    <row r="139" spans="1:11" x14ac:dyDescent="0.25">
      <c r="A139" s="48"/>
      <c r="B139" s="117" t="s">
        <v>212</v>
      </c>
      <c r="C139" s="66"/>
      <c r="D139" s="67"/>
      <c r="E139" s="66"/>
      <c r="F139" s="67"/>
      <c r="G139" s="68"/>
      <c r="H139" s="107"/>
      <c r="I139" s="108"/>
      <c r="J139" s="118"/>
      <c r="K139" s="119"/>
    </row>
    <row r="140" spans="1:11" x14ac:dyDescent="0.25">
      <c r="A140" s="48">
        <v>1</v>
      </c>
      <c r="B140" s="60" t="s">
        <v>213</v>
      </c>
      <c r="C140" s="58">
        <v>41785</v>
      </c>
      <c r="D140" s="59" t="s">
        <v>214</v>
      </c>
      <c r="E140" s="58">
        <v>41785</v>
      </c>
      <c r="F140" s="59"/>
      <c r="G140" s="60">
        <v>1</v>
      </c>
      <c r="H140" s="61">
        <v>2400000</v>
      </c>
      <c r="I140" s="61">
        <f t="shared" ref="I140:I145" si="3">H140*G140</f>
        <v>2400000</v>
      </c>
      <c r="J140" s="120" t="s">
        <v>36</v>
      </c>
      <c r="K140" s="119"/>
    </row>
    <row r="141" spans="1:11" x14ac:dyDescent="0.25">
      <c r="A141" s="48">
        <v>2</v>
      </c>
      <c r="B141" s="60" t="s">
        <v>215</v>
      </c>
      <c r="C141" s="58">
        <v>41787</v>
      </c>
      <c r="D141" s="59" t="s">
        <v>216</v>
      </c>
      <c r="E141" s="58">
        <v>41787</v>
      </c>
      <c r="F141" s="59"/>
      <c r="G141" s="60">
        <v>1</v>
      </c>
      <c r="H141" s="61">
        <v>1395000</v>
      </c>
      <c r="I141" s="61">
        <f t="shared" si="3"/>
        <v>1395000</v>
      </c>
      <c r="J141" s="120" t="s">
        <v>217</v>
      </c>
      <c r="K141" s="37"/>
    </row>
    <row r="142" spans="1:11" x14ac:dyDescent="0.25">
      <c r="A142" s="48">
        <v>3</v>
      </c>
      <c r="B142" s="65" t="s">
        <v>213</v>
      </c>
      <c r="C142" s="121"/>
      <c r="D142" s="65"/>
      <c r="E142" s="121">
        <v>41702</v>
      </c>
      <c r="F142" s="67" t="s">
        <v>218</v>
      </c>
      <c r="G142" s="68">
        <v>1</v>
      </c>
      <c r="H142" s="122">
        <v>3000000</v>
      </c>
      <c r="I142" s="61">
        <f t="shared" si="3"/>
        <v>3000000</v>
      </c>
      <c r="J142" s="123" t="s">
        <v>141</v>
      </c>
      <c r="K142" s="37"/>
    </row>
    <row r="143" spans="1:11" x14ac:dyDescent="0.25">
      <c r="A143" s="48">
        <v>4</v>
      </c>
      <c r="B143" s="65" t="s">
        <v>219</v>
      </c>
      <c r="C143" s="121"/>
      <c r="D143" s="65"/>
      <c r="E143" s="121">
        <v>41855</v>
      </c>
      <c r="F143" s="67" t="s">
        <v>220</v>
      </c>
      <c r="G143" s="68">
        <v>1</v>
      </c>
      <c r="H143" s="122">
        <v>325000</v>
      </c>
      <c r="I143" s="61">
        <f t="shared" si="3"/>
        <v>325000</v>
      </c>
      <c r="J143" s="123" t="s">
        <v>141</v>
      </c>
      <c r="K143" s="37"/>
    </row>
    <row r="144" spans="1:11" x14ac:dyDescent="0.25">
      <c r="A144" s="48">
        <v>5</v>
      </c>
      <c r="B144" s="65" t="s">
        <v>221</v>
      </c>
      <c r="C144" s="121"/>
      <c r="D144" s="65"/>
      <c r="E144" s="121">
        <v>41709</v>
      </c>
      <c r="F144" s="67" t="s">
        <v>222</v>
      </c>
      <c r="G144" s="68">
        <v>1</v>
      </c>
      <c r="H144" s="122">
        <v>9150000</v>
      </c>
      <c r="I144" s="61">
        <f t="shared" si="3"/>
        <v>9150000</v>
      </c>
      <c r="J144" s="123" t="s">
        <v>223</v>
      </c>
      <c r="K144" s="37"/>
    </row>
    <row r="145" spans="1:11" ht="15.75" thickBot="1" x14ac:dyDescent="0.3">
      <c r="A145" s="48"/>
      <c r="B145" s="65"/>
      <c r="C145" s="121"/>
      <c r="D145" s="65"/>
      <c r="E145" s="121"/>
      <c r="F145" s="67"/>
      <c r="G145" s="68"/>
      <c r="H145" s="122"/>
      <c r="I145" s="61">
        <f t="shared" si="3"/>
        <v>0</v>
      </c>
      <c r="J145" s="123"/>
      <c r="K145" s="37"/>
    </row>
    <row r="146" spans="1:11" ht="15.75" thickBot="1" x14ac:dyDescent="0.3">
      <c r="A146" s="94"/>
      <c r="B146" s="94"/>
      <c r="C146" s="94"/>
      <c r="D146" s="95"/>
      <c r="E146" s="94"/>
      <c r="F146" s="94"/>
      <c r="G146" s="124">
        <f>SUM(G140:G145)</f>
        <v>5</v>
      </c>
      <c r="H146" s="125" t="s">
        <v>161</v>
      </c>
      <c r="I146" s="126">
        <f>SUM(I140:I145)</f>
        <v>16270000</v>
      </c>
      <c r="J146" s="115"/>
      <c r="K146" s="37"/>
    </row>
    <row r="147" spans="1:11" x14ac:dyDescent="0.25">
      <c r="A147" s="127"/>
      <c r="B147" s="128"/>
      <c r="C147" s="129"/>
      <c r="D147" s="130"/>
      <c r="E147" s="129"/>
      <c r="F147" s="130"/>
      <c r="G147" s="128"/>
      <c r="H147" s="131"/>
      <c r="I147" s="132"/>
      <c r="J147" s="133"/>
      <c r="K147" s="37"/>
    </row>
    <row r="148" spans="1:11" x14ac:dyDescent="0.25">
      <c r="A148" s="48"/>
      <c r="B148" s="117" t="s">
        <v>224</v>
      </c>
      <c r="C148" s="58"/>
      <c r="D148" s="59"/>
      <c r="E148" s="58"/>
      <c r="F148" s="59"/>
      <c r="G148" s="60"/>
      <c r="H148" s="85"/>
      <c r="I148" s="134"/>
      <c r="J148" s="120"/>
      <c r="K148" s="119"/>
    </row>
    <row r="149" spans="1:11" x14ac:dyDescent="0.25">
      <c r="A149" s="48">
        <v>1</v>
      </c>
      <c r="B149" s="135" t="s">
        <v>225</v>
      </c>
      <c r="C149" s="58">
        <v>41814</v>
      </c>
      <c r="D149" s="59"/>
      <c r="E149" s="58">
        <v>41814</v>
      </c>
      <c r="F149" s="59"/>
      <c r="G149" s="60">
        <v>4</v>
      </c>
      <c r="H149" s="61">
        <v>600000</v>
      </c>
      <c r="I149" s="136">
        <f>H149*G149</f>
        <v>2400000</v>
      </c>
      <c r="J149" s="120" t="s">
        <v>36</v>
      </c>
      <c r="K149" s="37"/>
    </row>
    <row r="150" spans="1:11" x14ac:dyDescent="0.25">
      <c r="A150" s="48">
        <v>2</v>
      </c>
      <c r="B150" s="135" t="s">
        <v>226</v>
      </c>
      <c r="C150" s="58">
        <v>41814</v>
      </c>
      <c r="D150" s="59"/>
      <c r="E150" s="58">
        <v>41814</v>
      </c>
      <c r="F150" s="59"/>
      <c r="G150" s="60">
        <v>1</v>
      </c>
      <c r="H150" s="61">
        <v>600000</v>
      </c>
      <c r="I150" s="136">
        <f t="shared" ref="I150:I169" si="4">H150*G150</f>
        <v>600000</v>
      </c>
      <c r="J150" s="120" t="s">
        <v>36</v>
      </c>
      <c r="K150" s="37"/>
    </row>
    <row r="151" spans="1:11" x14ac:dyDescent="0.25">
      <c r="A151" s="48">
        <v>3</v>
      </c>
      <c r="B151" s="135" t="s">
        <v>227</v>
      </c>
      <c r="C151" s="58">
        <v>41814</v>
      </c>
      <c r="D151" s="59"/>
      <c r="E151" s="58">
        <v>41814</v>
      </c>
      <c r="F151" s="59"/>
      <c r="G151" s="60">
        <v>1</v>
      </c>
      <c r="H151" s="61">
        <v>600000</v>
      </c>
      <c r="I151" s="136">
        <f t="shared" si="4"/>
        <v>600000</v>
      </c>
      <c r="J151" s="120" t="s">
        <v>36</v>
      </c>
      <c r="K151" s="37"/>
    </row>
    <row r="152" spans="1:11" x14ac:dyDescent="0.25">
      <c r="A152" s="48">
        <v>4</v>
      </c>
      <c r="B152" s="135" t="s">
        <v>228</v>
      </c>
      <c r="C152" s="58">
        <v>41814</v>
      </c>
      <c r="D152" s="59"/>
      <c r="E152" s="58">
        <v>41814</v>
      </c>
      <c r="F152" s="59"/>
      <c r="G152" s="60">
        <v>1</v>
      </c>
      <c r="H152" s="61">
        <v>600000</v>
      </c>
      <c r="I152" s="136">
        <f t="shared" si="4"/>
        <v>600000</v>
      </c>
      <c r="J152" s="120" t="s">
        <v>36</v>
      </c>
      <c r="K152" s="37"/>
    </row>
    <row r="153" spans="1:11" x14ac:dyDescent="0.25">
      <c r="A153" s="48">
        <v>5</v>
      </c>
      <c r="B153" s="135" t="s">
        <v>229</v>
      </c>
      <c r="C153" s="58">
        <v>41814</v>
      </c>
      <c r="D153" s="59"/>
      <c r="E153" s="58">
        <v>41814</v>
      </c>
      <c r="F153" s="59"/>
      <c r="G153" s="60">
        <v>1</v>
      </c>
      <c r="H153" s="61">
        <v>600000</v>
      </c>
      <c r="I153" s="136">
        <f t="shared" si="4"/>
        <v>600000</v>
      </c>
      <c r="J153" s="120" t="s">
        <v>36</v>
      </c>
      <c r="K153" s="37"/>
    </row>
    <row r="154" spans="1:11" x14ac:dyDescent="0.25">
      <c r="A154" s="48">
        <v>6</v>
      </c>
      <c r="B154" s="135" t="s">
        <v>230</v>
      </c>
      <c r="C154" s="58">
        <v>41687</v>
      </c>
      <c r="D154" s="59" t="s">
        <v>42</v>
      </c>
      <c r="E154" s="58">
        <v>41687</v>
      </c>
      <c r="F154" s="59"/>
      <c r="G154" s="60">
        <v>1</v>
      </c>
      <c r="H154" s="61">
        <v>570000</v>
      </c>
      <c r="I154" s="136">
        <f t="shared" si="4"/>
        <v>570000</v>
      </c>
      <c r="J154" s="120" t="s">
        <v>43</v>
      </c>
      <c r="K154" s="37"/>
    </row>
    <row r="155" spans="1:11" x14ac:dyDescent="0.25">
      <c r="A155" s="48">
        <v>7</v>
      </c>
      <c r="B155" s="137" t="s">
        <v>231</v>
      </c>
      <c r="C155" s="58">
        <v>41687</v>
      </c>
      <c r="D155" s="59" t="s">
        <v>42</v>
      </c>
      <c r="E155" s="58">
        <v>41687</v>
      </c>
      <c r="F155" s="59"/>
      <c r="G155" s="60">
        <v>1</v>
      </c>
      <c r="H155" s="61">
        <v>1630000</v>
      </c>
      <c r="I155" s="136">
        <f t="shared" si="4"/>
        <v>1630000</v>
      </c>
      <c r="J155" s="120" t="s">
        <v>43</v>
      </c>
      <c r="K155" s="37"/>
    </row>
    <row r="156" spans="1:11" x14ac:dyDescent="0.25">
      <c r="A156" s="48">
        <v>8</v>
      </c>
      <c r="B156" s="135" t="s">
        <v>232</v>
      </c>
      <c r="C156" s="58">
        <v>41687</v>
      </c>
      <c r="D156" s="59" t="s">
        <v>233</v>
      </c>
      <c r="E156" s="58">
        <v>41687</v>
      </c>
      <c r="F156" s="59"/>
      <c r="G156" s="60">
        <v>3</v>
      </c>
      <c r="H156" s="61">
        <v>280000</v>
      </c>
      <c r="I156" s="136">
        <f t="shared" si="4"/>
        <v>840000</v>
      </c>
      <c r="J156" s="120" t="s">
        <v>43</v>
      </c>
      <c r="K156" s="37"/>
    </row>
    <row r="157" spans="1:11" x14ac:dyDescent="0.25">
      <c r="A157" s="48">
        <v>9</v>
      </c>
      <c r="B157" s="135" t="s">
        <v>234</v>
      </c>
      <c r="C157" s="58">
        <v>41687</v>
      </c>
      <c r="D157" s="59" t="s">
        <v>233</v>
      </c>
      <c r="E157" s="58">
        <v>41687</v>
      </c>
      <c r="F157" s="59"/>
      <c r="G157" s="60">
        <v>1</v>
      </c>
      <c r="H157" s="61">
        <v>1170000</v>
      </c>
      <c r="I157" s="136">
        <f t="shared" si="4"/>
        <v>1170000</v>
      </c>
      <c r="J157" s="120" t="s">
        <v>43</v>
      </c>
      <c r="K157" s="37"/>
    </row>
    <row r="158" spans="1:11" x14ac:dyDescent="0.25">
      <c r="A158" s="48">
        <v>10</v>
      </c>
      <c r="B158" s="135" t="s">
        <v>235</v>
      </c>
      <c r="C158" s="58">
        <v>41687</v>
      </c>
      <c r="D158" s="59" t="s">
        <v>42</v>
      </c>
      <c r="E158" s="58">
        <v>41687</v>
      </c>
      <c r="F158" s="59"/>
      <c r="G158" s="60">
        <v>3</v>
      </c>
      <c r="H158" s="61">
        <v>320000</v>
      </c>
      <c r="I158" s="136">
        <f t="shared" si="4"/>
        <v>960000</v>
      </c>
      <c r="J158" s="120" t="s">
        <v>43</v>
      </c>
      <c r="K158" s="37"/>
    </row>
    <row r="159" spans="1:11" x14ac:dyDescent="0.25">
      <c r="A159" s="48">
        <v>11</v>
      </c>
      <c r="B159" s="135" t="s">
        <v>236</v>
      </c>
      <c r="C159" s="58">
        <v>41689</v>
      </c>
      <c r="D159" s="59"/>
      <c r="E159" s="58"/>
      <c r="F159" s="59"/>
      <c r="G159" s="60">
        <v>2</v>
      </c>
      <c r="H159" s="61">
        <v>137000</v>
      </c>
      <c r="I159" s="136">
        <f t="shared" si="4"/>
        <v>274000</v>
      </c>
      <c r="J159" s="120" t="s">
        <v>43</v>
      </c>
      <c r="K159" s="37"/>
    </row>
    <row r="160" spans="1:11" x14ac:dyDescent="0.25">
      <c r="A160" s="48">
        <v>12</v>
      </c>
      <c r="B160" s="135" t="s">
        <v>237</v>
      </c>
      <c r="C160" s="58">
        <v>41699</v>
      </c>
      <c r="D160" s="59" t="s">
        <v>67</v>
      </c>
      <c r="E160" s="58">
        <v>41855</v>
      </c>
      <c r="F160" s="59"/>
      <c r="G160" s="60">
        <v>10</v>
      </c>
      <c r="H160" s="61">
        <v>350000</v>
      </c>
      <c r="I160" s="136">
        <f t="shared" si="4"/>
        <v>3500000</v>
      </c>
      <c r="J160" s="120" t="s">
        <v>64</v>
      </c>
      <c r="K160" s="37"/>
    </row>
    <row r="161" spans="1:11" x14ac:dyDescent="0.25">
      <c r="A161" s="48">
        <v>13</v>
      </c>
      <c r="B161" s="135" t="s">
        <v>238</v>
      </c>
      <c r="C161" s="58"/>
      <c r="D161" s="59"/>
      <c r="E161" s="58" t="s">
        <v>150</v>
      </c>
      <c r="F161" s="59" t="s">
        <v>239</v>
      </c>
      <c r="G161" s="60">
        <v>1</v>
      </c>
      <c r="H161" s="61">
        <v>1000000</v>
      </c>
      <c r="I161" s="136">
        <f t="shared" si="4"/>
        <v>1000000</v>
      </c>
      <c r="J161" s="120" t="s">
        <v>141</v>
      </c>
      <c r="K161" s="37"/>
    </row>
    <row r="162" spans="1:11" x14ac:dyDescent="0.25">
      <c r="A162" s="48">
        <v>14</v>
      </c>
      <c r="B162" s="135" t="s">
        <v>240</v>
      </c>
      <c r="C162" s="58"/>
      <c r="D162" s="59"/>
      <c r="E162" s="58" t="s">
        <v>241</v>
      </c>
      <c r="F162" s="59" t="s">
        <v>242</v>
      </c>
      <c r="G162" s="60">
        <v>1</v>
      </c>
      <c r="H162" s="61">
        <v>150000</v>
      </c>
      <c r="I162" s="136">
        <f t="shared" si="4"/>
        <v>150000</v>
      </c>
      <c r="J162" s="120" t="s">
        <v>141</v>
      </c>
      <c r="K162" s="37"/>
    </row>
    <row r="163" spans="1:11" x14ac:dyDescent="0.25">
      <c r="A163" s="48">
        <v>15</v>
      </c>
      <c r="B163" s="135" t="s">
        <v>243</v>
      </c>
      <c r="C163" s="58"/>
      <c r="D163" s="59" t="s">
        <v>244</v>
      </c>
      <c r="E163" s="58">
        <v>41771</v>
      </c>
      <c r="F163" s="59"/>
      <c r="G163" s="60">
        <v>1</v>
      </c>
      <c r="H163" s="61">
        <v>1500000</v>
      </c>
      <c r="I163" s="136">
        <f t="shared" si="4"/>
        <v>1500000</v>
      </c>
      <c r="J163" s="120" t="s">
        <v>245</v>
      </c>
      <c r="K163" s="37"/>
    </row>
    <row r="164" spans="1:11" x14ac:dyDescent="0.25">
      <c r="A164" s="48">
        <v>16</v>
      </c>
      <c r="B164" s="135" t="s">
        <v>246</v>
      </c>
      <c r="C164" s="58"/>
      <c r="D164" s="59" t="s">
        <v>247</v>
      </c>
      <c r="E164" s="58">
        <v>41771</v>
      </c>
      <c r="F164" s="59"/>
      <c r="G164" s="60">
        <v>2</v>
      </c>
      <c r="H164" s="61">
        <v>116000</v>
      </c>
      <c r="I164" s="136">
        <f t="shared" si="4"/>
        <v>232000</v>
      </c>
      <c r="J164" s="120" t="s">
        <v>245</v>
      </c>
      <c r="K164" s="37"/>
    </row>
    <row r="165" spans="1:11" x14ac:dyDescent="0.25">
      <c r="A165" s="48">
        <v>17</v>
      </c>
      <c r="B165" s="135" t="s">
        <v>246</v>
      </c>
      <c r="C165" s="58"/>
      <c r="D165" s="59" t="s">
        <v>247</v>
      </c>
      <c r="E165" s="58">
        <v>41771</v>
      </c>
      <c r="F165" s="59"/>
      <c r="G165" s="60">
        <v>3</v>
      </c>
      <c r="H165" s="61">
        <v>116000</v>
      </c>
      <c r="I165" s="136">
        <f t="shared" si="4"/>
        <v>348000</v>
      </c>
      <c r="J165" s="120" t="s">
        <v>245</v>
      </c>
      <c r="K165" s="37"/>
    </row>
    <row r="166" spans="1:11" x14ac:dyDescent="0.25">
      <c r="A166" s="48">
        <v>18</v>
      </c>
      <c r="B166" s="135" t="s">
        <v>248</v>
      </c>
      <c r="C166" s="58"/>
      <c r="D166" s="59"/>
      <c r="E166" s="58">
        <v>41789</v>
      </c>
      <c r="F166" s="59"/>
      <c r="G166" s="60">
        <v>3</v>
      </c>
      <c r="H166" s="61">
        <v>350000</v>
      </c>
      <c r="I166" s="136">
        <f t="shared" si="4"/>
        <v>1050000</v>
      </c>
      <c r="J166" s="120" t="s">
        <v>152</v>
      </c>
      <c r="K166" s="37"/>
    </row>
    <row r="167" spans="1:11" x14ac:dyDescent="0.25">
      <c r="A167" s="48">
        <v>19</v>
      </c>
      <c r="B167" s="135" t="s">
        <v>249</v>
      </c>
      <c r="C167" s="58"/>
      <c r="D167" s="59"/>
      <c r="E167" s="58">
        <v>41789</v>
      </c>
      <c r="F167" s="59"/>
      <c r="G167" s="60">
        <v>1</v>
      </c>
      <c r="H167" s="61">
        <v>3300000</v>
      </c>
      <c r="I167" s="136">
        <f t="shared" si="4"/>
        <v>3300000</v>
      </c>
      <c r="J167" s="120" t="s">
        <v>152</v>
      </c>
      <c r="K167" s="37"/>
    </row>
    <row r="168" spans="1:11" x14ac:dyDescent="0.25">
      <c r="A168" s="48">
        <v>20</v>
      </c>
      <c r="B168" s="135" t="s">
        <v>250</v>
      </c>
      <c r="C168" s="58"/>
      <c r="D168" s="59"/>
      <c r="E168" s="58">
        <v>41769</v>
      </c>
      <c r="F168" s="59"/>
      <c r="G168" s="60">
        <v>1</v>
      </c>
      <c r="H168" s="61">
        <v>6000000</v>
      </c>
      <c r="I168" s="136">
        <f t="shared" si="4"/>
        <v>6000000</v>
      </c>
      <c r="J168" s="120" t="s">
        <v>152</v>
      </c>
      <c r="K168" s="37"/>
    </row>
    <row r="169" spans="1:11" ht="15.75" thickBot="1" x14ac:dyDescent="0.3">
      <c r="A169" s="48">
        <v>21</v>
      </c>
      <c r="B169" s="57" t="s">
        <v>251</v>
      </c>
      <c r="C169" s="58"/>
      <c r="D169" s="59"/>
      <c r="E169" s="58"/>
      <c r="F169" s="59"/>
      <c r="G169" s="60">
        <v>1</v>
      </c>
      <c r="H169" s="61">
        <v>5450000</v>
      </c>
      <c r="I169" s="61">
        <f t="shared" si="4"/>
        <v>5450000</v>
      </c>
      <c r="J169" s="120" t="s">
        <v>43</v>
      </c>
      <c r="K169" s="37"/>
    </row>
    <row r="170" spans="1:11" ht="15.75" thickBot="1" x14ac:dyDescent="0.3">
      <c r="A170" s="94"/>
      <c r="B170" s="94"/>
      <c r="C170" s="94"/>
      <c r="D170" s="95"/>
      <c r="E170" s="94"/>
      <c r="F170" s="94"/>
      <c r="G170" s="124">
        <f>SUM(G149:G169)</f>
        <v>43</v>
      </c>
      <c r="H170" s="125">
        <f>SUM(H149:H169)</f>
        <v>25439000</v>
      </c>
      <c r="I170" s="126">
        <f>SUM(I149:I169)</f>
        <v>32774000</v>
      </c>
      <c r="J170" s="115"/>
      <c r="K170" s="37"/>
    </row>
    <row r="171" spans="1:11" x14ac:dyDescent="0.25">
      <c r="A171" s="41"/>
      <c r="B171" s="42"/>
      <c r="C171" s="42"/>
      <c r="D171" s="43"/>
      <c r="E171" s="42"/>
      <c r="F171" s="42"/>
      <c r="G171" s="44"/>
      <c r="H171" s="45"/>
      <c r="I171" s="46"/>
      <c r="J171" s="116"/>
      <c r="K171" s="37"/>
    </row>
    <row r="172" spans="1:11" x14ac:dyDescent="0.25">
      <c r="A172" s="48"/>
      <c r="B172" s="138" t="s">
        <v>252</v>
      </c>
      <c r="C172" s="58"/>
      <c r="D172" s="59"/>
      <c r="E172" s="58"/>
      <c r="F172" s="59"/>
      <c r="G172" s="60"/>
      <c r="H172" s="85"/>
      <c r="I172" s="85"/>
      <c r="J172" s="139"/>
      <c r="K172" s="119"/>
    </row>
    <row r="173" spans="1:11" x14ac:dyDescent="0.25">
      <c r="A173" s="48"/>
      <c r="B173" s="60"/>
      <c r="C173" s="58"/>
      <c r="D173" s="59"/>
      <c r="E173" s="58"/>
      <c r="F173" s="59"/>
      <c r="G173" s="60"/>
      <c r="H173" s="85"/>
      <c r="I173" s="85"/>
      <c r="J173" s="120"/>
      <c r="K173" s="119"/>
    </row>
    <row r="174" spans="1:11" x14ac:dyDescent="0.25">
      <c r="A174" s="48"/>
      <c r="B174" s="60"/>
      <c r="C174" s="58"/>
      <c r="D174" s="59"/>
      <c r="E174" s="58"/>
      <c r="F174" s="59"/>
      <c r="G174" s="60"/>
      <c r="H174" s="85"/>
      <c r="I174" s="85"/>
      <c r="J174" s="120"/>
      <c r="K174" s="37"/>
    </row>
    <row r="175" spans="1:11" x14ac:dyDescent="0.25">
      <c r="A175" s="48"/>
      <c r="B175" s="60"/>
      <c r="C175" s="58"/>
      <c r="D175" s="59"/>
      <c r="E175" s="58"/>
      <c r="F175" s="59"/>
      <c r="G175" s="60"/>
      <c r="H175" s="85"/>
      <c r="I175" s="85"/>
      <c r="J175" s="120"/>
      <c r="K175" s="37"/>
    </row>
    <row r="176" spans="1:11" ht="15.75" thickBot="1" x14ac:dyDescent="0.3">
      <c r="A176" s="48"/>
      <c r="B176" s="60"/>
      <c r="C176" s="58"/>
      <c r="D176" s="59"/>
      <c r="E176" s="58"/>
      <c r="F176" s="59"/>
      <c r="G176" s="60"/>
      <c r="H176" s="85"/>
      <c r="I176" s="85"/>
      <c r="J176" s="120"/>
      <c r="K176" s="37"/>
    </row>
    <row r="177" spans="1:11" ht="15.75" thickBot="1" x14ac:dyDescent="0.3">
      <c r="A177" s="94"/>
      <c r="B177" s="94"/>
      <c r="C177" s="94"/>
      <c r="D177" s="95"/>
      <c r="E177" s="94"/>
      <c r="F177" s="94"/>
      <c r="G177" s="124">
        <f>SUM(G173:G176)</f>
        <v>0</v>
      </c>
      <c r="H177" s="125" t="s">
        <v>161</v>
      </c>
      <c r="I177" s="126">
        <f>SUM(I173:I176)</f>
        <v>0</v>
      </c>
      <c r="J177" s="115"/>
      <c r="K177" s="37"/>
    </row>
    <row r="178" spans="1:11" x14ac:dyDescent="0.25">
      <c r="A178" s="41"/>
      <c r="B178" s="42"/>
      <c r="C178" s="42"/>
      <c r="D178" s="43"/>
      <c r="E178" s="42"/>
      <c r="F178" s="42"/>
      <c r="G178" s="44"/>
      <c r="H178" s="45"/>
      <c r="I178" s="46"/>
      <c r="J178" s="116"/>
      <c r="K178" s="37"/>
    </row>
    <row r="179" spans="1:11" x14ac:dyDescent="0.25">
      <c r="A179" s="48"/>
      <c r="B179" s="117" t="s">
        <v>253</v>
      </c>
      <c r="C179" s="66"/>
      <c r="D179" s="67"/>
      <c r="E179" s="66"/>
      <c r="F179" s="67"/>
      <c r="G179" s="68"/>
      <c r="H179" s="107"/>
      <c r="I179" s="107"/>
      <c r="J179" s="140"/>
      <c r="K179" s="119"/>
    </row>
    <row r="180" spans="1:11" x14ac:dyDescent="0.25">
      <c r="A180" s="48"/>
      <c r="B180" s="60"/>
      <c r="C180" s="58"/>
      <c r="D180" s="59"/>
      <c r="E180" s="58"/>
      <c r="F180" s="59"/>
      <c r="G180" s="60"/>
      <c r="H180" s="85"/>
      <c r="I180" s="85"/>
      <c r="J180" s="120"/>
      <c r="K180" s="119"/>
    </row>
    <row r="181" spans="1:11" x14ac:dyDescent="0.25">
      <c r="A181" s="48"/>
      <c r="B181" s="60"/>
      <c r="C181" s="58"/>
      <c r="D181" s="59"/>
      <c r="E181" s="58"/>
      <c r="F181" s="59"/>
      <c r="G181" s="60"/>
      <c r="H181" s="85"/>
      <c r="I181" s="85"/>
      <c r="J181" s="120"/>
      <c r="K181" s="37"/>
    </row>
    <row r="182" spans="1:11" x14ac:dyDescent="0.25">
      <c r="A182" s="48"/>
      <c r="B182" s="60"/>
      <c r="C182" s="58"/>
      <c r="D182" s="59"/>
      <c r="E182" s="58"/>
      <c r="F182" s="59"/>
      <c r="G182" s="60"/>
      <c r="H182" s="85"/>
      <c r="I182" s="85"/>
      <c r="J182" s="120"/>
      <c r="K182" s="37"/>
    </row>
    <row r="183" spans="1:11" ht="15.75" thickBot="1" x14ac:dyDescent="0.3">
      <c r="A183" s="48"/>
      <c r="B183" s="141"/>
      <c r="C183" s="142"/>
      <c r="D183" s="143"/>
      <c r="E183" s="142"/>
      <c r="F183" s="143"/>
      <c r="G183" s="141"/>
      <c r="H183" s="144"/>
      <c r="I183" s="145"/>
      <c r="J183" s="146"/>
      <c r="K183" s="37"/>
    </row>
    <row r="184" spans="1:11" ht="15.75" thickBot="1" x14ac:dyDescent="0.3">
      <c r="A184" s="94"/>
      <c r="B184" s="94"/>
      <c r="C184" s="94"/>
      <c r="D184" s="95"/>
      <c r="E184" s="94"/>
      <c r="F184" s="94"/>
      <c r="G184" s="124">
        <f>SUM(G180:G183)</f>
        <v>0</v>
      </c>
      <c r="H184" s="125" t="s">
        <v>161</v>
      </c>
      <c r="I184" s="126">
        <f>SUM(I180:I183)</f>
        <v>0</v>
      </c>
      <c r="J184" s="115"/>
      <c r="K184" s="37"/>
    </row>
    <row r="185" spans="1:11" x14ac:dyDescent="0.25">
      <c r="A185" s="41"/>
      <c r="B185" s="42"/>
      <c r="C185" s="42"/>
      <c r="D185" s="43"/>
      <c r="E185" s="42"/>
      <c r="F185" s="42"/>
      <c r="G185" s="44"/>
      <c r="H185" s="45"/>
      <c r="I185" s="46"/>
      <c r="J185" s="116"/>
      <c r="K185" s="37"/>
    </row>
    <row r="186" spans="1:11" x14ac:dyDescent="0.25">
      <c r="A186" s="48"/>
      <c r="B186" s="147" t="s">
        <v>254</v>
      </c>
      <c r="C186" s="50"/>
      <c r="D186" s="51"/>
      <c r="E186" s="50"/>
      <c r="F186" s="51"/>
      <c r="G186" s="52"/>
      <c r="H186" s="53"/>
      <c r="I186" s="148"/>
      <c r="J186" s="123"/>
      <c r="K186" s="119"/>
    </row>
    <row r="187" spans="1:11" x14ac:dyDescent="0.25">
      <c r="A187" s="48">
        <v>1</v>
      </c>
      <c r="B187" s="149" t="s">
        <v>255</v>
      </c>
      <c r="C187" s="50">
        <v>41768</v>
      </c>
      <c r="D187" s="51"/>
      <c r="E187" s="50">
        <v>41768</v>
      </c>
      <c r="F187" s="51" t="s">
        <v>256</v>
      </c>
      <c r="G187" s="52">
        <v>1</v>
      </c>
      <c r="H187" s="64">
        <v>600000</v>
      </c>
      <c r="I187" s="77">
        <f>H187*G187</f>
        <v>600000</v>
      </c>
      <c r="J187" s="123" t="s">
        <v>56</v>
      </c>
      <c r="K187" s="119"/>
    </row>
    <row r="188" spans="1:11" ht="15.75" thickBot="1" x14ac:dyDescent="0.3">
      <c r="A188" s="48"/>
      <c r="B188" s="149"/>
      <c r="C188" s="50"/>
      <c r="D188" s="51"/>
      <c r="E188" s="50"/>
      <c r="F188" s="51"/>
      <c r="G188" s="52"/>
      <c r="H188" s="64"/>
      <c r="I188" s="77">
        <f>H188*G188</f>
        <v>0</v>
      </c>
      <c r="J188" s="123"/>
      <c r="K188" s="37"/>
    </row>
    <row r="189" spans="1:11" ht="15.75" thickBot="1" x14ac:dyDescent="0.3">
      <c r="A189" s="94"/>
      <c r="B189" s="94"/>
      <c r="C189" s="94"/>
      <c r="D189" s="95"/>
      <c r="E189" s="94"/>
      <c r="F189" s="94"/>
      <c r="G189" s="124">
        <f>SUM(G187:G188)</f>
        <v>1</v>
      </c>
      <c r="H189" s="125">
        <f>SUM(H187:H188)</f>
        <v>600000</v>
      </c>
      <c r="I189" s="126">
        <f>SUM(I187:I188)</f>
        <v>600000</v>
      </c>
      <c r="J189" s="115"/>
      <c r="K189" s="37"/>
    </row>
    <row r="190" spans="1:11" x14ac:dyDescent="0.25">
      <c r="A190" s="41"/>
      <c r="B190" s="42"/>
      <c r="C190" s="42"/>
      <c r="D190" s="43"/>
      <c r="E190" s="42"/>
      <c r="F190" s="42"/>
      <c r="G190" s="44"/>
      <c r="H190" s="45"/>
      <c r="I190" s="46"/>
      <c r="J190" s="116"/>
      <c r="K190" s="37"/>
    </row>
    <row r="191" spans="1:11" x14ac:dyDescent="0.25">
      <c r="A191" s="48"/>
      <c r="B191" s="147" t="s">
        <v>257</v>
      </c>
      <c r="C191" s="50"/>
      <c r="D191" s="51"/>
      <c r="E191" s="50"/>
      <c r="F191" s="51"/>
      <c r="G191" s="52"/>
      <c r="H191" s="53"/>
      <c r="I191" s="148"/>
      <c r="J191" s="123"/>
      <c r="K191" s="119"/>
    </row>
    <row r="192" spans="1:11" ht="15.75" thickBot="1" x14ac:dyDescent="0.3">
      <c r="A192" s="48"/>
      <c r="B192" s="150"/>
      <c r="C192" s="151"/>
      <c r="D192" s="152"/>
      <c r="E192" s="151"/>
      <c r="F192" s="152"/>
      <c r="G192" s="153"/>
      <c r="H192" s="154" t="s">
        <v>161</v>
      </c>
      <c r="I192" s="155"/>
      <c r="J192" s="156"/>
      <c r="K192" s="119"/>
    </row>
    <row r="193" spans="1:11" ht="15.75" thickBot="1" x14ac:dyDescent="0.3">
      <c r="A193" s="94"/>
      <c r="B193" s="94"/>
      <c r="C193" s="94"/>
      <c r="D193" s="95"/>
      <c r="E193" s="94"/>
      <c r="F193" s="94"/>
      <c r="G193" s="124">
        <f>SUM(G192:G192)</f>
        <v>0</v>
      </c>
      <c r="H193" s="125" t="s">
        <v>161</v>
      </c>
      <c r="I193" s="126"/>
      <c r="J193" s="115"/>
      <c r="K193" s="37"/>
    </row>
    <row r="194" spans="1:11" x14ac:dyDescent="0.25">
      <c r="A194" s="41"/>
      <c r="B194" s="42"/>
      <c r="C194" s="42"/>
      <c r="D194" s="43"/>
      <c r="E194" s="42"/>
      <c r="F194" s="42"/>
      <c r="G194" s="44"/>
      <c r="H194" s="45"/>
      <c r="I194" s="46"/>
      <c r="J194" s="116"/>
      <c r="K194" s="37"/>
    </row>
    <row r="195" spans="1:11" x14ac:dyDescent="0.25">
      <c r="A195" s="48"/>
      <c r="B195" s="147" t="s">
        <v>258</v>
      </c>
      <c r="C195" s="50"/>
      <c r="D195" s="51"/>
      <c r="E195" s="50"/>
      <c r="F195" s="51"/>
      <c r="G195" s="52"/>
      <c r="H195" s="53"/>
      <c r="I195" s="54"/>
      <c r="J195" s="123"/>
      <c r="K195" s="119"/>
    </row>
    <row r="196" spans="1:11" ht="15.75" thickBot="1" x14ac:dyDescent="0.3">
      <c r="A196" s="48">
        <v>1</v>
      </c>
      <c r="B196" s="60"/>
      <c r="C196" s="58"/>
      <c r="D196" s="59"/>
      <c r="E196" s="58"/>
      <c r="F196" s="59"/>
      <c r="G196" s="60"/>
      <c r="H196" s="85"/>
      <c r="I196" s="85"/>
      <c r="J196" s="120"/>
      <c r="K196" s="119"/>
    </row>
    <row r="197" spans="1:11" ht="15.75" thickBot="1" x14ac:dyDescent="0.3">
      <c r="A197" s="94"/>
      <c r="B197" s="94"/>
      <c r="C197" s="94"/>
      <c r="D197" s="95"/>
      <c r="E197" s="94"/>
      <c r="F197" s="94"/>
      <c r="G197" s="124">
        <f>G196</f>
        <v>0</v>
      </c>
      <c r="H197" s="125" t="s">
        <v>161</v>
      </c>
      <c r="I197" s="157">
        <f>+I196</f>
        <v>0</v>
      </c>
      <c r="J197" s="115"/>
      <c r="K197" s="37"/>
    </row>
    <row r="198" spans="1:11" x14ac:dyDescent="0.25">
      <c r="A198" s="41"/>
      <c r="B198" s="42"/>
      <c r="C198" s="42"/>
      <c r="D198" s="43"/>
      <c r="E198" s="42"/>
      <c r="F198" s="42"/>
      <c r="G198" s="44"/>
      <c r="H198" s="45"/>
      <c r="I198" s="46"/>
      <c r="J198" s="116"/>
      <c r="K198" s="37"/>
    </row>
    <row r="199" spans="1:11" x14ac:dyDescent="0.25">
      <c r="A199" s="158"/>
      <c r="B199" s="159" t="s">
        <v>259</v>
      </c>
      <c r="C199" s="160"/>
      <c r="D199" s="161"/>
      <c r="E199" s="160"/>
      <c r="F199" s="160"/>
      <c r="G199" s="162"/>
      <c r="H199" s="163"/>
      <c r="I199" s="164"/>
      <c r="J199" s="165"/>
      <c r="K199" s="119"/>
    </row>
    <row r="200" spans="1:11" x14ac:dyDescent="0.25">
      <c r="A200" s="48">
        <v>1</v>
      </c>
      <c r="B200" s="60" t="s">
        <v>260</v>
      </c>
      <c r="C200" s="58">
        <v>41711</v>
      </c>
      <c r="D200" s="59"/>
      <c r="E200" s="58">
        <v>41711</v>
      </c>
      <c r="F200" s="59"/>
      <c r="G200" s="60">
        <v>1</v>
      </c>
      <c r="H200" s="85">
        <v>1370000</v>
      </c>
      <c r="I200" s="164">
        <f>G200*H200</f>
        <v>1370000</v>
      </c>
      <c r="J200" s="120" t="s">
        <v>58</v>
      </c>
      <c r="K200" s="119"/>
    </row>
    <row r="201" spans="1:11" x14ac:dyDescent="0.25">
      <c r="A201" s="48">
        <v>2</v>
      </c>
      <c r="B201" s="60" t="s">
        <v>261</v>
      </c>
      <c r="C201" s="58"/>
      <c r="D201" s="59"/>
      <c r="E201" s="58">
        <v>41789</v>
      </c>
      <c r="F201" s="59" t="s">
        <v>262</v>
      </c>
      <c r="G201" s="60">
        <v>2</v>
      </c>
      <c r="H201" s="85">
        <v>6000000</v>
      </c>
      <c r="I201" s="164">
        <f>G201*H201</f>
        <v>12000000</v>
      </c>
      <c r="J201" s="120" t="s">
        <v>263</v>
      </c>
      <c r="K201" s="119"/>
    </row>
    <row r="202" spans="1:11" ht="15.75" thickBot="1" x14ac:dyDescent="0.3">
      <c r="A202" s="48"/>
      <c r="B202" s="60"/>
      <c r="C202" s="58"/>
      <c r="D202" s="59"/>
      <c r="E202" s="58"/>
      <c r="F202" s="59"/>
      <c r="G202" s="60"/>
      <c r="H202" s="85"/>
      <c r="I202" s="85"/>
      <c r="J202" s="120"/>
      <c r="K202" s="37"/>
    </row>
    <row r="203" spans="1:11" ht="15.75" thickBot="1" x14ac:dyDescent="0.3">
      <c r="A203" s="94"/>
      <c r="B203" s="94"/>
      <c r="C203" s="94"/>
      <c r="D203" s="95"/>
      <c r="E203" s="94"/>
      <c r="F203" s="94"/>
      <c r="G203" s="124">
        <f>SUM(G200:G202)</f>
        <v>3</v>
      </c>
      <c r="H203" s="125" t="s">
        <v>161</v>
      </c>
      <c r="I203" s="157">
        <f>SUM(I200:I202)</f>
        <v>13370000</v>
      </c>
      <c r="J203" s="115"/>
      <c r="K203" s="37"/>
    </row>
    <row r="204" spans="1:11" ht="19.5" thickBot="1" x14ac:dyDescent="0.3">
      <c r="A204" s="166"/>
      <c r="B204" s="167" t="s">
        <v>264</v>
      </c>
      <c r="C204" s="168"/>
      <c r="D204" s="168"/>
      <c r="E204" s="168"/>
      <c r="F204" s="169"/>
      <c r="G204" s="170">
        <f>G203+G189+G170+G146+G137+G95</f>
        <v>476</v>
      </c>
      <c r="H204" s="171"/>
      <c r="I204" s="171">
        <f>I203+I189+I170+I146+I137+I95</f>
        <v>394858650</v>
      </c>
      <c r="J204" s="172"/>
      <c r="K204" s="37"/>
    </row>
    <row r="205" spans="1:11" x14ac:dyDescent="0.25">
      <c r="A205" s="173"/>
      <c r="B205" s="174"/>
      <c r="C205" s="174"/>
      <c r="D205" s="174"/>
      <c r="E205" s="175"/>
      <c r="F205" s="176"/>
      <c r="G205" s="177"/>
      <c r="H205" s="178"/>
      <c r="I205" s="178"/>
      <c r="J205" s="176"/>
      <c r="K205" s="179"/>
    </row>
    <row r="206" spans="1:11" x14ac:dyDescent="0.25">
      <c r="A206" s="173"/>
      <c r="B206" s="174"/>
      <c r="C206" s="174"/>
      <c r="D206" s="174"/>
      <c r="E206" s="175"/>
      <c r="F206" s="176"/>
      <c r="G206" s="177"/>
      <c r="H206" s="178"/>
      <c r="I206" s="178"/>
      <c r="J206" s="176"/>
      <c r="K206" s="180"/>
    </row>
    <row r="207" spans="1:11" x14ac:dyDescent="0.25">
      <c r="A207" s="174"/>
      <c r="B207" s="174"/>
      <c r="C207" s="174"/>
      <c r="D207" s="174"/>
      <c r="E207" s="175"/>
      <c r="F207" s="176"/>
      <c r="G207" s="181"/>
      <c r="H207" s="182"/>
      <c r="I207" s="183" t="s">
        <v>265</v>
      </c>
      <c r="J207" s="174"/>
      <c r="K207" s="174"/>
    </row>
    <row r="208" spans="1:11" x14ac:dyDescent="0.25">
      <c r="A208" s="174"/>
      <c r="B208" s="174"/>
      <c r="C208" s="175" t="s">
        <v>266</v>
      </c>
      <c r="D208" s="174"/>
      <c r="E208" s="175"/>
      <c r="F208" s="176"/>
      <c r="G208" s="184"/>
      <c r="H208" s="178"/>
      <c r="I208" s="176"/>
      <c r="J208" s="174"/>
      <c r="K208" s="174"/>
    </row>
    <row r="209" spans="1:11" x14ac:dyDescent="0.25">
      <c r="A209" s="174"/>
      <c r="B209" s="174"/>
      <c r="C209" s="175" t="s">
        <v>267</v>
      </c>
      <c r="D209" s="174"/>
      <c r="E209" s="175"/>
      <c r="F209" s="176"/>
      <c r="G209" s="184"/>
      <c r="H209" s="182"/>
      <c r="I209" s="176" t="s">
        <v>268</v>
      </c>
      <c r="J209" s="174"/>
      <c r="K209" s="174"/>
    </row>
    <row r="210" spans="1:11" x14ac:dyDescent="0.25">
      <c r="A210" s="174"/>
      <c r="B210" s="174"/>
      <c r="C210" s="175" t="s">
        <v>269</v>
      </c>
      <c r="D210" s="174"/>
      <c r="E210" s="175"/>
      <c r="F210" s="176"/>
      <c r="G210" s="184"/>
      <c r="H210" s="178"/>
      <c r="I210" s="176"/>
      <c r="J210" s="174"/>
      <c r="K210" s="174"/>
    </row>
    <row r="211" spans="1:11" x14ac:dyDescent="0.25">
      <c r="A211" s="174"/>
      <c r="B211" s="174"/>
      <c r="C211" s="175"/>
      <c r="D211" s="174"/>
      <c r="E211" s="175"/>
      <c r="F211" s="176"/>
      <c r="G211" s="184"/>
      <c r="H211" s="178"/>
      <c r="I211" s="176"/>
      <c r="J211" s="174"/>
      <c r="K211" s="174"/>
    </row>
    <row r="212" spans="1:11" x14ac:dyDescent="0.25">
      <c r="A212" s="174"/>
      <c r="B212" s="174"/>
      <c r="C212" s="175"/>
      <c r="D212" s="174"/>
      <c r="E212" s="175"/>
      <c r="F212" s="176"/>
      <c r="G212" s="184"/>
      <c r="H212" s="178"/>
      <c r="I212" s="176"/>
      <c r="J212" s="174"/>
      <c r="K212" s="174"/>
    </row>
    <row r="213" spans="1:11" x14ac:dyDescent="0.25">
      <c r="A213" s="174"/>
      <c r="B213" s="174"/>
      <c r="C213" s="175"/>
      <c r="D213" s="174"/>
      <c r="E213" s="175"/>
      <c r="F213" s="176"/>
      <c r="G213" s="184"/>
      <c r="H213" s="178"/>
      <c r="I213" s="176"/>
      <c r="J213" s="174"/>
      <c r="K213" s="174"/>
    </row>
    <row r="214" spans="1:11" x14ac:dyDescent="0.25">
      <c r="A214" s="174"/>
      <c r="B214" s="174"/>
      <c r="C214" s="185" t="s">
        <v>270</v>
      </c>
      <c r="D214" s="174"/>
      <c r="E214" s="175"/>
      <c r="F214" s="176"/>
      <c r="G214" s="184"/>
      <c r="H214" s="186"/>
      <c r="I214" s="187" t="s">
        <v>271</v>
      </c>
      <c r="J214" s="188"/>
      <c r="K214" s="189"/>
    </row>
    <row r="215" spans="1:11" x14ac:dyDescent="0.25">
      <c r="A215" s="174"/>
      <c r="B215" s="174"/>
      <c r="C215" s="175" t="s">
        <v>272</v>
      </c>
      <c r="D215" s="174"/>
      <c r="E215" s="175"/>
      <c r="F215" s="176"/>
      <c r="G215" s="184"/>
      <c r="H215" s="182"/>
      <c r="I215" s="176" t="s">
        <v>273</v>
      </c>
      <c r="J215" s="177"/>
      <c r="K215" s="189"/>
    </row>
    <row r="216" spans="1:11" x14ac:dyDescent="0.25">
      <c r="K216" s="189"/>
    </row>
    <row r="217" spans="1:11" x14ac:dyDescent="0.25">
      <c r="K217" s="189"/>
    </row>
  </sheetData>
  <mergeCells count="13">
    <mergeCell ref="E6:E7"/>
    <mergeCell ref="F6:F7"/>
    <mergeCell ref="B204:F204"/>
    <mergeCell ref="A2:K2"/>
    <mergeCell ref="A3:K3"/>
    <mergeCell ref="A5:A7"/>
    <mergeCell ref="B5:B7"/>
    <mergeCell ref="C5:D5"/>
    <mergeCell ref="E5:F5"/>
    <mergeCell ref="G5:I5"/>
    <mergeCell ref="K5:K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2020-01-15T07:16:31Z</dcterms:created>
  <dcterms:modified xsi:type="dcterms:W3CDTF">2020-01-15T07:19:32Z</dcterms:modified>
</cp:coreProperties>
</file>