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15" windowWidth="20835" windowHeight="798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Q237" i="1"/>
  <c r="R237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Q175" i="1"/>
  <c r="N175" i="1"/>
  <c r="L175" i="1"/>
  <c r="K175" i="1"/>
  <c r="J175" i="1"/>
  <c r="I175" i="1"/>
  <c r="H175" i="1"/>
  <c r="G175" i="1"/>
  <c r="F175" i="1"/>
  <c r="E175" i="1"/>
  <c r="M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Q134" i="1" s="1"/>
  <c r="R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Q125" i="1"/>
  <c r="E125" i="1"/>
  <c r="E124" i="1"/>
  <c r="Q124" i="1" s="1"/>
  <c r="E123" i="1"/>
  <c r="Q123" i="1" s="1"/>
  <c r="E122" i="1"/>
  <c r="Q122" i="1" s="1"/>
  <c r="Q121" i="1"/>
  <c r="E121" i="1"/>
  <c r="E120" i="1"/>
  <c r="Q120" i="1" s="1"/>
  <c r="E119" i="1"/>
  <c r="Q119" i="1" s="1"/>
  <c r="E118" i="1"/>
  <c r="Q118" i="1" s="1"/>
  <c r="E117" i="1"/>
  <c r="Q117" i="1" s="1"/>
  <c r="E116" i="1"/>
  <c r="Q116" i="1" s="1"/>
  <c r="N115" i="1"/>
  <c r="L115" i="1"/>
  <c r="K115" i="1"/>
  <c r="J115" i="1"/>
  <c r="I115" i="1"/>
  <c r="H115" i="1"/>
  <c r="G115" i="1"/>
  <c r="F115" i="1"/>
  <c r="E115" i="1"/>
  <c r="Q115" i="1" s="1"/>
  <c r="E114" i="1"/>
  <c r="Q114" i="1" s="1"/>
  <c r="E113" i="1"/>
  <c r="Q113" i="1" s="1"/>
  <c r="Q112" i="1"/>
  <c r="E112" i="1"/>
  <c r="E111" i="1"/>
  <c r="Q111" i="1" s="1"/>
  <c r="E110" i="1"/>
  <c r="Q110" i="1" s="1"/>
  <c r="E109" i="1"/>
  <c r="Q109" i="1" s="1"/>
  <c r="Q108" i="1"/>
  <c r="E108" i="1"/>
  <c r="E107" i="1"/>
  <c r="Q107" i="1" s="1"/>
  <c r="E106" i="1"/>
  <c r="Q106" i="1" s="1"/>
  <c r="E105" i="1"/>
  <c r="Q105" i="1" s="1"/>
  <c r="Q104" i="1"/>
  <c r="E104" i="1"/>
  <c r="E103" i="1"/>
  <c r="Q103" i="1" s="1"/>
  <c r="E102" i="1"/>
  <c r="Q102" i="1" s="1"/>
  <c r="E101" i="1"/>
  <c r="Q101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E97" i="1"/>
  <c r="Q97" i="1" s="1"/>
  <c r="E96" i="1"/>
  <c r="Q96" i="1" s="1"/>
  <c r="Q95" i="1"/>
  <c r="E95" i="1"/>
  <c r="E94" i="1"/>
  <c r="Q94" i="1" s="1"/>
  <c r="E93" i="1"/>
  <c r="Q93" i="1" s="1"/>
  <c r="E92" i="1"/>
  <c r="Q92" i="1" s="1"/>
  <c r="E91" i="1"/>
  <c r="Q91" i="1" s="1"/>
  <c r="E90" i="1"/>
  <c r="Q90" i="1" s="1"/>
  <c r="E89" i="1"/>
  <c r="Q89" i="1" s="1"/>
  <c r="E88" i="1"/>
  <c r="Q88" i="1" s="1"/>
  <c r="Q87" i="1"/>
  <c r="E87" i="1"/>
  <c r="Q86" i="1"/>
  <c r="E86" i="1"/>
  <c r="Q85" i="1"/>
  <c r="E85" i="1"/>
  <c r="Q84" i="1"/>
  <c r="E84" i="1"/>
  <c r="N83" i="1"/>
  <c r="L83" i="1"/>
  <c r="K83" i="1"/>
  <c r="J83" i="1"/>
  <c r="I83" i="1"/>
  <c r="H83" i="1"/>
  <c r="G83" i="1"/>
  <c r="F83" i="1"/>
  <c r="E83" i="1"/>
  <c r="Q83" i="1" s="1"/>
  <c r="Q82" i="1"/>
  <c r="E82" i="1"/>
  <c r="Q81" i="1"/>
  <c r="E81" i="1"/>
  <c r="Q80" i="1"/>
  <c r="E80" i="1"/>
  <c r="Q79" i="1"/>
  <c r="E79" i="1"/>
  <c r="Q78" i="1"/>
  <c r="E78" i="1"/>
  <c r="Q77" i="1"/>
  <c r="E77" i="1"/>
  <c r="Q76" i="1"/>
  <c r="E76" i="1"/>
  <c r="Q75" i="1"/>
  <c r="E75" i="1"/>
  <c r="Q74" i="1"/>
  <c r="E74" i="1"/>
  <c r="E73" i="1"/>
  <c r="Q73" i="1" s="1"/>
  <c r="Q72" i="1"/>
  <c r="E72" i="1"/>
  <c r="E71" i="1"/>
  <c r="Q71" i="1" s="1"/>
  <c r="Q70" i="1"/>
  <c r="E70" i="1"/>
  <c r="E69" i="1"/>
  <c r="Q69" i="1" s="1"/>
  <c r="Q68" i="1"/>
  <c r="E68" i="1"/>
  <c r="E67" i="1"/>
  <c r="Q67" i="1" s="1"/>
  <c r="Q66" i="1"/>
  <c r="E66" i="1"/>
  <c r="N65" i="1"/>
  <c r="L65" i="1"/>
  <c r="K65" i="1"/>
  <c r="J65" i="1"/>
  <c r="I65" i="1"/>
  <c r="H65" i="1"/>
  <c r="G65" i="1"/>
  <c r="F65" i="1"/>
  <c r="E65" i="1"/>
  <c r="M65" i="1" s="1"/>
  <c r="E64" i="1"/>
  <c r="Q64" i="1" s="1"/>
  <c r="Q63" i="1"/>
  <c r="E63" i="1"/>
  <c r="E62" i="1"/>
  <c r="Q62" i="1" s="1"/>
  <c r="Q61" i="1"/>
  <c r="E61" i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N44" i="1"/>
  <c r="L44" i="1"/>
  <c r="K44" i="1"/>
  <c r="J44" i="1"/>
  <c r="I44" i="1"/>
  <c r="H44" i="1"/>
  <c r="G44" i="1"/>
  <c r="F44" i="1"/>
  <c r="E44" i="1"/>
  <c r="M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N27" i="1"/>
  <c r="L27" i="1"/>
  <c r="K27" i="1"/>
  <c r="J27" i="1"/>
  <c r="I27" i="1"/>
  <c r="H27" i="1"/>
  <c r="G27" i="1"/>
  <c r="F27" i="1"/>
  <c r="E27" i="1"/>
  <c r="M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Q8" i="1" s="1"/>
  <c r="R8" i="1" l="1"/>
  <c r="R83" i="1"/>
  <c r="R115" i="1"/>
  <c r="M115" i="1"/>
  <c r="M134" i="1"/>
  <c r="Q44" i="1"/>
  <c r="R44" i="1" s="1"/>
  <c r="M83" i="1"/>
  <c r="Q100" i="1"/>
  <c r="R100" i="1" s="1"/>
  <c r="Q155" i="1"/>
  <c r="R155" i="1" s="1"/>
  <c r="R187" i="1"/>
  <c r="M203" i="1"/>
  <c r="M217" i="1"/>
  <c r="Q27" i="1"/>
  <c r="R27" i="1" s="1"/>
  <c r="Q65" i="1"/>
  <c r="R65" i="1" s="1"/>
  <c r="E258" i="1"/>
  <c r="M8" i="1"/>
  <c r="M258" i="1" s="1"/>
  <c r="R175" i="1"/>
  <c r="Q258" i="1" l="1"/>
  <c r="R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<sst xmlns="http://schemas.openxmlformats.org/spreadsheetml/2006/main" count="627" uniqueCount="306">
  <si>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</si>
  <si>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</si>
  <si>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6 AGUSTUS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</si>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</sst>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09492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07587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26</xdr:col>
      <xdr:colOff>374523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09492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26</xdr:col>
      <xdr:colOff>374523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07587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26</xdr:col>
      <xdr:colOff>336423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09492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26</xdr:col>
      <xdr:colOff>336423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07587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EMP.DESKTOP-MAOFKK6\Downloads\DATA%20TOTAL%20KONTAK%20ERAT%2006%20AGUSTU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  <row r="2">
          <cell r="E2" t="str">
            <v>GAJAH</v>
          </cell>
          <cell r="F2" t="str">
            <v>SAMBUNG</v>
          </cell>
        </row>
        <row r="3">
          <cell r="E3" t="str">
            <v>GAJAH</v>
          </cell>
          <cell r="F3" t="str">
            <v>SAMBUNG</v>
          </cell>
        </row>
        <row r="4">
          <cell r="E4" t="str">
            <v>GAJAH</v>
          </cell>
          <cell r="F4" t="str">
            <v>SAMBUNG</v>
          </cell>
        </row>
        <row r="5">
          <cell r="E5" t="str">
            <v>GAJAH</v>
          </cell>
          <cell r="F5" t="str">
            <v>SAMBUNG</v>
          </cell>
        </row>
        <row r="6">
          <cell r="E6" t="str">
            <v>GAJAH</v>
          </cell>
          <cell r="F6" t="str">
            <v>SAMBUNG</v>
          </cell>
        </row>
        <row r="7">
          <cell r="E7" t="str">
            <v>GAJAH</v>
          </cell>
          <cell r="F7" t="str">
            <v>SAMBUNG</v>
          </cell>
        </row>
        <row r="8">
          <cell r="E8" t="str">
            <v>GAJAH</v>
          </cell>
          <cell r="F8" t="str">
            <v>SAMBUNG</v>
          </cell>
        </row>
        <row r="9">
          <cell r="E9" t="str">
            <v>GAJAH</v>
          </cell>
          <cell r="F9" t="str">
            <v>SAMBUNG</v>
          </cell>
        </row>
        <row r="10">
          <cell r="E10" t="str">
            <v>GAJAH</v>
          </cell>
          <cell r="F10" t="str">
            <v>SAMBUNG</v>
          </cell>
        </row>
        <row r="11">
          <cell r="E11" t="str">
            <v>GAJAH</v>
          </cell>
          <cell r="F11" t="str">
            <v>SAMBUNG</v>
          </cell>
        </row>
        <row r="12">
          <cell r="E12" t="str">
            <v>MRANGGEN</v>
          </cell>
          <cell r="F12" t="str">
            <v>JAMUS</v>
          </cell>
        </row>
        <row r="13">
          <cell r="E13" t="str">
            <v>MRANGGEN</v>
          </cell>
          <cell r="F13" t="str">
            <v>BATURSARI</v>
          </cell>
        </row>
        <row r="14">
          <cell r="E14" t="str">
            <v>MRANGGEN</v>
          </cell>
          <cell r="F14" t="str">
            <v>BATURSARI</v>
          </cell>
        </row>
        <row r="15">
          <cell r="E15" t="str">
            <v>MRANGGEN</v>
          </cell>
          <cell r="F15" t="str">
            <v>BATURSARI</v>
          </cell>
        </row>
        <row r="16">
          <cell r="E16" t="str">
            <v>KEBONAGUNG</v>
          </cell>
          <cell r="F16" t="str">
            <v>MEGONTEN</v>
          </cell>
        </row>
        <row r="17">
          <cell r="E17" t="str">
            <v>KEBONAGUNG</v>
          </cell>
          <cell r="F17" t="str">
            <v>MEGONTEN</v>
          </cell>
        </row>
        <row r="18">
          <cell r="E18" t="str">
            <v>KEBONAGUNG</v>
          </cell>
          <cell r="F18" t="str">
            <v>MEGONTEN</v>
          </cell>
        </row>
        <row r="19">
          <cell r="E19" t="str">
            <v>KEBONAGUNG</v>
          </cell>
          <cell r="F19" t="str">
            <v>MEGONTEN</v>
          </cell>
        </row>
        <row r="20">
          <cell r="E20" t="str">
            <v>KEBONAGUNG</v>
          </cell>
          <cell r="F20" t="str">
            <v>MEGONTEN</v>
          </cell>
        </row>
        <row r="21">
          <cell r="E21" t="str">
            <v>KEBONAGUNG</v>
          </cell>
          <cell r="F21" t="str">
            <v>MEGONTEN</v>
          </cell>
        </row>
        <row r="22">
          <cell r="E22" t="str">
            <v>KEBONAGUNG</v>
          </cell>
          <cell r="F22" t="str">
            <v>MEGONTEN</v>
          </cell>
        </row>
        <row r="23">
          <cell r="E23" t="str">
            <v>KEBONAGUNG</v>
          </cell>
          <cell r="F23" t="str">
            <v>MEGONTEN</v>
          </cell>
        </row>
        <row r="24">
          <cell r="E24" t="str">
            <v>KEBONAGUNG</v>
          </cell>
          <cell r="F24" t="str">
            <v>MEGONTEN</v>
          </cell>
        </row>
        <row r="25">
          <cell r="E25" t="str">
            <v>KEBONAGUNG</v>
          </cell>
          <cell r="F25" t="str">
            <v>MEGONTEN</v>
          </cell>
        </row>
        <row r="26">
          <cell r="E26" t="str">
            <v>KEBONAGUNG</v>
          </cell>
          <cell r="F26" t="str">
            <v>MEGONTEN</v>
          </cell>
        </row>
        <row r="27">
          <cell r="E27" t="str">
            <v>KEBONAGUNG</v>
          </cell>
          <cell r="F27" t="str">
            <v>MEGONTEN</v>
          </cell>
        </row>
        <row r="28">
          <cell r="E28" t="str">
            <v>KEBONAGUNG</v>
          </cell>
          <cell r="F28" t="str">
            <v>MEGONTEN</v>
          </cell>
        </row>
        <row r="29">
          <cell r="E29" t="str">
            <v>KEBONAGUNG</v>
          </cell>
          <cell r="F29" t="str">
            <v>MEGONTEN</v>
          </cell>
        </row>
        <row r="30">
          <cell r="E30" t="str">
            <v>KEBONAGUNG</v>
          </cell>
          <cell r="F30" t="str">
            <v>MEGONTEN</v>
          </cell>
        </row>
        <row r="31">
          <cell r="E31" t="str">
            <v>KEBONAGUNG</v>
          </cell>
          <cell r="F31" t="str">
            <v>MEGONTEN</v>
          </cell>
        </row>
        <row r="32">
          <cell r="E32" t="str">
            <v>KEBONAGUNG</v>
          </cell>
          <cell r="F32" t="str">
            <v>MEGONTEN</v>
          </cell>
        </row>
        <row r="33">
          <cell r="E33" t="str">
            <v>KARANGAWEN</v>
          </cell>
          <cell r="F33" t="str">
            <v>TLOGOREJO</v>
          </cell>
        </row>
        <row r="34">
          <cell r="E34" t="str">
            <v>MRANGGEN</v>
          </cell>
          <cell r="F34" t="str">
            <v>KEMBANGARUM</v>
          </cell>
        </row>
        <row r="35">
          <cell r="E35" t="str">
            <v>MRANGGEN</v>
          </cell>
          <cell r="F35" t="str">
            <v>KEMBANGARUM</v>
          </cell>
        </row>
        <row r="36">
          <cell r="E36" t="str">
            <v>KARANGAWEN</v>
          </cell>
          <cell r="F36" t="str">
            <v>REJOSARI</v>
          </cell>
        </row>
        <row r="37">
          <cell r="E37" t="str">
            <v>KARANGAWEN</v>
          </cell>
          <cell r="F37" t="str">
            <v>REJOSARI</v>
          </cell>
        </row>
        <row r="38">
          <cell r="E38" t="str">
            <v>KEBONAGUNG</v>
          </cell>
          <cell r="F38" t="str">
            <v>MEGONTEN</v>
          </cell>
        </row>
        <row r="39">
          <cell r="E39" t="str">
            <v>KEBONAGUNG</v>
          </cell>
          <cell r="F39" t="str">
            <v>MEGONTEN</v>
          </cell>
        </row>
        <row r="40">
          <cell r="E40" t="str">
            <v>KEBONAGUNG</v>
          </cell>
          <cell r="F40" t="str">
            <v>MEGONTEN</v>
          </cell>
        </row>
        <row r="41">
          <cell r="E41" t="str">
            <v>KEBONAGUNG</v>
          </cell>
          <cell r="F41" t="str">
            <v>MEGONTEN</v>
          </cell>
        </row>
        <row r="42">
          <cell r="E42" t="str">
            <v>KEBONAGUNG</v>
          </cell>
          <cell r="F42" t="str">
            <v>MEGONTEN</v>
          </cell>
        </row>
        <row r="43">
          <cell r="E43" t="str">
            <v>KEBONAGUNG</v>
          </cell>
          <cell r="F43" t="str">
            <v>MEGONTEN</v>
          </cell>
        </row>
        <row r="44">
          <cell r="E44" t="str">
            <v>KEBONAGUNG</v>
          </cell>
          <cell r="F44" t="str">
            <v>MEGONTEN</v>
          </cell>
        </row>
        <row r="45">
          <cell r="E45" t="str">
            <v>KEBONAGUNG</v>
          </cell>
          <cell r="F45" t="str">
            <v>MEGONTEN</v>
          </cell>
        </row>
        <row r="46">
          <cell r="E46" t="str">
            <v>KEBONAGUNG</v>
          </cell>
          <cell r="F46" t="str">
            <v>MEGONTEN</v>
          </cell>
        </row>
        <row r="47">
          <cell r="E47" t="str">
            <v>KEBONAGUNG</v>
          </cell>
          <cell r="F47" t="str">
            <v>MEGONTEN</v>
          </cell>
        </row>
        <row r="48">
          <cell r="E48" t="str">
            <v>KEBONAGUNG</v>
          </cell>
          <cell r="F48" t="str">
            <v>MEGONTEN</v>
          </cell>
        </row>
        <row r="49">
          <cell r="E49" t="str">
            <v>KEBONAGUNG</v>
          </cell>
          <cell r="F49" t="str">
            <v>MEGONTEN</v>
          </cell>
        </row>
        <row r="50">
          <cell r="E50" t="str">
            <v>KEBONAGUNG</v>
          </cell>
          <cell r="F50" t="str">
            <v>MEGONTEN</v>
          </cell>
        </row>
        <row r="51">
          <cell r="E51" t="str">
            <v>KEBONAGUNG</v>
          </cell>
          <cell r="F51" t="str">
            <v>MEGONTEN</v>
          </cell>
        </row>
        <row r="52">
          <cell r="E52" t="str">
            <v>KEBONAGUNG</v>
          </cell>
          <cell r="F52" t="str">
            <v>MEGONTEN</v>
          </cell>
        </row>
        <row r="53">
          <cell r="E53" t="str">
            <v>KEBONAGUNG</v>
          </cell>
          <cell r="F53" t="str">
            <v>MEGONTEN</v>
          </cell>
        </row>
        <row r="54">
          <cell r="E54" t="str">
            <v>KEBONAGUNG</v>
          </cell>
          <cell r="F54" t="str">
            <v>MEGONTEN</v>
          </cell>
        </row>
        <row r="55">
          <cell r="E55" t="str">
            <v>KEBONAGUNG</v>
          </cell>
          <cell r="F55" t="str">
            <v>MEGONTEN</v>
          </cell>
        </row>
        <row r="56">
          <cell r="E56" t="str">
            <v>KEBONAGUNG</v>
          </cell>
          <cell r="F56" t="str">
            <v>MEGONTEN</v>
          </cell>
        </row>
        <row r="57">
          <cell r="E57" t="str">
            <v>KEBONAGUNG</v>
          </cell>
          <cell r="F57" t="str">
            <v>MEGONTEN</v>
          </cell>
        </row>
        <row r="58">
          <cell r="E58" t="str">
            <v>KEBONAGUNG</v>
          </cell>
          <cell r="F58" t="str">
            <v>MEGONTEN</v>
          </cell>
        </row>
        <row r="59">
          <cell r="E59" t="str">
            <v>KEBONAGUNG</v>
          </cell>
          <cell r="F59" t="str">
            <v>MEGONTEN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workbookViewId="0">
      <selection activeCell="R8" sqref="R8:R258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2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0.140625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2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6</v>
      </c>
      <c r="N8" s="27" t="e">
        <f>SUM(#REF!)</f>
        <v>#REF!</v>
      </c>
      <c r="Q8" s="28">
        <f t="shared" ref="Q8:Q71" si="0">SUM(E8:E8)</f>
        <v>2</v>
      </c>
      <c r="R8" s="69">
        <f>SUM(Q8:Q26)</f>
        <v>6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0</v>
      </c>
      <c r="R9" s="67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0</v>
      </c>
      <c r="R10" s="67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  <c r="R11" s="67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0</v>
      </c>
      <c r="R12" s="67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0</v>
      </c>
      <c r="R13" s="67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0</v>
      </c>
      <c r="R14" s="67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  <c r="R15" s="67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0</v>
      </c>
      <c r="R16" s="67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0</v>
      </c>
      <c r="R17" s="67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  <c r="R18" s="67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  <c r="R19" s="67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1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1</v>
      </c>
      <c r="R20" s="67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  <c r="R21" s="67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0</v>
      </c>
      <c r="R22" s="67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  <c r="R23" s="67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0</v>
      </c>
      <c r="R24" s="67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0</v>
      </c>
      <c r="R25" s="67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3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3</v>
      </c>
      <c r="R26" s="67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0</v>
      </c>
      <c r="N27" s="29" t="e">
        <f>SUM(#REF!)</f>
        <v>#REF!</v>
      </c>
      <c r="Q27" s="28">
        <f t="shared" si="0"/>
        <v>0</v>
      </c>
      <c r="R27" s="69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  <c r="R28" s="67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0</v>
      </c>
      <c r="R29" s="67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0</v>
      </c>
      <c r="R30" s="67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0</v>
      </c>
      <c r="R31" s="67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  <c r="R32" s="67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0</v>
      </c>
      <c r="R33" s="67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0</v>
      </c>
      <c r="R34" s="67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0</v>
      </c>
      <c r="R35" s="67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  <c r="R36" s="67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  <c r="R37" s="67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  <c r="R38" s="67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  <c r="R39" s="67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  <c r="R40" s="67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  <c r="R41" s="67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  <c r="R42" s="67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  <c r="R43" s="67"/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0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0</v>
      </c>
      <c r="N44" s="29" t="e">
        <f>SUM(#REF!)</f>
        <v>#REF!</v>
      </c>
      <c r="Q44" s="28">
        <f t="shared" si="0"/>
        <v>0</v>
      </c>
      <c r="R44" s="69">
        <f>SUM(Q44:Q64)</f>
        <v>0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  <c r="R45" s="67"/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0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0</v>
      </c>
      <c r="R46" s="67"/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0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0</v>
      </c>
      <c r="R47" s="67"/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0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0</v>
      </c>
      <c r="R48" s="67"/>
    </row>
    <row r="49" spans="2:18" x14ac:dyDescent="0.25">
      <c r="B49" s="32"/>
      <c r="C49" s="33" t="s">
        <v>54</v>
      </c>
      <c r="D49" s="25" t="s">
        <v>60</v>
      </c>
      <c r="E49" s="26">
        <f>COUNTIFS('[1]TOTAL KONTAK ERAT'!$F:$F,"Pilangrejo")</f>
        <v>0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0</v>
      </c>
      <c r="R49" s="67"/>
    </row>
    <row r="50" spans="2:18" x14ac:dyDescent="0.25">
      <c r="B50" s="32"/>
      <c r="C50" s="33" t="s">
        <v>54</v>
      </c>
      <c r="D50" s="25" t="s">
        <v>61</v>
      </c>
      <c r="E50" s="26">
        <f>COUNTIFS('[1]TOTAL KONTAK ERAT'!$F:$F,"Kerang kulon")</f>
        <v>0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0</v>
      </c>
      <c r="R50" s="67"/>
    </row>
    <row r="51" spans="2:18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0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0</v>
      </c>
      <c r="R51" s="67"/>
    </row>
    <row r="52" spans="2:18" x14ac:dyDescent="0.25">
      <c r="B52" s="32"/>
      <c r="C52" s="33" t="s">
        <v>54</v>
      </c>
      <c r="D52" s="25" t="s">
        <v>63</v>
      </c>
      <c r="E52" s="26">
        <f>COUNTIFS('[1]TOTAL KONTAK ERAT'!$F:$F,"Bunderan")</f>
        <v>0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0</v>
      </c>
      <c r="R52" s="67"/>
    </row>
    <row r="53" spans="2:18" x14ac:dyDescent="0.25">
      <c r="B53" s="32"/>
      <c r="C53" s="33" t="s">
        <v>54</v>
      </c>
      <c r="D53" s="25" t="s">
        <v>64</v>
      </c>
      <c r="E53" s="26">
        <f>COUNTIFS('[1]TOTAL KONTAK ERAT'!$F:$F,"Mojodemak")</f>
        <v>0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0</v>
      </c>
      <c r="R53" s="67"/>
    </row>
    <row r="54" spans="2:18" x14ac:dyDescent="0.25">
      <c r="B54" s="32"/>
      <c r="C54" s="33" t="s">
        <v>54</v>
      </c>
      <c r="D54" s="25" t="s">
        <v>65</v>
      </c>
      <c r="E54" s="26">
        <f>COUNTIFS('[1]TOTAL KONTAK ERAT'!$F:$F,"Mrisen")</f>
        <v>0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0</v>
      </c>
      <c r="R54" s="67"/>
    </row>
    <row r="55" spans="2:18" x14ac:dyDescent="0.25">
      <c r="B55" s="32"/>
      <c r="C55" s="33" t="s">
        <v>54</v>
      </c>
      <c r="D55" s="25" t="s">
        <v>66</v>
      </c>
      <c r="E55" s="26">
        <f>COUNTIFS('[1]TOTAL KONTAK ERAT'!$F:$F,"Doreng")</f>
        <v>0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0</v>
      </c>
      <c r="R55" s="67"/>
    </row>
    <row r="56" spans="2:18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  <c r="R56" s="67"/>
    </row>
    <row r="57" spans="2:18" x14ac:dyDescent="0.25">
      <c r="B57" s="32"/>
      <c r="C57" s="33" t="s">
        <v>54</v>
      </c>
      <c r="D57" s="25" t="s">
        <v>68</v>
      </c>
      <c r="E57" s="26">
        <f>COUNTIFS('[1]TOTAL KONTAK ERAT'!$F:$F,"Kalianyar")</f>
        <v>0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0</v>
      </c>
      <c r="R57" s="67"/>
    </row>
    <row r="58" spans="2:18" x14ac:dyDescent="0.25">
      <c r="B58" s="32"/>
      <c r="C58" s="33" t="s">
        <v>54</v>
      </c>
      <c r="D58" s="25" t="s">
        <v>54</v>
      </c>
      <c r="E58" s="26">
        <f>COUNTIFS('[1]TOTAL KONTAK ERAT'!$F:$F,"Wonosalam")</f>
        <v>0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0</v>
      </c>
      <c r="R58" s="67"/>
    </row>
    <row r="59" spans="2:18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0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0</v>
      </c>
      <c r="R59" s="67"/>
    </row>
    <row r="60" spans="2:18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  <c r="R60" s="67"/>
    </row>
    <row r="61" spans="2:18" x14ac:dyDescent="0.25">
      <c r="B61" s="32"/>
      <c r="C61" s="33" t="s">
        <v>54</v>
      </c>
      <c r="D61" s="25" t="s">
        <v>71</v>
      </c>
      <c r="E61" s="26">
        <f>COUNTIFS('[1]TOTAL KONTAK ERAT'!$F:$F,"Lempuyang")</f>
        <v>0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0</v>
      </c>
      <c r="R61" s="67"/>
    </row>
    <row r="62" spans="2:18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  <c r="R62" s="67"/>
    </row>
    <row r="63" spans="2:18" x14ac:dyDescent="0.25">
      <c r="B63" s="32"/>
      <c r="C63" s="33" t="s">
        <v>54</v>
      </c>
      <c r="D63" s="25" t="s">
        <v>73</v>
      </c>
      <c r="E63" s="26">
        <f>COUNTIFS('[1]TOTAL KONTAK ERAT'!$F:$F,"Kendaldoyong")</f>
        <v>0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0</v>
      </c>
      <c r="R63" s="67"/>
    </row>
    <row r="64" spans="2:18" x14ac:dyDescent="0.25">
      <c r="B64" s="32"/>
      <c r="C64" s="33" t="s">
        <v>54</v>
      </c>
      <c r="D64" s="25" t="s">
        <v>74</v>
      </c>
      <c r="E64" s="26">
        <f>COUNTIFS('[1]TOTAL KONTAK ERAT'!$F:$F,"Jogoloyo")</f>
        <v>0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0</v>
      </c>
      <c r="R64" s="67"/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0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10</v>
      </c>
      <c r="N65" s="29" t="e">
        <f>SUM(#REF!)</f>
        <v>#REF!</v>
      </c>
      <c r="Q65" s="28">
        <f t="shared" si="0"/>
        <v>0</v>
      </c>
      <c r="R65" s="69">
        <f>SUM(Q65:Q82)</f>
        <v>10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0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0</v>
      </c>
      <c r="R66" s="67"/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0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0</v>
      </c>
      <c r="R67" s="67"/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0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0</v>
      </c>
      <c r="R68" s="67"/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0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0</v>
      </c>
      <c r="R69" s="67"/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0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0</v>
      </c>
      <c r="R70" s="67"/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  <c r="R71" s="67"/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  <c r="R72" s="67"/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0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0</v>
      </c>
      <c r="R73" s="67"/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0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0</v>
      </c>
      <c r="R74" s="67"/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10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10</v>
      </c>
      <c r="R75" s="67"/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  <c r="R76" s="67"/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  <c r="R77" s="67"/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0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0</v>
      </c>
      <c r="R78" s="67"/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0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0</v>
      </c>
      <c r="R79" s="67"/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0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0</v>
      </c>
      <c r="R80" s="67"/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0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0</v>
      </c>
      <c r="R81" s="67"/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  <c r="R82" s="67"/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0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0</v>
      </c>
      <c r="N83" s="29" t="e">
        <f>SUM(#REF!)</f>
        <v>#REF!</v>
      </c>
      <c r="Q83" s="28">
        <f t="shared" si="1"/>
        <v>0</v>
      </c>
      <c r="R83" s="69">
        <f>SUM(Q83:Q99)</f>
        <v>0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0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0</v>
      </c>
      <c r="R84" s="67"/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0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0</v>
      </c>
      <c r="R85" s="67"/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0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0</v>
      </c>
      <c r="R86" s="67"/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0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0</v>
      </c>
      <c r="R87" s="67"/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0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0</v>
      </c>
      <c r="R88" s="67"/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0</v>
      </c>
      <c r="R89" s="67"/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0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0</v>
      </c>
      <c r="R90" s="67"/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0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0</v>
      </c>
      <c r="R91" s="67"/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0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0</v>
      </c>
      <c r="R92" s="67"/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0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0</v>
      </c>
      <c r="R93" s="67"/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0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0</v>
      </c>
      <c r="R94" s="67"/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  <c r="R95" s="67"/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  <c r="R96" s="67"/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  <c r="R97" s="67"/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  <c r="R98" s="67"/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  <c r="R99" s="67"/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0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0</v>
      </c>
      <c r="N100" s="29" t="e">
        <f>SUM(#REF!)</f>
        <v>#REF!</v>
      </c>
      <c r="Q100" s="28">
        <f t="shared" si="1"/>
        <v>0</v>
      </c>
      <c r="R100" s="69">
        <f>SUM(Q100:Q114)</f>
        <v>0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0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0</v>
      </c>
      <c r="R101" s="67"/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  <c r="R102" s="67"/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  <c r="R103" s="67"/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0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0</v>
      </c>
      <c r="R104" s="67"/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0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0</v>
      </c>
      <c r="R105" s="67"/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  <c r="R106" s="67"/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0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0</v>
      </c>
      <c r="R107" s="67"/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0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0</v>
      </c>
      <c r="R108" s="67"/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0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0</v>
      </c>
      <c r="R109" s="67"/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0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0</v>
      </c>
      <c r="R110" s="67"/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0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0</v>
      </c>
      <c r="R111" s="67"/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0</v>
      </c>
      <c r="R112" s="67"/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0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0</v>
      </c>
      <c r="R113" s="67"/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0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0</v>
      </c>
      <c r="R114" s="67"/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0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0</v>
      </c>
      <c r="N115" s="29" t="e">
        <f>SUM(#REF!)</f>
        <v>#REF!</v>
      </c>
      <c r="Q115" s="28">
        <f t="shared" si="1"/>
        <v>0</v>
      </c>
      <c r="R115" s="69">
        <f>SUM(Q115:Q133)</f>
        <v>0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0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0</v>
      </c>
      <c r="R116" s="67"/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0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0</v>
      </c>
      <c r="R117" s="67"/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  <c r="R118" s="67"/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  <c r="R119" s="67"/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0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0</v>
      </c>
      <c r="R120" s="67"/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  <c r="R121" s="67"/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  <c r="R122" s="25"/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  <c r="R123" s="67"/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0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0</v>
      </c>
      <c r="R124" s="67"/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0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0</v>
      </c>
      <c r="R125" s="67"/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0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0</v>
      </c>
      <c r="R126" s="67"/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0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0</v>
      </c>
      <c r="R127" s="67"/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0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0</v>
      </c>
      <c r="R128" s="67"/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0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0</v>
      </c>
      <c r="R129" s="67"/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0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0</v>
      </c>
      <c r="R130" s="67"/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0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0</v>
      </c>
      <c r="R131" s="67"/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  <c r="R132" s="67"/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0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0</v>
      </c>
      <c r="R133" s="67"/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0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0</v>
      </c>
      <c r="N134" s="29" t="e">
        <f>SUM(#REF!)</f>
        <v>#REF!</v>
      </c>
      <c r="Q134" s="28">
        <f t="shared" si="1"/>
        <v>0</v>
      </c>
      <c r="R134" s="69">
        <f>SUM(Q134:Q154)</f>
        <v>0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0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0</v>
      </c>
      <c r="R135" s="67"/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0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0</v>
      </c>
      <c r="R136" s="67"/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0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0</v>
      </c>
      <c r="R137" s="67"/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  <c r="R138" s="67"/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  <c r="R139" s="67"/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0</v>
      </c>
      <c r="R140" s="67"/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0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0</v>
      </c>
      <c r="R141" s="67"/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0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0</v>
      </c>
      <c r="R142" s="67"/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  <c r="R143" s="67"/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  <c r="R144" s="67"/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0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0</v>
      </c>
      <c r="R145" s="67"/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0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0</v>
      </c>
      <c r="R146" s="67"/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0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0</v>
      </c>
      <c r="R147" s="67"/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0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0</v>
      </c>
      <c r="R148" s="67"/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0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0</v>
      </c>
      <c r="R149" s="67"/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0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0</v>
      </c>
      <c r="R150" s="67"/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0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0</v>
      </c>
      <c r="R151" s="67"/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0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0</v>
      </c>
      <c r="R152" s="67"/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0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0</v>
      </c>
      <c r="R153" s="67"/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0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0</v>
      </c>
      <c r="R154" s="67"/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0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0</v>
      </c>
      <c r="N155" s="29" t="e">
        <f>SUM(#REF!)</f>
        <v>#REF!</v>
      </c>
      <c r="Q155" s="28">
        <f t="shared" si="2"/>
        <v>0</v>
      </c>
      <c r="R155" s="69">
        <f>SUM(Q155:Q174)</f>
        <v>0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  <c r="R156" s="67"/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0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0</v>
      </c>
      <c r="R157" s="67"/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  <c r="R158" s="67"/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0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0</v>
      </c>
      <c r="R159" s="67"/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  <c r="R160" s="67"/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0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0</v>
      </c>
      <c r="R161" s="67"/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  <c r="R162" s="67"/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0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0</v>
      </c>
      <c r="R163" s="67"/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0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0</v>
      </c>
      <c r="R164" s="67"/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0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0</v>
      </c>
      <c r="R165" s="67"/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0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0</v>
      </c>
      <c r="R166" s="67"/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0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0</v>
      </c>
      <c r="R167" s="67"/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0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0</v>
      </c>
      <c r="R168" s="67"/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0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0</v>
      </c>
      <c r="R169" s="67"/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  <c r="R170" s="67"/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0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0</v>
      </c>
      <c r="R171" s="67"/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0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0</v>
      </c>
      <c r="R172" s="67"/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0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0</v>
      </c>
      <c r="R173" s="67"/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0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0</v>
      </c>
      <c r="R174" s="67"/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0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3</v>
      </c>
      <c r="N175" s="29" t="e">
        <f>SUM(#REF!)</f>
        <v>#REF!</v>
      </c>
      <c r="Q175" s="28">
        <f t="shared" si="2"/>
        <v>0</v>
      </c>
      <c r="R175" s="69">
        <f>SUM(Q175:Q186)</f>
        <v>3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  <c r="R176" s="67"/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0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0</v>
      </c>
      <c r="R177" s="67"/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0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0</v>
      </c>
      <c r="R178" s="67"/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0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0</v>
      </c>
      <c r="R179" s="67"/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0</v>
      </c>
      <c r="R180" s="67"/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0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0</v>
      </c>
      <c r="R181" s="67"/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1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1</v>
      </c>
      <c r="R182" s="67"/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2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2</v>
      </c>
      <c r="R183" s="67"/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  <c r="R184" s="67"/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  <c r="R185" s="67"/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  <c r="R186" s="67"/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0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0</v>
      </c>
      <c r="N187" s="29" t="e">
        <f>SUM(#REF!)</f>
        <v>#REF!</v>
      </c>
      <c r="Q187" s="28">
        <f t="shared" si="2"/>
        <v>0</v>
      </c>
      <c r="R187" s="69">
        <f>SUM(Q187:Q202)</f>
        <v>0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0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0</v>
      </c>
      <c r="R188" s="67"/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0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0</v>
      </c>
      <c r="R189" s="67"/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  <c r="R190" s="67"/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  <c r="R191" s="67"/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0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0</v>
      </c>
      <c r="R192" s="67"/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0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0</v>
      </c>
      <c r="R193" s="67"/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  <c r="R194" s="67"/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0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0</v>
      </c>
      <c r="R195" s="67"/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  <c r="R196" s="67"/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  <c r="R197" s="67"/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0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0</v>
      </c>
      <c r="R198" s="67"/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0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0</v>
      </c>
      <c r="R199" s="67"/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0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0</v>
      </c>
      <c r="R200" s="67"/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  <c r="R201" s="67"/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0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0</v>
      </c>
      <c r="R202" s="67"/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39</v>
      </c>
      <c r="N203" s="29" t="e">
        <f>SUM(#REF!)</f>
        <v>#REF!</v>
      </c>
      <c r="Q203" s="28">
        <f t="shared" si="3"/>
        <v>0</v>
      </c>
      <c r="R203" s="69">
        <f>SUM(Q203:Q216)</f>
        <v>39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  <c r="R204" s="67"/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39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39</v>
      </c>
      <c r="R205" s="67"/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0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0</v>
      </c>
      <c r="R206" s="67"/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0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0</v>
      </c>
      <c r="R207" s="67"/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0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0</v>
      </c>
      <c r="R208" s="67"/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0</v>
      </c>
      <c r="R209" s="67"/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0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0</v>
      </c>
      <c r="R210" s="67"/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0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0</v>
      </c>
      <c r="R211" s="67"/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0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0</v>
      </c>
      <c r="R212" s="67"/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0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0</v>
      </c>
      <c r="R213" s="67"/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0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0</v>
      </c>
      <c r="R214" s="67"/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  <c r="R215" s="67"/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  <c r="R216" s="67"/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0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0</v>
      </c>
      <c r="N217" s="29" t="e">
        <f>SUM(#REF!)</f>
        <v>#REF!</v>
      </c>
      <c r="O217" s="45" t="s">
        <v>221</v>
      </c>
      <c r="Q217" s="28">
        <f t="shared" si="3"/>
        <v>0</v>
      </c>
      <c r="R217" s="69">
        <f>SUM(Q217:Q236)</f>
        <v>0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0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0</v>
      </c>
      <c r="R218" s="67"/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0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0</v>
      </c>
      <c r="R219" s="67"/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0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0</v>
      </c>
      <c r="R220" s="67"/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0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0</v>
      </c>
      <c r="R221" s="67"/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0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0</v>
      </c>
      <c r="R222" s="67"/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0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0</v>
      </c>
      <c r="R223" s="67"/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0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0</v>
      </c>
      <c r="R224" s="67"/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0</v>
      </c>
      <c r="R225" s="67"/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0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0</v>
      </c>
      <c r="R226" s="67"/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0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0</v>
      </c>
      <c r="R227" s="67"/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0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0</v>
      </c>
      <c r="R228" s="67"/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0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0</v>
      </c>
      <c r="R229" s="67"/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0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0</v>
      </c>
      <c r="R230" s="67"/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0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0</v>
      </c>
      <c r="R231" s="67"/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0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0</v>
      </c>
      <c r="R232" s="67"/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0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0</v>
      </c>
      <c r="R233" s="67"/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0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0</v>
      </c>
      <c r="R234" s="67"/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0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0</v>
      </c>
      <c r="R235" s="67"/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0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0</v>
      </c>
      <c r="R236" s="67"/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0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0</v>
      </c>
      <c r="N237" s="29" t="e">
        <f>SUM(#REF!)</f>
        <v>#REF!</v>
      </c>
      <c r="Q237" s="28">
        <f t="shared" si="3"/>
        <v>0</v>
      </c>
      <c r="R237" s="69">
        <f>SUM(Q237:Q256)</f>
        <v>0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  <c r="R238" s="67"/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  <c r="R239" s="67"/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0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0</v>
      </c>
      <c r="R240" s="67"/>
    </row>
    <row r="241" spans="2:18" x14ac:dyDescent="0.25">
      <c r="B241" s="44"/>
      <c r="C241" s="36" t="s">
        <v>246</v>
      </c>
      <c r="D241" s="25" t="s">
        <v>250</v>
      </c>
      <c r="E241" s="26">
        <f>COUNTIFS('[1]TOTAL KONTAK ERAT'!$F:$F,"Kenduren")</f>
        <v>0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0</v>
      </c>
      <c r="R241" s="67"/>
    </row>
    <row r="242" spans="2:18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  <c r="R242" s="67"/>
    </row>
    <row r="243" spans="2:18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  <c r="R243" s="67"/>
    </row>
    <row r="244" spans="2:18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0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0</v>
      </c>
      <c r="R244" s="67"/>
    </row>
    <row r="245" spans="2:18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  <c r="R245" s="67"/>
    </row>
    <row r="246" spans="2:18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  <c r="R246" s="67"/>
    </row>
    <row r="247" spans="2:18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  <c r="R247" s="67"/>
    </row>
    <row r="248" spans="2:18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0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0</v>
      </c>
      <c r="R248" s="67"/>
    </row>
    <row r="249" spans="2:18" x14ac:dyDescent="0.25">
      <c r="B249" s="44"/>
      <c r="C249" s="36" t="s">
        <v>246</v>
      </c>
      <c r="D249" s="25" t="s">
        <v>258</v>
      </c>
      <c r="E249" s="26">
        <f>COUNTIFS('[1]TOTAL KONTAK ERAT'!$F:$F,"Jungsemi")</f>
        <v>0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0</v>
      </c>
      <c r="R249" s="67"/>
    </row>
    <row r="250" spans="2:18" x14ac:dyDescent="0.25">
      <c r="B250" s="44"/>
      <c r="C250" s="36" t="s">
        <v>246</v>
      </c>
      <c r="D250" s="25" t="s">
        <v>259</v>
      </c>
      <c r="E250" s="26">
        <f>COUNTIFS('[1]TOTAL KONTAK ERAT'!$F:$F,"Jetak")</f>
        <v>0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0</v>
      </c>
      <c r="R250" s="67"/>
    </row>
    <row r="251" spans="2:18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0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0</v>
      </c>
      <c r="R251" s="67"/>
    </row>
    <row r="252" spans="2:18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0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0</v>
      </c>
      <c r="R252" s="67"/>
    </row>
    <row r="253" spans="2:18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0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0</v>
      </c>
      <c r="R253" s="67"/>
    </row>
    <row r="254" spans="2:18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  <c r="R254" s="67"/>
    </row>
    <row r="255" spans="2:18" x14ac:dyDescent="0.25">
      <c r="B255" s="44"/>
      <c r="C255" s="36" t="s">
        <v>246</v>
      </c>
      <c r="D255" s="25" t="s">
        <v>264</v>
      </c>
      <c r="E255" s="26">
        <f>COUNTIFS('[1]TOTAL KONTAK ERAT'!$F:$F,"Babalan")</f>
        <v>0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0</v>
      </c>
      <c r="R255" s="67"/>
    </row>
    <row r="256" spans="2:18" x14ac:dyDescent="0.25">
      <c r="B256" s="44"/>
      <c r="C256" s="36" t="s">
        <v>246</v>
      </c>
      <c r="D256" s="25" t="s">
        <v>265</v>
      </c>
      <c r="E256" s="26">
        <f>COUNTIFS('[1]TOTAL KONTAK ERAT'!$F:$F,"Tedunan")</f>
        <v>0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0</v>
      </c>
      <c r="R256" s="67"/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 s="6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58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58</v>
      </c>
      <c r="N258" s="58" t="e">
        <f t="shared" si="5"/>
        <v>#REF!</v>
      </c>
      <c r="P258" s="3">
        <f>SUM(P8:P257)</f>
        <v>0</v>
      </c>
      <c r="Q258" s="59">
        <f>SUM(Q8:Q257)</f>
        <v>58</v>
      </c>
      <c r="R258" s="57">
        <f>SUM(R8:R257)</f>
        <v>58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Dinkominfo kab. demak</cp:lastModifiedBy>
  <dcterms:created xsi:type="dcterms:W3CDTF">2022-08-08T02:05:31Z</dcterms:created>
  <dcterms:modified xsi:type="dcterms:W3CDTF">2022-08-08T02:06:18Z</dcterms:modified>
</cp:coreProperties>
</file>