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0" yWindow="3270" windowWidth="17475" windowHeight="4110"/>
  </bookViews>
  <sheets>
    <sheet name="APR" sheetId="1" r:id="rId1"/>
  </sheets>
  <calcPr calcId="144525"/>
</workbook>
</file>

<file path=xl/calcChain.xml><?xml version="1.0" encoding="utf-8"?>
<calcChain xmlns="http://schemas.openxmlformats.org/spreadsheetml/2006/main">
  <c r="Z124" i="1" l="1"/>
  <c r="V124" i="1"/>
  <c r="R124" i="1"/>
  <c r="P124" i="1"/>
  <c r="N124" i="1"/>
  <c r="L124" i="1"/>
  <c r="H124" i="1"/>
  <c r="W123" i="1"/>
  <c r="M123" i="1"/>
  <c r="L123" i="1"/>
  <c r="AA120" i="1"/>
  <c r="Z120" i="1"/>
  <c r="Z123" i="1" s="1"/>
  <c r="W120" i="1"/>
  <c r="V120" i="1"/>
  <c r="S120" i="1"/>
  <c r="R120" i="1"/>
  <c r="Q120" i="1"/>
  <c r="P120" i="1"/>
  <c r="O120" i="1"/>
  <c r="N120" i="1"/>
  <c r="AD120" i="1" s="1"/>
  <c r="AC119" i="1"/>
  <c r="AE119" i="1" s="1"/>
  <c r="AB119" i="1"/>
  <c r="Y119" i="1"/>
  <c r="X119" i="1"/>
  <c r="AD119" i="1" s="1"/>
  <c r="AE118" i="1"/>
  <c r="AD118" i="1"/>
  <c r="AC118" i="1"/>
  <c r="AB118" i="1"/>
  <c r="Y118" i="1"/>
  <c r="X118" i="1"/>
  <c r="AC117" i="1"/>
  <c r="AB117" i="1"/>
  <c r="AD117" i="1" s="1"/>
  <c r="Y117" i="1"/>
  <c r="AE117" i="1" s="1"/>
  <c r="X117" i="1"/>
  <c r="AC116" i="1"/>
  <c r="AB116" i="1"/>
  <c r="Y116" i="1"/>
  <c r="Y120" i="1" s="1"/>
  <c r="Y123" i="1" s="1"/>
  <c r="X116" i="1"/>
  <c r="AD116" i="1" s="1"/>
  <c r="AC115" i="1"/>
  <c r="AE115" i="1" s="1"/>
  <c r="AB115" i="1"/>
  <c r="AB120" i="1" s="1"/>
  <c r="AB123" i="1" s="1"/>
  <c r="Y115" i="1"/>
  <c r="X115" i="1"/>
  <c r="X120" i="1" s="1"/>
  <c r="X123" i="1" s="1"/>
  <c r="AD113" i="1"/>
  <c r="AG113" i="1" s="1"/>
  <c r="AA112" i="1"/>
  <c r="AA123" i="1" s="1"/>
  <c r="Z112" i="1"/>
  <c r="W112" i="1"/>
  <c r="V112" i="1"/>
  <c r="S112" i="1"/>
  <c r="R112" i="1"/>
  <c r="R123" i="1" s="1"/>
  <c r="Q112" i="1"/>
  <c r="Q123" i="1" s="1"/>
  <c r="P112" i="1"/>
  <c r="O112" i="1"/>
  <c r="AE112" i="1" s="1"/>
  <c r="N112" i="1"/>
  <c r="AD112" i="1" s="1"/>
  <c r="AE111" i="1"/>
  <c r="AD111" i="1"/>
  <c r="AE110" i="1"/>
  <c r="AD110" i="1"/>
  <c r="AE109" i="1"/>
  <c r="AD109" i="1"/>
  <c r="AE108" i="1"/>
  <c r="AD108" i="1"/>
  <c r="AE107" i="1"/>
  <c r="AD107" i="1"/>
  <c r="W104" i="1"/>
  <c r="V104" i="1"/>
  <c r="V123" i="1" s="1"/>
  <c r="S104" i="1"/>
  <c r="S123" i="1" s="1"/>
  <c r="R104" i="1"/>
  <c r="Q104" i="1"/>
  <c r="P104" i="1"/>
  <c r="P123" i="1" s="1"/>
  <c r="O104" i="1"/>
  <c r="N104" i="1"/>
  <c r="I104" i="1"/>
  <c r="H104" i="1"/>
  <c r="AD104" i="1" s="1"/>
  <c r="AE103" i="1"/>
  <c r="U103" i="1"/>
  <c r="T103" i="1"/>
  <c r="AD103" i="1" s="1"/>
  <c r="U102" i="1"/>
  <c r="AE102" i="1" s="1"/>
  <c r="T102" i="1"/>
  <c r="AD102" i="1" s="1"/>
  <c r="AE101" i="1"/>
  <c r="U101" i="1"/>
  <c r="T101" i="1"/>
  <c r="AD101" i="1" s="1"/>
  <c r="U100" i="1"/>
  <c r="U104" i="1" s="1"/>
  <c r="U123" i="1" s="1"/>
  <c r="T100" i="1"/>
  <c r="AD100" i="1" s="1"/>
  <c r="AE99" i="1"/>
  <c r="U99" i="1"/>
  <c r="T99" i="1"/>
  <c r="T104" i="1" s="1"/>
  <c r="T123" i="1" s="1"/>
  <c r="AE96" i="1"/>
  <c r="O96" i="1"/>
  <c r="N96" i="1"/>
  <c r="N123" i="1" s="1"/>
  <c r="K96" i="1"/>
  <c r="K123" i="1" s="1"/>
  <c r="I96" i="1"/>
  <c r="I123" i="1" s="1"/>
  <c r="H96" i="1"/>
  <c r="H123" i="1" s="1"/>
  <c r="AE95" i="1"/>
  <c r="AD95" i="1"/>
  <c r="K95" i="1"/>
  <c r="J95" i="1"/>
  <c r="AE94" i="1"/>
  <c r="K94" i="1"/>
  <c r="J94" i="1"/>
  <c r="J96" i="1" s="1"/>
  <c r="AE93" i="1"/>
  <c r="AD93" i="1"/>
  <c r="K93" i="1"/>
  <c r="J93" i="1"/>
  <c r="AD89" i="1"/>
  <c r="G89" i="1"/>
  <c r="AE89" i="1" s="1"/>
  <c r="F89" i="1"/>
  <c r="AD88" i="1"/>
  <c r="G88" i="1"/>
  <c r="AE88" i="1" s="1"/>
  <c r="F88" i="1"/>
  <c r="F90" i="1" s="1"/>
  <c r="AD87" i="1"/>
  <c r="G87" i="1"/>
  <c r="AE87" i="1" s="1"/>
  <c r="F87" i="1"/>
  <c r="R65" i="1"/>
  <c r="Q65" i="1"/>
  <c r="P65" i="1"/>
  <c r="J65" i="1"/>
  <c r="I65" i="1"/>
  <c r="H65" i="1"/>
  <c r="Y64" i="1"/>
  <c r="V64" i="1"/>
  <c r="V65" i="1" s="1"/>
  <c r="U64" i="1"/>
  <c r="U65" i="1" s="1"/>
  <c r="S64" i="1"/>
  <c r="N64" i="1"/>
  <c r="Z64" i="1" s="1"/>
  <c r="M64" i="1"/>
  <c r="M65" i="1" s="1"/>
  <c r="K64" i="1"/>
  <c r="K65" i="1" s="1"/>
  <c r="G64" i="1"/>
  <c r="Z63" i="1"/>
  <c r="Y63" i="1"/>
  <c r="X63" i="1"/>
  <c r="W63" i="1"/>
  <c r="S63" i="1"/>
  <c r="O63" i="1"/>
  <c r="K63" i="1"/>
  <c r="G63" i="1"/>
  <c r="W62" i="1"/>
  <c r="S62" i="1"/>
  <c r="O62" i="1"/>
  <c r="K62" i="1"/>
  <c r="F62" i="1"/>
  <c r="Z62" i="1" s="1"/>
  <c r="E62" i="1"/>
  <c r="Y62" i="1" s="1"/>
  <c r="W61" i="1"/>
  <c r="S61" i="1"/>
  <c r="O61" i="1"/>
  <c r="K61" i="1"/>
  <c r="G61" i="1"/>
  <c r="W60" i="1"/>
  <c r="S60" i="1"/>
  <c r="S65" i="1" s="1"/>
  <c r="O60" i="1"/>
  <c r="K60" i="1"/>
  <c r="G60" i="1"/>
  <c r="AT53" i="1"/>
  <c r="AS53" i="1"/>
  <c r="AR53" i="1"/>
  <c r="AP53" i="1"/>
  <c r="AL53" i="1"/>
  <c r="AK53" i="1"/>
  <c r="AJ53" i="1"/>
  <c r="AD53" i="1"/>
  <c r="AC53" i="1"/>
  <c r="AB53" i="1"/>
  <c r="Z53" i="1"/>
  <c r="Y53" i="1"/>
  <c r="X53" i="1"/>
  <c r="V53" i="1"/>
  <c r="U53" i="1"/>
  <c r="T53" i="1"/>
  <c r="R53" i="1"/>
  <c r="Q53" i="1"/>
  <c r="P53" i="1"/>
  <c r="L53" i="1"/>
  <c r="J53" i="1"/>
  <c r="I53" i="1"/>
  <c r="H53" i="1"/>
  <c r="F53" i="1"/>
  <c r="E53" i="1"/>
  <c r="BB52" i="1"/>
  <c r="AX52" i="1"/>
  <c r="AX53" i="1" s="1"/>
  <c r="AW52" i="1"/>
  <c r="AW53" i="1" s="1"/>
  <c r="AV52" i="1"/>
  <c r="AV53" i="1" s="1"/>
  <c r="AU52" i="1"/>
  <c r="AP52" i="1"/>
  <c r="AO52" i="1"/>
  <c r="AO53" i="1" s="1"/>
  <c r="AM52" i="1"/>
  <c r="AI52" i="1"/>
  <c r="AE52" i="1"/>
  <c r="AA52" i="1"/>
  <c r="W52" i="1"/>
  <c r="S52" i="1"/>
  <c r="O52" i="1"/>
  <c r="K52" i="1"/>
  <c r="G52" i="1"/>
  <c r="BB51" i="1"/>
  <c r="BA51" i="1"/>
  <c r="AZ51" i="1"/>
  <c r="AY51" i="1"/>
  <c r="AU51" i="1"/>
  <c r="AQ51" i="1"/>
  <c r="AM51" i="1"/>
  <c r="AI51" i="1"/>
  <c r="AE51" i="1"/>
  <c r="AA51" i="1"/>
  <c r="BC51" i="1" s="1"/>
  <c r="W51" i="1"/>
  <c r="S51" i="1"/>
  <c r="O51" i="1"/>
  <c r="K51" i="1"/>
  <c r="G51" i="1"/>
  <c r="AA63" i="1" s="1"/>
  <c r="AY50" i="1"/>
  <c r="AU50" i="1"/>
  <c r="AQ50" i="1"/>
  <c r="AM50" i="1"/>
  <c r="AH50" i="1"/>
  <c r="BB50" i="1" s="1"/>
  <c r="AG50" i="1"/>
  <c r="BA50" i="1" s="1"/>
  <c r="AE50" i="1"/>
  <c r="AA50" i="1"/>
  <c r="W50" i="1"/>
  <c r="S50" i="1"/>
  <c r="O50" i="1"/>
  <c r="K50" i="1"/>
  <c r="K53" i="1" s="1"/>
  <c r="G50" i="1"/>
  <c r="AY49" i="1"/>
  <c r="AU49" i="1"/>
  <c r="AQ49" i="1"/>
  <c r="AM49" i="1"/>
  <c r="AI49" i="1"/>
  <c r="AE49" i="1"/>
  <c r="AA49" i="1"/>
  <c r="W49" i="1"/>
  <c r="S49" i="1"/>
  <c r="N49" i="1"/>
  <c r="N53" i="1" s="1"/>
  <c r="M49" i="1"/>
  <c r="M53" i="1" s="1"/>
  <c r="L49" i="1"/>
  <c r="X61" i="1" s="1"/>
  <c r="K49" i="1"/>
  <c r="G49" i="1"/>
  <c r="BB48" i="1"/>
  <c r="BA48" i="1"/>
  <c r="AZ48" i="1"/>
  <c r="AY48" i="1"/>
  <c r="AU48" i="1"/>
  <c r="AU53" i="1" s="1"/>
  <c r="AQ48" i="1"/>
  <c r="AM48" i="1"/>
  <c r="AM53" i="1" s="1"/>
  <c r="AI48" i="1"/>
  <c r="AE48" i="1"/>
  <c r="AE53" i="1" s="1"/>
  <c r="AA48" i="1"/>
  <c r="AA53" i="1" s="1"/>
  <c r="W48" i="1"/>
  <c r="W53" i="1" s="1"/>
  <c r="S48" i="1"/>
  <c r="S53" i="1" s="1"/>
  <c r="O48" i="1"/>
  <c r="K48" i="1"/>
  <c r="F48" i="1"/>
  <c r="Z60" i="1" s="1"/>
  <c r="E48" i="1"/>
  <c r="Y60" i="1" s="1"/>
  <c r="D48" i="1"/>
  <c r="X60" i="1" s="1"/>
  <c r="AA21" i="1"/>
  <c r="X21" i="1"/>
  <c r="V21" i="1"/>
  <c r="H21" i="1"/>
  <c r="G21" i="1"/>
  <c r="C21" i="1"/>
  <c r="AE20" i="1"/>
  <c r="AD20" i="1"/>
  <c r="S20" i="1"/>
  <c r="P20" i="1"/>
  <c r="N20" i="1"/>
  <c r="K20" i="1"/>
  <c r="O20" i="1" s="1"/>
  <c r="E20" i="1"/>
  <c r="AC19" i="1"/>
  <c r="AC21" i="1" s="1"/>
  <c r="AB19" i="1"/>
  <c r="AB21" i="1" s="1"/>
  <c r="AA19" i="1"/>
  <c r="Z19" i="1"/>
  <c r="Z21" i="1" s="1"/>
  <c r="Y19" i="1"/>
  <c r="Y21" i="1" s="1"/>
  <c r="X19" i="1"/>
  <c r="V19" i="1"/>
  <c r="U19" i="1"/>
  <c r="U21" i="1" s="1"/>
  <c r="T19" i="1"/>
  <c r="T21" i="1" s="1"/>
  <c r="R19" i="1"/>
  <c r="R21" i="1" s="1"/>
  <c r="Q19" i="1"/>
  <c r="Q21" i="1" s="1"/>
  <c r="M19" i="1"/>
  <c r="M21" i="1" s="1"/>
  <c r="L19" i="1"/>
  <c r="L21" i="1" s="1"/>
  <c r="J19" i="1"/>
  <c r="J21" i="1" s="1"/>
  <c r="I19" i="1"/>
  <c r="I21" i="1" s="1"/>
  <c r="H19" i="1"/>
  <c r="G19" i="1"/>
  <c r="F19" i="1"/>
  <c r="F21" i="1" s="1"/>
  <c r="E19" i="1"/>
  <c r="E21" i="1" s="1"/>
  <c r="D19" i="1"/>
  <c r="D21" i="1" s="1"/>
  <c r="C19" i="1"/>
  <c r="B19" i="1"/>
  <c r="B21" i="1" s="1"/>
  <c r="AE18" i="1"/>
  <c r="AD18" i="1"/>
  <c r="S18" i="1"/>
  <c r="AB121" i="1" s="1"/>
  <c r="AB124" i="1" s="1"/>
  <c r="P18" i="1"/>
  <c r="O18" i="1"/>
  <c r="N18" i="1"/>
  <c r="K18" i="1"/>
  <c r="T64" i="1" s="1"/>
  <c r="E18" i="1"/>
  <c r="AE17" i="1"/>
  <c r="AD17" i="1"/>
  <c r="S17" i="1"/>
  <c r="P17" i="1"/>
  <c r="O17" i="1"/>
  <c r="N17" i="1"/>
  <c r="K17" i="1"/>
  <c r="E17" i="1"/>
  <c r="AE16" i="1"/>
  <c r="P16" i="1" s="1"/>
  <c r="AD16" i="1"/>
  <c r="S16" i="1"/>
  <c r="X121" i="1" s="1"/>
  <c r="O16" i="1"/>
  <c r="N16" i="1"/>
  <c r="K16" i="1"/>
  <c r="L64" i="1" s="1"/>
  <c r="E16" i="1"/>
  <c r="AE15" i="1"/>
  <c r="P15" i="1" s="1"/>
  <c r="AD15" i="1"/>
  <c r="S15" i="1"/>
  <c r="O15" i="1"/>
  <c r="N15" i="1"/>
  <c r="K15" i="1"/>
  <c r="E15" i="1"/>
  <c r="AE14" i="1"/>
  <c r="P14" i="1" s="1"/>
  <c r="AD14" i="1"/>
  <c r="S14" i="1"/>
  <c r="T105" i="1" s="1"/>
  <c r="O14" i="1"/>
  <c r="N14" i="1"/>
  <c r="K14" i="1"/>
  <c r="D62" i="1" s="1"/>
  <c r="E14" i="1"/>
  <c r="AE13" i="1"/>
  <c r="P13" i="1" s="1"/>
  <c r="AD13" i="1"/>
  <c r="S13" i="1"/>
  <c r="O13" i="1"/>
  <c r="N13" i="1"/>
  <c r="K13" i="1"/>
  <c r="E13" i="1"/>
  <c r="AE12" i="1"/>
  <c r="P12" i="1" s="1"/>
  <c r="AD12" i="1"/>
  <c r="S12" i="1"/>
  <c r="O12" i="1"/>
  <c r="N12" i="1"/>
  <c r="K12" i="1"/>
  <c r="E12" i="1"/>
  <c r="AE11" i="1"/>
  <c r="P11" i="1" s="1"/>
  <c r="AD11" i="1"/>
  <c r="S11" i="1"/>
  <c r="O11" i="1"/>
  <c r="N11" i="1"/>
  <c r="K11" i="1"/>
  <c r="E11" i="1"/>
  <c r="S10" i="1"/>
  <c r="P10" i="1"/>
  <c r="O10" i="1"/>
  <c r="AE9" i="1"/>
  <c r="P9" i="1" s="1"/>
  <c r="AD9" i="1"/>
  <c r="S9" i="1"/>
  <c r="J97" i="1" s="1"/>
  <c r="N9" i="1"/>
  <c r="N19" i="1" s="1"/>
  <c r="N21" i="1" s="1"/>
  <c r="K9" i="1"/>
  <c r="O9" i="1" s="1"/>
  <c r="E9" i="1"/>
  <c r="AD8" i="1"/>
  <c r="W8" i="1"/>
  <c r="W19" i="1" s="1"/>
  <c r="W21" i="1" s="1"/>
  <c r="S8" i="1"/>
  <c r="O8" i="1"/>
  <c r="N8" i="1"/>
  <c r="K8" i="1"/>
  <c r="E8" i="1"/>
  <c r="AE7" i="1"/>
  <c r="AD7" i="1"/>
  <c r="AD19" i="1" s="1"/>
  <c r="AD21" i="1" s="1"/>
  <c r="S7" i="1"/>
  <c r="F91" i="1" s="1"/>
  <c r="O7" i="1"/>
  <c r="O19" i="1" s="1"/>
  <c r="O21" i="1" s="1"/>
  <c r="N7" i="1"/>
  <c r="K7" i="1"/>
  <c r="K19" i="1" s="1"/>
  <c r="K21" i="1" s="1"/>
  <c r="E7" i="1"/>
  <c r="AD121" i="1" l="1"/>
  <c r="AG121" i="1" s="1"/>
  <c r="X124" i="1"/>
  <c r="Z65" i="1"/>
  <c r="AE104" i="1"/>
  <c r="AD105" i="1"/>
  <c r="AG105" i="1" s="1"/>
  <c r="T124" i="1"/>
  <c r="AD97" i="1"/>
  <c r="AG97" i="1" s="1"/>
  <c r="J124" i="1"/>
  <c r="AD90" i="1"/>
  <c r="F123" i="1"/>
  <c r="T65" i="1"/>
  <c r="W64" i="1"/>
  <c r="AA64" i="1" s="1"/>
  <c r="O65" i="1"/>
  <c r="L65" i="1"/>
  <c r="O64" i="1"/>
  <c r="X64" i="1"/>
  <c r="J123" i="1"/>
  <c r="AD96" i="1"/>
  <c r="AE120" i="1"/>
  <c r="F124" i="1"/>
  <c r="AD91" i="1"/>
  <c r="X65" i="1"/>
  <c r="W65" i="1"/>
  <c r="D65" i="1"/>
  <c r="G62" i="1"/>
  <c r="AA62" i="1" s="1"/>
  <c r="X62" i="1"/>
  <c r="AZ49" i="1"/>
  <c r="AN52" i="1"/>
  <c r="AY52" i="1"/>
  <c r="AY53" i="1" s="1"/>
  <c r="Y61" i="1"/>
  <c r="Y65" i="1" s="1"/>
  <c r="E65" i="1"/>
  <c r="AD94" i="1"/>
  <c r="AE100" i="1"/>
  <c r="G48" i="1"/>
  <c r="BA49" i="1"/>
  <c r="BA53" i="1" s="1"/>
  <c r="Z61" i="1"/>
  <c r="F65" i="1"/>
  <c r="N65" i="1"/>
  <c r="AE116" i="1"/>
  <c r="AC120" i="1"/>
  <c r="AC123" i="1" s="1"/>
  <c r="O123" i="1"/>
  <c r="P7" i="1"/>
  <c r="BB49" i="1"/>
  <c r="BB53" i="1" s="1"/>
  <c r="BA52" i="1"/>
  <c r="AG53" i="1"/>
  <c r="AD115" i="1"/>
  <c r="S19" i="1"/>
  <c r="S21" i="1" s="1"/>
  <c r="AF50" i="1"/>
  <c r="AH53" i="1"/>
  <c r="AD99" i="1"/>
  <c r="G90" i="1"/>
  <c r="D53" i="1"/>
  <c r="AE8" i="1"/>
  <c r="P8" i="1" s="1"/>
  <c r="O49" i="1"/>
  <c r="AA61" i="1" s="1"/>
  <c r="G65" i="1" l="1"/>
  <c r="O53" i="1"/>
  <c r="BC49" i="1"/>
  <c r="AI50" i="1"/>
  <c r="AZ50" i="1"/>
  <c r="AF53" i="1"/>
  <c r="AD124" i="1"/>
  <c r="AG124" i="1" s="1"/>
  <c r="AG91" i="1"/>
  <c r="P19" i="1"/>
  <c r="P21" i="1" s="1"/>
  <c r="AA60" i="1"/>
  <c r="AA65" i="1" s="1"/>
  <c r="G53" i="1"/>
  <c r="BC48" i="1"/>
  <c r="AD123" i="1"/>
  <c r="AE90" i="1"/>
  <c r="AE123" i="1" s="1"/>
  <c r="G123" i="1"/>
  <c r="AQ52" i="1"/>
  <c r="AN53" i="1"/>
  <c r="AZ52" i="1"/>
  <c r="AE19" i="1"/>
  <c r="AE21" i="1" s="1"/>
  <c r="AQ53" i="1" l="1"/>
  <c r="BC52" i="1"/>
  <c r="AZ53" i="1"/>
  <c r="AI53" i="1"/>
  <c r="BC50" i="1"/>
  <c r="BC53" i="1" s="1"/>
</calcChain>
</file>

<file path=xl/sharedStrings.xml><?xml version="1.0" encoding="utf-8"?>
<sst xmlns="http://schemas.openxmlformats.org/spreadsheetml/2006/main" count="268" uniqueCount="92">
  <si>
    <t>REKAPITULASI SENSUS HARIAN PASIEN RAWAT INAP</t>
  </si>
  <si>
    <t>RSUD SUNAN KALIJAGA DEMAK</t>
  </si>
  <si>
    <t>APRIL 2014</t>
  </si>
  <si>
    <t>APRIL</t>
  </si>
  <si>
    <t>DATA PSIEN</t>
  </si>
  <si>
    <t>PASIEN KELUAR HIDUP</t>
  </si>
  <si>
    <t>MENINGGAL</t>
  </si>
  <si>
    <t>JML Pas Kel H+M</t>
  </si>
  <si>
    <t>JML LM DRWT</t>
  </si>
  <si>
    <t>P.M&amp;K HR SM</t>
  </si>
  <si>
    <t>PAS SISA</t>
  </si>
  <si>
    <t>HP</t>
  </si>
  <si>
    <t>CARA PEMBAYARAN</t>
  </si>
  <si>
    <t>JML PAS</t>
  </si>
  <si>
    <t>JML HLR</t>
  </si>
  <si>
    <t>AWL</t>
  </si>
  <si>
    <t>MSK</t>
  </si>
  <si>
    <t>PND</t>
  </si>
  <si>
    <t>JML</t>
  </si>
  <si>
    <t>DPND</t>
  </si>
  <si>
    <t>P.HDP</t>
  </si>
  <si>
    <t>APS</t>
  </si>
  <si>
    <t>M.DR</t>
  </si>
  <si>
    <t>REV</t>
  </si>
  <si>
    <t>&lt; 48 J</t>
  </si>
  <si>
    <t>&gt; 48 J</t>
  </si>
  <si>
    <t>UMUM</t>
  </si>
  <si>
    <t>HLR</t>
  </si>
  <si>
    <t>NON PBI</t>
  </si>
  <si>
    <t>PBI</t>
  </si>
  <si>
    <t>JAMDA</t>
  </si>
  <si>
    <t>KJ. SAMA</t>
  </si>
  <si>
    <t>ANGRK</t>
  </si>
  <si>
    <t>WIKU</t>
  </si>
  <si>
    <t>AMAR</t>
  </si>
  <si>
    <t>MWR</t>
  </si>
  <si>
    <t>MLT</t>
  </si>
  <si>
    <t>DAH</t>
  </si>
  <si>
    <t>SOK</t>
  </si>
  <si>
    <t>BOUG</t>
  </si>
  <si>
    <t>KEN</t>
  </si>
  <si>
    <t>CEM</t>
  </si>
  <si>
    <t>TRT</t>
  </si>
  <si>
    <t>LILY</t>
  </si>
  <si>
    <t>ICU</t>
  </si>
  <si>
    <t>TOT</t>
  </si>
  <si>
    <t xml:space="preserve"> . </t>
  </si>
  <si>
    <t>JUMLAH PASIEN KELUAR HIDUP + MATI PER KELAS PERAWATAN</t>
  </si>
  <si>
    <t>K E L A S</t>
  </si>
  <si>
    <t>ANGGREK</t>
  </si>
  <si>
    <t>WIJAYA  KUSUMA</t>
  </si>
  <si>
    <t>AMARILYS</t>
  </si>
  <si>
    <t>MAWAR</t>
  </si>
  <si>
    <t>MELATI</t>
  </si>
  <si>
    <t>DAHLIA</t>
  </si>
  <si>
    <t>S O K A</t>
  </si>
  <si>
    <t>BOUGENVILE</t>
  </si>
  <si>
    <t>KENANGA</t>
  </si>
  <si>
    <t>CEMPAKA</t>
  </si>
  <si>
    <t>TERATAI</t>
  </si>
  <si>
    <t>J U M L A H</t>
  </si>
  <si>
    <t>Pasien Keluar</t>
  </si>
  <si>
    <t>Hdp</t>
  </si>
  <si>
    <t>&lt;48 J</t>
  </si>
  <si>
    <t>&gt;48 J</t>
  </si>
  <si>
    <t>&lt;48J</t>
  </si>
  <si>
    <t>&gt;48J</t>
  </si>
  <si>
    <t xml:space="preserve">VIP A </t>
  </si>
  <si>
    <t>VIP B</t>
  </si>
  <si>
    <t>KELAS I</t>
  </si>
  <si>
    <t>KELAS II</t>
  </si>
  <si>
    <t>KELAS III</t>
  </si>
  <si>
    <t xml:space="preserve">REKAPITULASI CAKUPAN JUMLAH PASIEN </t>
  </si>
  <si>
    <t>MENURUT CARA BAYAR PASIEN DENGAN HARI LAMA RAWAT PER BANGSAL</t>
  </si>
  <si>
    <t>BULAN APRIL 2014</t>
  </si>
  <si>
    <t>RUANG</t>
  </si>
  <si>
    <t>AMARYLIS</t>
  </si>
  <si>
    <t>SOKA</t>
  </si>
  <si>
    <t>JUMLAH</t>
  </si>
  <si>
    <t>GOL. PAS PER KELAS</t>
  </si>
  <si>
    <t>∑ Pas</t>
  </si>
  <si>
    <t xml:space="preserve">KELAS VIP A </t>
  </si>
  <si>
    <t xml:space="preserve">   -   Pasien Umum</t>
  </si>
  <si>
    <t xml:space="preserve">   -   Pasien Non PBI</t>
  </si>
  <si>
    <t xml:space="preserve">   -   Pasien Kerjasama</t>
  </si>
  <si>
    <t>Jumlah Pas - HLR</t>
  </si>
  <si>
    <t>H P</t>
  </si>
  <si>
    <t>KELAS VIP 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</si>
  <si>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</si>
  <si>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-   Pasien PBI</t>
  </si>
  <si>
    <t xml:space="preserve">   -   Pasien Jamkesda</t>
  </si>
  <si>
    <t>Jumlah H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</si>
</sst>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B050"/>
      <name val="Cambria"/>
      <family val="1"/>
      <scheme val="major"/>
    </font>
    <font>
      <sz val="11"/>
      <color rgb="FF0070C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6" tint="-0.499984740745262"/>
      <name val="Cambria"/>
      <family val="1"/>
      <scheme val="major"/>
    </font>
    <font>
      <b/>
      <i/>
      <sz val="11"/>
      <color theme="9" tint="-0.499984740745262"/>
      <name val="Cambria"/>
      <family val="1"/>
      <scheme val="major"/>
    </font>
    <font>
      <b/>
      <sz val="9"/>
      <color rgb="FFC00000"/>
      <name val="Cambria"/>
      <family val="1"/>
      <scheme val="major"/>
    </font>
    <font>
      <b/>
      <sz val="10"/>
      <color rgb="FF008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1"/>
      <color theme="6" tint="-0.499984740745262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C00000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b/>
      <sz val="11"/>
      <color rgb="FFC00000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i/>
      <sz val="11"/>
      <color theme="6" tint="-0.499984740745262"/>
      <name val="Cambria"/>
      <family val="1"/>
      <scheme val="major"/>
    </font>
    <font>
      <sz val="11"/>
      <color rgb="FF008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i/>
      <sz val="10"/>
      <color theme="6" tint="-0.499984740745262"/>
      <name val="Cambria"/>
      <family val="1"/>
      <scheme val="major"/>
    </font>
    <font>
      <b/>
      <i/>
      <sz val="11"/>
      <color rgb="FFC00000"/>
      <name val="Cambria"/>
      <family val="1"/>
      <scheme val="major"/>
    </font>
    <font>
      <b/>
      <i/>
      <sz val="11"/>
      <color rgb="FF008000"/>
      <name val="Cambria"/>
      <family val="1"/>
      <scheme val="major"/>
    </font>
    <font>
      <b/>
      <i/>
      <sz val="11"/>
      <color rgb="FF0070C0"/>
      <name val="Cambria"/>
      <family val="1"/>
      <scheme val="major"/>
    </font>
    <font>
      <b/>
      <i/>
      <sz val="11"/>
      <color theme="4" tint="-0.499984740745262"/>
      <name val="Cambria"/>
      <family val="1"/>
      <scheme val="major"/>
    </font>
    <font>
      <b/>
      <i/>
      <sz val="11"/>
      <color rgb="FFFF00FF"/>
      <name val="Cambria"/>
      <family val="1"/>
      <scheme val="major"/>
    </font>
    <font>
      <b/>
      <i/>
      <sz val="11"/>
      <color theme="7"/>
      <name val="Cambria"/>
      <family val="1"/>
      <scheme val="major"/>
    </font>
    <font>
      <b/>
      <sz val="11"/>
      <color theme="9" tint="-0.499984740745262"/>
      <name val="Cambria"/>
      <family val="1"/>
      <scheme val="major"/>
    </font>
    <font>
      <b/>
      <i/>
      <sz val="11"/>
      <name val="Cambria"/>
      <family val="1"/>
      <scheme val="major"/>
    </font>
    <font>
      <sz val="16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theme="5" tint="-0.249977111117893"/>
      <name val="Cambria"/>
      <family val="1"/>
      <scheme val="major"/>
    </font>
    <font>
      <b/>
      <sz val="11"/>
      <color theme="5" tint="-0.249977111117893"/>
      <name val="Cambria"/>
      <family val="1"/>
      <scheme val="major"/>
    </font>
    <font>
      <sz val="11"/>
      <color theme="5" tint="-0.249977111117893"/>
      <name val="Cambria"/>
      <family val="1"/>
      <scheme val="major"/>
    </font>
    <font>
      <b/>
      <i/>
      <sz val="11"/>
      <color theme="3" tint="-0.499984740745262"/>
      <name val="Cambria"/>
      <family val="1"/>
      <scheme val="major"/>
    </font>
    <font>
      <b/>
      <sz val="11"/>
      <color theme="3" tint="-0.499984740745262"/>
      <name val="Cambria"/>
      <family val="1"/>
      <scheme val="major"/>
    </font>
    <font>
      <sz val="11"/>
      <color theme="3" tint="-0.499984740745262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0"/>
      <color theme="3" tint="-0.499984740745262"/>
      <name val="Cambria"/>
      <family val="1"/>
      <scheme val="major"/>
    </font>
    <font>
      <sz val="11"/>
      <color rgb="FFC00000"/>
      <name val="Cambria"/>
      <family val="1"/>
      <scheme val="major"/>
    </font>
    <font>
      <sz val="10"/>
      <color rgb="FFFF000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7" fontId="2" fillId="0" borderId="0" xfId="0" applyNumberFormat="1" applyFont="1"/>
    <xf numFmtId="0" fontId="4" fillId="0" borderId="0" xfId="0" applyFont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9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3" borderId="45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5" borderId="59" xfId="0" applyFont="1" applyFill="1" applyBorder="1" applyAlignment="1">
      <alignment horizontal="center" vertical="center"/>
    </xf>
    <xf numFmtId="0" fontId="32" fillId="5" borderId="60" xfId="0" applyFont="1" applyFill="1" applyBorder="1" applyAlignment="1">
      <alignment horizontal="center" vertical="center"/>
    </xf>
    <xf numFmtId="0" fontId="32" fillId="5" borderId="61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6" borderId="22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6" fillId="0" borderId="28" xfId="0" applyFont="1" applyBorder="1" applyAlignment="1">
      <alignment horizontal="center" vertical="center"/>
    </xf>
    <xf numFmtId="0" fontId="26" fillId="5" borderId="7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6" fillId="7" borderId="7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6" fillId="7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7" xfId="0" quotePrefix="1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2" fillId="0" borderId="39" xfId="0" quotePrefix="1" applyFont="1" applyBorder="1" applyAlignment="1">
      <alignment horizontal="center" vertical="center"/>
    </xf>
    <xf numFmtId="0" fontId="4" fillId="0" borderId="37" xfId="0" quotePrefix="1" applyFont="1" applyBorder="1" applyAlignment="1">
      <alignment horizontal="center" vertical="center"/>
    </xf>
    <xf numFmtId="0" fontId="2" fillId="0" borderId="37" xfId="0" quotePrefix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/>
    <xf numFmtId="17" fontId="34" fillId="0" borderId="0" xfId="0" applyNumberFormat="1" applyFont="1" applyAlignment="1">
      <alignment horizontal="center"/>
    </xf>
    <xf numFmtId="49" fontId="33" fillId="4" borderId="54" xfId="0" applyNumberFormat="1" applyFont="1" applyFill="1" applyBorder="1" applyAlignment="1">
      <alignment horizontal="right" vertical="center"/>
    </xf>
    <xf numFmtId="49" fontId="33" fillId="4" borderId="55" xfId="0" applyNumberFormat="1" applyFont="1" applyFill="1" applyBorder="1" applyAlignment="1">
      <alignment horizontal="right" vertical="center"/>
    </xf>
    <xf numFmtId="49" fontId="33" fillId="4" borderId="75" xfId="0" applyNumberFormat="1" applyFont="1" applyFill="1" applyBorder="1" applyAlignment="1">
      <alignment horizontal="right" vertical="center"/>
    </xf>
    <xf numFmtId="0" fontId="35" fillId="4" borderId="50" xfId="0" applyFont="1" applyFill="1" applyBorder="1" applyAlignment="1">
      <alignment horizontal="center" vertical="center"/>
    </xf>
    <xf numFmtId="0" fontId="35" fillId="4" borderId="49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21" fillId="4" borderId="50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49" fontId="33" fillId="4" borderId="68" xfId="0" applyNumberFormat="1" applyFont="1" applyFill="1" applyBorder="1" applyAlignment="1">
      <alignment horizontal="left" vertical="center"/>
    </xf>
    <xf numFmtId="49" fontId="33" fillId="4" borderId="69" xfId="0" applyNumberFormat="1" applyFont="1" applyFill="1" applyBorder="1" applyAlignment="1">
      <alignment horizontal="left" vertical="center"/>
    </xf>
    <xf numFmtId="49" fontId="33" fillId="4" borderId="76" xfId="0" applyNumberFormat="1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5" fillId="6" borderId="56" xfId="0" applyFont="1" applyFill="1" applyBorder="1" applyAlignment="1">
      <alignment horizontal="left" vertical="center"/>
    </xf>
    <xf numFmtId="0" fontId="35" fillId="6" borderId="57" xfId="0" applyFont="1" applyFill="1" applyBorder="1" applyAlignment="1">
      <alignment horizontal="left" vertical="center"/>
    </xf>
    <xf numFmtId="0" fontId="35" fillId="6" borderId="58" xfId="0" applyFont="1" applyFill="1" applyBorder="1" applyAlignment="1">
      <alignment horizontal="left"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2" fillId="8" borderId="27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2" fillId="8" borderId="3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6" fillId="4" borderId="70" xfId="0" applyFont="1" applyFill="1" applyBorder="1" applyAlignment="1">
      <alignment horizontal="center" vertical="center"/>
    </xf>
    <xf numFmtId="0" fontId="36" fillId="4" borderId="7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0" fontId="36" fillId="6" borderId="23" xfId="0" applyFont="1" applyFill="1" applyBorder="1" applyAlignment="1">
      <alignment horizontal="center" vertical="center"/>
    </xf>
    <xf numFmtId="0" fontId="36" fillId="5" borderId="22" xfId="0" applyFont="1" applyFill="1" applyBorder="1" applyAlignment="1">
      <alignment horizontal="center" vertical="center"/>
    </xf>
    <xf numFmtId="0" fontId="36" fillId="5" borderId="23" xfId="0" applyFont="1" applyFill="1" applyBorder="1" applyAlignment="1">
      <alignment horizontal="center" vertical="center"/>
    </xf>
    <xf numFmtId="0" fontId="36" fillId="5" borderId="42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6" fillId="5" borderId="19" xfId="0" applyFont="1" applyFill="1" applyBorder="1" applyAlignment="1">
      <alignment horizontal="center" vertical="center"/>
    </xf>
    <xf numFmtId="0" fontId="36" fillId="5" borderId="21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3" borderId="68" xfId="0" applyFont="1" applyFill="1" applyBorder="1" applyAlignment="1">
      <alignment horizontal="center" vertical="center"/>
    </xf>
    <xf numFmtId="0" fontId="39" fillId="3" borderId="69" xfId="0" applyFont="1" applyFill="1" applyBorder="1" applyAlignment="1">
      <alignment horizontal="center" vertical="center"/>
    </xf>
    <xf numFmtId="0" fontId="39" fillId="3" borderId="77" xfId="0" applyFont="1" applyFill="1" applyBorder="1" applyAlignment="1">
      <alignment horizontal="center" vertical="center"/>
    </xf>
    <xf numFmtId="0" fontId="39" fillId="3" borderId="78" xfId="0" applyFont="1" applyFill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/>
    </xf>
    <xf numFmtId="0" fontId="40" fillId="6" borderId="77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21" fillId="9" borderId="79" xfId="0" applyFont="1" applyFill="1" applyBorder="1" applyAlignment="1">
      <alignment horizontal="center" vertical="center"/>
    </xf>
    <xf numFmtId="0" fontId="21" fillId="9" borderId="8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5" fillId="6" borderId="70" xfId="0" applyFont="1" applyFill="1" applyBorder="1" applyAlignment="1">
      <alignment horizontal="left" vertical="center"/>
    </xf>
    <xf numFmtId="0" fontId="35" fillId="6" borderId="71" xfId="0" applyFont="1" applyFill="1" applyBorder="1" applyAlignment="1">
      <alignment horizontal="left" vertical="center"/>
    </xf>
    <xf numFmtId="0" fontId="35" fillId="6" borderId="82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39" fillId="3" borderId="64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40" fillId="0" borderId="83" xfId="0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  <xf numFmtId="0" fontId="39" fillId="3" borderId="85" xfId="0" applyFont="1" applyFill="1" applyBorder="1" applyAlignment="1">
      <alignment horizontal="center" vertical="center"/>
    </xf>
    <xf numFmtId="0" fontId="39" fillId="6" borderId="83" xfId="0" applyFont="1" applyFill="1" applyBorder="1" applyAlignment="1">
      <alignment horizontal="center" vertical="center"/>
    </xf>
    <xf numFmtId="0" fontId="39" fillId="6" borderId="84" xfId="0" applyFont="1" applyFill="1" applyBorder="1" applyAlignment="1">
      <alignment horizontal="center" vertical="center"/>
    </xf>
    <xf numFmtId="0" fontId="39" fillId="3" borderId="83" xfId="0" applyFont="1" applyFill="1" applyBorder="1" applyAlignment="1">
      <alignment horizontal="center" vertical="center"/>
    </xf>
    <xf numFmtId="0" fontId="39" fillId="3" borderId="84" xfId="0" applyFont="1" applyFill="1" applyBorder="1" applyAlignment="1">
      <alignment horizontal="center" vertical="center"/>
    </xf>
    <xf numFmtId="0" fontId="21" fillId="9" borderId="83" xfId="0" applyFont="1" applyFill="1" applyBorder="1" applyAlignment="1">
      <alignment horizontal="center" vertical="center"/>
    </xf>
    <xf numFmtId="0" fontId="21" fillId="9" borderId="84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36" fillId="4" borderId="42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9" fillId="3" borderId="79" xfId="0" applyFont="1" applyFill="1" applyBorder="1" applyAlignment="1">
      <alignment horizontal="center" vertical="center"/>
    </xf>
    <xf numFmtId="0" fontId="39" fillId="3" borderId="80" xfId="0" applyFont="1" applyFill="1" applyBorder="1" applyAlignment="1">
      <alignment horizontal="center" vertical="center"/>
    </xf>
    <xf numFmtId="0" fontId="39" fillId="5" borderId="79" xfId="0" applyFont="1" applyFill="1" applyBorder="1" applyAlignment="1">
      <alignment horizontal="center" vertical="center"/>
    </xf>
    <xf numFmtId="0" fontId="39" fillId="5" borderId="80" xfId="0" applyFont="1" applyFill="1" applyBorder="1" applyAlignment="1">
      <alignment horizontal="center" vertical="center"/>
    </xf>
    <xf numFmtId="0" fontId="39" fillId="6" borderId="79" xfId="0" applyFont="1" applyFill="1" applyBorder="1" applyAlignment="1">
      <alignment horizontal="center" vertical="center"/>
    </xf>
    <xf numFmtId="0" fontId="39" fillId="6" borderId="80" xfId="0" applyFont="1" applyFill="1" applyBorder="1" applyAlignment="1">
      <alignment horizontal="center" vertical="center"/>
    </xf>
    <xf numFmtId="0" fontId="42" fillId="0" borderId="74" xfId="0" applyFont="1" applyBorder="1" applyAlignment="1">
      <alignment horizontal="left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9" fillId="5" borderId="83" xfId="0" applyFont="1" applyFill="1" applyBorder="1" applyAlignment="1">
      <alignment horizontal="center" vertical="center"/>
    </xf>
    <xf numFmtId="0" fontId="39" fillId="5" borderId="84" xfId="0" applyFont="1" applyFill="1" applyBorder="1" applyAlignment="1">
      <alignment horizontal="center" vertical="center"/>
    </xf>
    <xf numFmtId="0" fontId="36" fillId="4" borderId="19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5" fillId="6" borderId="86" xfId="0" applyFont="1" applyFill="1" applyBorder="1" applyAlignment="1">
      <alignment horizontal="left" vertical="center"/>
    </xf>
    <xf numFmtId="0" fontId="35" fillId="6" borderId="87" xfId="0" applyFont="1" applyFill="1" applyBorder="1" applyAlignment="1">
      <alignment horizontal="left" vertical="center"/>
    </xf>
    <xf numFmtId="0" fontId="35" fillId="6" borderId="88" xfId="0" applyFont="1" applyFill="1" applyBorder="1" applyAlignment="1">
      <alignment horizontal="left" vertical="center"/>
    </xf>
    <xf numFmtId="0" fontId="26" fillId="4" borderId="68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89" xfId="0" applyFont="1" applyFill="1" applyBorder="1" applyAlignment="1">
      <alignment horizontal="center" vertical="center"/>
    </xf>
    <xf numFmtId="0" fontId="21" fillId="10" borderId="90" xfId="0" applyFont="1" applyFill="1" applyBorder="1" applyAlignment="1">
      <alignment horizontal="center" vertical="center"/>
    </xf>
    <xf numFmtId="0" fontId="21" fillId="9" borderId="89" xfId="0" applyFont="1" applyFill="1" applyBorder="1" applyAlignment="1">
      <alignment horizontal="center" vertical="center"/>
    </xf>
    <xf numFmtId="0" fontId="21" fillId="9" borderId="9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83</xdr:row>
      <xdr:rowOff>0</xdr:rowOff>
    </xdr:from>
    <xdr:to>
      <xdr:col>5</xdr:col>
      <xdr:colOff>23812</xdr:colOff>
      <xdr:row>84</xdr:row>
      <xdr:rowOff>238125</xdr:rowOff>
    </xdr:to>
    <xdr:cxnSp macro="">
      <xdr:nvCxnSpPr>
        <xdr:cNvPr id="2" name="Straight Connector 1"/>
        <xdr:cNvCxnSpPr/>
      </xdr:nvCxnSpPr>
      <xdr:spPr>
        <a:xfrm>
          <a:off x="35719" y="18954750"/>
          <a:ext cx="2369343" cy="4857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124"/>
  <sheetViews>
    <sheetView tabSelected="1" topLeftCell="A103" zoomScale="70" zoomScaleNormal="70" workbookViewId="0">
      <selection activeCell="A80" sqref="A80:AE124"/>
    </sheetView>
  </sheetViews>
  <sheetFormatPr defaultRowHeight="15" x14ac:dyDescent="0.25"/>
  <cols>
    <col min="1" max="1" width="7.85546875" style="2" customWidth="1"/>
    <col min="2" max="4" width="6.7109375" style="2" customWidth="1"/>
    <col min="5" max="5" width="7.7109375" style="6" customWidth="1"/>
    <col min="6" max="10" width="6.7109375" style="2" customWidth="1"/>
    <col min="11" max="11" width="7.7109375" style="6" customWidth="1"/>
    <col min="12" max="14" width="6.7109375" style="2" customWidth="1"/>
    <col min="15" max="15" width="7.7109375" style="6" customWidth="1"/>
    <col min="16" max="16" width="7.7109375" style="8" customWidth="1"/>
    <col min="17" max="17" width="6.7109375" style="2" customWidth="1"/>
    <col min="18" max="18" width="7.7109375" style="455" customWidth="1"/>
    <col min="19" max="19" width="7.7109375" style="456" customWidth="1"/>
    <col min="20" max="20" width="6.7109375" style="2" customWidth="1"/>
    <col min="21" max="21" width="6.7109375" style="11" customWidth="1"/>
    <col min="22" max="22" width="6.7109375" style="2" customWidth="1"/>
    <col min="23" max="23" width="6.7109375" style="11" customWidth="1"/>
    <col min="24" max="24" width="6.7109375" style="2" customWidth="1"/>
    <col min="25" max="25" width="6.7109375" style="11" customWidth="1"/>
    <col min="26" max="26" width="6.7109375" style="2" customWidth="1"/>
    <col min="27" max="27" width="6.7109375" style="11" customWidth="1"/>
    <col min="28" max="28" width="6.7109375" style="2" customWidth="1"/>
    <col min="29" max="29" width="6.7109375" style="11" customWidth="1"/>
    <col min="30" max="30" width="7.7109375" style="6" customWidth="1"/>
    <col min="31" max="31" width="7.7109375" style="8" customWidth="1"/>
    <col min="32" max="51" width="5.28515625" style="2" customWidth="1"/>
    <col min="52" max="52" width="6.5703125" style="2" customWidth="1"/>
    <col min="53" max="54" width="6" style="2" customWidth="1"/>
    <col min="55" max="55" width="7.28515625" style="2" customWidth="1"/>
  </cols>
  <sheetData>
    <row r="1" spans="1:5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6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6" ht="18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56" ht="16.5" customHeight="1" thickBot="1" x14ac:dyDescent="0.3">
      <c r="A4" s="5"/>
      <c r="L4" s="7"/>
      <c r="M4" s="7"/>
      <c r="R4" s="9"/>
      <c r="S4" s="10"/>
    </row>
    <row r="5" spans="1:56" s="25" customFormat="1" ht="19.5" customHeight="1" thickBot="1" x14ac:dyDescent="0.3">
      <c r="A5" s="12" t="s">
        <v>3</v>
      </c>
      <c r="B5" s="13" t="s">
        <v>4</v>
      </c>
      <c r="C5" s="13"/>
      <c r="D5" s="13"/>
      <c r="E5" s="13"/>
      <c r="F5" s="14" t="s">
        <v>5</v>
      </c>
      <c r="G5" s="13"/>
      <c r="H5" s="13"/>
      <c r="I5" s="13"/>
      <c r="J5" s="13"/>
      <c r="K5" s="15"/>
      <c r="L5" s="14" t="s">
        <v>6</v>
      </c>
      <c r="M5" s="13"/>
      <c r="N5" s="15"/>
      <c r="O5" s="16" t="s">
        <v>7</v>
      </c>
      <c r="P5" s="17" t="s">
        <v>8</v>
      </c>
      <c r="Q5" s="18" t="s">
        <v>9</v>
      </c>
      <c r="R5" s="19" t="s">
        <v>10</v>
      </c>
      <c r="S5" s="20" t="s">
        <v>11</v>
      </c>
      <c r="T5" s="14" t="s">
        <v>12</v>
      </c>
      <c r="U5" s="13"/>
      <c r="V5" s="13"/>
      <c r="W5" s="13"/>
      <c r="X5" s="13"/>
      <c r="Y5" s="13"/>
      <c r="Z5" s="13"/>
      <c r="AA5" s="13"/>
      <c r="AB5" s="13"/>
      <c r="AC5" s="15"/>
      <c r="AD5" s="21" t="s">
        <v>13</v>
      </c>
      <c r="AE5" s="22" t="s">
        <v>14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4"/>
    </row>
    <row r="6" spans="1:56" s="25" customFormat="1" ht="29.25" customHeight="1" thickTop="1" thickBot="1" x14ac:dyDescent="0.3">
      <c r="A6" s="26"/>
      <c r="B6" s="27" t="s">
        <v>15</v>
      </c>
      <c r="C6" s="28" t="s">
        <v>16</v>
      </c>
      <c r="D6" s="28" t="s">
        <v>17</v>
      </c>
      <c r="E6" s="29" t="s">
        <v>18</v>
      </c>
      <c r="F6" s="30" t="s">
        <v>19</v>
      </c>
      <c r="G6" s="28" t="s">
        <v>20</v>
      </c>
      <c r="H6" s="28" t="s">
        <v>21</v>
      </c>
      <c r="I6" s="28" t="s">
        <v>22</v>
      </c>
      <c r="J6" s="28" t="s">
        <v>23</v>
      </c>
      <c r="K6" s="31" t="s">
        <v>18</v>
      </c>
      <c r="L6" s="32" t="s">
        <v>24</v>
      </c>
      <c r="M6" s="33" t="s">
        <v>25</v>
      </c>
      <c r="N6" s="34" t="s">
        <v>18</v>
      </c>
      <c r="O6" s="35"/>
      <c r="P6" s="36"/>
      <c r="Q6" s="37"/>
      <c r="R6" s="38"/>
      <c r="S6" s="39"/>
      <c r="T6" s="40" t="s">
        <v>26</v>
      </c>
      <c r="U6" s="41" t="s">
        <v>27</v>
      </c>
      <c r="V6" s="42" t="s">
        <v>28</v>
      </c>
      <c r="W6" s="41" t="s">
        <v>27</v>
      </c>
      <c r="X6" s="43" t="s">
        <v>29</v>
      </c>
      <c r="Y6" s="41" t="s">
        <v>27</v>
      </c>
      <c r="Z6" s="43" t="s">
        <v>30</v>
      </c>
      <c r="AA6" s="41" t="s">
        <v>27</v>
      </c>
      <c r="AB6" s="42" t="s">
        <v>31</v>
      </c>
      <c r="AC6" s="44" t="s">
        <v>27</v>
      </c>
      <c r="AD6" s="45"/>
      <c r="AE6" s="46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4"/>
    </row>
    <row r="7" spans="1:56" s="25" customFormat="1" ht="20.100000000000001" customHeight="1" x14ac:dyDescent="0.25">
      <c r="A7" s="47" t="s">
        <v>32</v>
      </c>
      <c r="B7" s="48">
        <v>4</v>
      </c>
      <c r="C7" s="49">
        <v>17</v>
      </c>
      <c r="D7" s="49">
        <v>0</v>
      </c>
      <c r="E7" s="50">
        <f>SUM(B7:D7)</f>
        <v>21</v>
      </c>
      <c r="F7" s="51">
        <v>2</v>
      </c>
      <c r="G7" s="49">
        <v>12</v>
      </c>
      <c r="H7" s="49">
        <v>2</v>
      </c>
      <c r="I7" s="49">
        <v>0</v>
      </c>
      <c r="J7" s="49">
        <v>0</v>
      </c>
      <c r="K7" s="52">
        <f>SUM(F7:J7)</f>
        <v>16</v>
      </c>
      <c r="L7" s="53">
        <v>0</v>
      </c>
      <c r="M7" s="54">
        <v>0</v>
      </c>
      <c r="N7" s="55">
        <f>SUM(L7:M7)</f>
        <v>0</v>
      </c>
      <c r="O7" s="56">
        <f>SUM(K7,N7)</f>
        <v>16</v>
      </c>
      <c r="P7" s="57">
        <f>AE7</f>
        <v>52</v>
      </c>
      <c r="Q7" s="58">
        <v>0</v>
      </c>
      <c r="R7" s="59">
        <v>38</v>
      </c>
      <c r="S7" s="60">
        <f>R7</f>
        <v>38</v>
      </c>
      <c r="T7" s="51">
        <v>9</v>
      </c>
      <c r="U7" s="61">
        <v>25</v>
      </c>
      <c r="V7" s="49">
        <v>7</v>
      </c>
      <c r="W7" s="61">
        <v>27</v>
      </c>
      <c r="X7" s="49">
        <v>0</v>
      </c>
      <c r="Y7" s="61">
        <v>0</v>
      </c>
      <c r="Z7" s="49">
        <v>0</v>
      </c>
      <c r="AA7" s="61">
        <v>0</v>
      </c>
      <c r="AB7" s="49">
        <v>0</v>
      </c>
      <c r="AC7" s="55">
        <v>0</v>
      </c>
      <c r="AD7" s="62">
        <f>AB7+Z7+X7+V7+T7</f>
        <v>16</v>
      </c>
      <c r="AE7" s="63">
        <f>AC7+AA7+Y7+W7+U7</f>
        <v>52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s="25" customFormat="1" ht="20.100000000000001" customHeight="1" x14ac:dyDescent="0.25">
      <c r="A8" s="64" t="s">
        <v>33</v>
      </c>
      <c r="B8" s="65">
        <v>9</v>
      </c>
      <c r="C8" s="66">
        <v>111</v>
      </c>
      <c r="D8" s="66">
        <v>14</v>
      </c>
      <c r="E8" s="50">
        <f t="shared" ref="E8:E18" si="0">SUM(B8:D8)</f>
        <v>134</v>
      </c>
      <c r="F8" s="67">
        <v>16</v>
      </c>
      <c r="G8" s="66">
        <v>82</v>
      </c>
      <c r="H8" s="66">
        <v>18</v>
      </c>
      <c r="I8" s="66">
        <v>0</v>
      </c>
      <c r="J8" s="66">
        <v>2</v>
      </c>
      <c r="K8" s="68">
        <f t="shared" ref="K8:K18" si="1">SUM(F8:J8)</f>
        <v>118</v>
      </c>
      <c r="L8" s="69">
        <v>1</v>
      </c>
      <c r="M8" s="70">
        <v>0</v>
      </c>
      <c r="N8" s="71">
        <f>SUM(L8:M8)</f>
        <v>1</v>
      </c>
      <c r="O8" s="56">
        <f t="shared" ref="O8:O20" si="2">SUM(K8,N8)</f>
        <v>119</v>
      </c>
      <c r="P8" s="57">
        <f t="shared" ref="P8:P20" si="3">AE8</f>
        <v>497</v>
      </c>
      <c r="Q8" s="66">
        <v>0</v>
      </c>
      <c r="R8" s="72">
        <v>417</v>
      </c>
      <c r="S8" s="60">
        <f t="shared" ref="S8:S20" si="4">R8</f>
        <v>417</v>
      </c>
      <c r="T8" s="67">
        <v>52</v>
      </c>
      <c r="U8" s="73">
        <v>167</v>
      </c>
      <c r="V8" s="66">
        <v>67</v>
      </c>
      <c r="W8" s="73">
        <f>231+99</f>
        <v>330</v>
      </c>
      <c r="X8" s="66">
        <v>0</v>
      </c>
      <c r="Y8" s="73">
        <v>0</v>
      </c>
      <c r="Z8" s="66">
        <v>0</v>
      </c>
      <c r="AA8" s="73">
        <v>0</v>
      </c>
      <c r="AB8" s="66">
        <v>0</v>
      </c>
      <c r="AC8" s="71">
        <v>0</v>
      </c>
      <c r="AD8" s="62">
        <f t="shared" ref="AD8:AE18" si="5">AB8+Z8+X8+V8+T8</f>
        <v>119</v>
      </c>
      <c r="AE8" s="63">
        <f t="shared" si="5"/>
        <v>497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6" s="25" customFormat="1" ht="20.100000000000001" customHeight="1" x14ac:dyDescent="0.25">
      <c r="A9" s="64" t="s">
        <v>34</v>
      </c>
      <c r="B9" s="65">
        <v>14</v>
      </c>
      <c r="C9" s="66">
        <v>135</v>
      </c>
      <c r="D9" s="66">
        <v>7</v>
      </c>
      <c r="E9" s="50">
        <f t="shared" si="0"/>
        <v>156</v>
      </c>
      <c r="F9" s="67">
        <v>9</v>
      </c>
      <c r="G9" s="66">
        <v>115</v>
      </c>
      <c r="H9" s="66">
        <v>11</v>
      </c>
      <c r="I9" s="66">
        <v>0</v>
      </c>
      <c r="J9" s="66">
        <v>0</v>
      </c>
      <c r="K9" s="68">
        <f t="shared" si="1"/>
        <v>135</v>
      </c>
      <c r="L9" s="69">
        <v>0</v>
      </c>
      <c r="M9" s="70">
        <v>0</v>
      </c>
      <c r="N9" s="71">
        <f>SUM(L9:M9)</f>
        <v>0</v>
      </c>
      <c r="O9" s="56">
        <f t="shared" si="2"/>
        <v>135</v>
      </c>
      <c r="P9" s="57">
        <f t="shared" si="3"/>
        <v>568</v>
      </c>
      <c r="Q9" s="66">
        <v>0</v>
      </c>
      <c r="R9" s="72">
        <v>466</v>
      </c>
      <c r="S9" s="60">
        <f t="shared" si="4"/>
        <v>466</v>
      </c>
      <c r="T9" s="67">
        <v>56</v>
      </c>
      <c r="U9" s="73">
        <v>201</v>
      </c>
      <c r="V9" s="66">
        <v>79</v>
      </c>
      <c r="W9" s="73">
        <v>367</v>
      </c>
      <c r="X9" s="66">
        <v>0</v>
      </c>
      <c r="Y9" s="73">
        <v>0</v>
      </c>
      <c r="Z9" s="66">
        <v>0</v>
      </c>
      <c r="AA9" s="73">
        <v>0</v>
      </c>
      <c r="AB9" s="66">
        <v>0</v>
      </c>
      <c r="AC9" s="71">
        <v>0</v>
      </c>
      <c r="AD9" s="62">
        <f t="shared" si="5"/>
        <v>135</v>
      </c>
      <c r="AE9" s="63">
        <f t="shared" si="5"/>
        <v>568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6" s="25" customFormat="1" ht="20.100000000000001" customHeight="1" x14ac:dyDescent="0.25">
      <c r="A10" s="64" t="s">
        <v>35</v>
      </c>
      <c r="B10" s="74"/>
      <c r="C10" s="75"/>
      <c r="D10" s="75"/>
      <c r="E10" s="76"/>
      <c r="F10" s="77"/>
      <c r="G10" s="75"/>
      <c r="H10" s="75"/>
      <c r="I10" s="75"/>
      <c r="J10" s="75"/>
      <c r="K10" s="78"/>
      <c r="L10" s="77"/>
      <c r="M10" s="75"/>
      <c r="N10" s="79"/>
      <c r="O10" s="80">
        <f t="shared" si="2"/>
        <v>0</v>
      </c>
      <c r="P10" s="81">
        <f t="shared" si="3"/>
        <v>0</v>
      </c>
      <c r="Q10" s="75"/>
      <c r="R10" s="82"/>
      <c r="S10" s="83">
        <f t="shared" si="4"/>
        <v>0</v>
      </c>
      <c r="T10" s="77"/>
      <c r="U10" s="84"/>
      <c r="V10" s="75"/>
      <c r="W10" s="84"/>
      <c r="X10" s="75"/>
      <c r="Y10" s="84"/>
      <c r="Z10" s="75"/>
      <c r="AA10" s="84"/>
      <c r="AB10" s="75"/>
      <c r="AC10" s="79"/>
      <c r="AD10" s="85"/>
      <c r="AE10" s="86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</row>
    <row r="11" spans="1:56" s="25" customFormat="1" ht="20.100000000000001" customHeight="1" x14ac:dyDescent="0.25">
      <c r="A11" s="64" t="s">
        <v>36</v>
      </c>
      <c r="B11" s="65">
        <v>11</v>
      </c>
      <c r="C11" s="66">
        <v>198</v>
      </c>
      <c r="D11" s="66">
        <v>5</v>
      </c>
      <c r="E11" s="50">
        <f t="shared" si="0"/>
        <v>214</v>
      </c>
      <c r="F11" s="67">
        <v>2</v>
      </c>
      <c r="G11" s="66">
        <v>187</v>
      </c>
      <c r="H11" s="66">
        <v>5</v>
      </c>
      <c r="I11" s="66">
        <v>0</v>
      </c>
      <c r="J11" s="66">
        <v>2</v>
      </c>
      <c r="K11" s="68">
        <f t="shared" si="1"/>
        <v>196</v>
      </c>
      <c r="L11" s="69">
        <v>4</v>
      </c>
      <c r="M11" s="70">
        <v>0</v>
      </c>
      <c r="N11" s="71">
        <f t="shared" ref="N11:N18" si="6">SUM(L11:M11)</f>
        <v>4</v>
      </c>
      <c r="O11" s="56">
        <f t="shared" si="2"/>
        <v>200</v>
      </c>
      <c r="P11" s="57">
        <f t="shared" si="3"/>
        <v>909</v>
      </c>
      <c r="Q11" s="49">
        <v>0</v>
      </c>
      <c r="R11" s="59">
        <v>504</v>
      </c>
      <c r="S11" s="60">
        <f t="shared" si="4"/>
        <v>504</v>
      </c>
      <c r="T11" s="51">
        <v>41</v>
      </c>
      <c r="U11" s="61">
        <v>310</v>
      </c>
      <c r="V11" s="49">
        <v>19</v>
      </c>
      <c r="W11" s="61">
        <v>182</v>
      </c>
      <c r="X11" s="49">
        <v>112</v>
      </c>
      <c r="Y11" s="61">
        <v>194</v>
      </c>
      <c r="Z11" s="49">
        <v>21</v>
      </c>
      <c r="AA11" s="61">
        <v>149</v>
      </c>
      <c r="AB11" s="49">
        <v>7</v>
      </c>
      <c r="AC11" s="55">
        <v>74</v>
      </c>
      <c r="AD11" s="62">
        <f t="shared" si="5"/>
        <v>200</v>
      </c>
      <c r="AE11" s="63">
        <f t="shared" si="5"/>
        <v>909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1:56" s="25" customFormat="1" ht="20.100000000000001" customHeight="1" x14ac:dyDescent="0.25">
      <c r="A12" s="64" t="s">
        <v>37</v>
      </c>
      <c r="B12" s="65">
        <v>12</v>
      </c>
      <c r="C12" s="66">
        <v>122</v>
      </c>
      <c r="D12" s="66">
        <v>3</v>
      </c>
      <c r="E12" s="50">
        <f t="shared" si="0"/>
        <v>137</v>
      </c>
      <c r="F12" s="67">
        <v>4</v>
      </c>
      <c r="G12" s="66">
        <v>92</v>
      </c>
      <c r="H12" s="66">
        <v>15</v>
      </c>
      <c r="I12" s="66">
        <v>0</v>
      </c>
      <c r="J12" s="66">
        <v>1</v>
      </c>
      <c r="K12" s="68">
        <f t="shared" si="1"/>
        <v>112</v>
      </c>
      <c r="L12" s="69">
        <v>2</v>
      </c>
      <c r="M12" s="70">
        <v>3</v>
      </c>
      <c r="N12" s="71">
        <f t="shared" si="6"/>
        <v>5</v>
      </c>
      <c r="O12" s="56">
        <f t="shared" si="2"/>
        <v>117</v>
      </c>
      <c r="P12" s="57">
        <f t="shared" si="3"/>
        <v>519</v>
      </c>
      <c r="Q12" s="66">
        <v>0</v>
      </c>
      <c r="R12" s="72">
        <v>435</v>
      </c>
      <c r="S12" s="60">
        <f t="shared" si="4"/>
        <v>435</v>
      </c>
      <c r="T12" s="67">
        <v>46</v>
      </c>
      <c r="U12" s="73">
        <v>156</v>
      </c>
      <c r="V12" s="66">
        <v>12</v>
      </c>
      <c r="W12" s="73">
        <v>55</v>
      </c>
      <c r="X12" s="66">
        <v>20</v>
      </c>
      <c r="Y12" s="73">
        <v>100</v>
      </c>
      <c r="Z12" s="66">
        <v>38</v>
      </c>
      <c r="AA12" s="73">
        <v>207</v>
      </c>
      <c r="AB12" s="66">
        <v>1</v>
      </c>
      <c r="AC12" s="55">
        <v>1</v>
      </c>
      <c r="AD12" s="62">
        <f t="shared" si="5"/>
        <v>117</v>
      </c>
      <c r="AE12" s="63">
        <f t="shared" si="5"/>
        <v>519</v>
      </c>
      <c r="AF12" s="87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s="25" customFormat="1" ht="20.100000000000001" customHeight="1" x14ac:dyDescent="0.25">
      <c r="A13" s="64" t="s">
        <v>38</v>
      </c>
      <c r="B13" s="65">
        <v>10</v>
      </c>
      <c r="C13" s="66">
        <v>58</v>
      </c>
      <c r="D13" s="66">
        <v>0</v>
      </c>
      <c r="E13" s="50">
        <f t="shared" si="0"/>
        <v>68</v>
      </c>
      <c r="F13" s="67">
        <v>2</v>
      </c>
      <c r="G13" s="66">
        <v>49</v>
      </c>
      <c r="H13" s="66">
        <v>3</v>
      </c>
      <c r="I13" s="66">
        <v>0</v>
      </c>
      <c r="J13" s="66">
        <v>1</v>
      </c>
      <c r="K13" s="68">
        <f t="shared" si="1"/>
        <v>55</v>
      </c>
      <c r="L13" s="69">
        <v>6</v>
      </c>
      <c r="M13" s="70">
        <v>4</v>
      </c>
      <c r="N13" s="71">
        <f>SUM(L13:M13)</f>
        <v>10</v>
      </c>
      <c r="O13" s="56">
        <f t="shared" si="2"/>
        <v>65</v>
      </c>
      <c r="P13" s="57">
        <f t="shared" si="3"/>
        <v>360</v>
      </c>
      <c r="Q13" s="88">
        <v>0</v>
      </c>
      <c r="R13" s="89">
        <v>300</v>
      </c>
      <c r="S13" s="60">
        <f t="shared" si="4"/>
        <v>300</v>
      </c>
      <c r="T13" s="90">
        <v>11</v>
      </c>
      <c r="U13" s="91">
        <v>35</v>
      </c>
      <c r="V13" s="88">
        <v>2</v>
      </c>
      <c r="W13" s="91">
        <v>10</v>
      </c>
      <c r="X13" s="88">
        <v>36</v>
      </c>
      <c r="Y13" s="91">
        <v>228</v>
      </c>
      <c r="Z13" s="88">
        <v>13</v>
      </c>
      <c r="AA13" s="91">
        <v>74</v>
      </c>
      <c r="AB13" s="88">
        <v>3</v>
      </c>
      <c r="AC13" s="92">
        <v>13</v>
      </c>
      <c r="AD13" s="62">
        <f>AB13+Z13+X13+V13+T13</f>
        <v>65</v>
      </c>
      <c r="AE13" s="63">
        <f t="shared" si="5"/>
        <v>360</v>
      </c>
      <c r="AF13" s="87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s="25" customFormat="1" ht="20.100000000000001" customHeight="1" x14ac:dyDescent="0.25">
      <c r="A14" s="64" t="s">
        <v>39</v>
      </c>
      <c r="B14" s="65">
        <v>10</v>
      </c>
      <c r="C14" s="66">
        <v>49</v>
      </c>
      <c r="D14" s="66">
        <v>5</v>
      </c>
      <c r="E14" s="50">
        <f t="shared" si="0"/>
        <v>64</v>
      </c>
      <c r="F14" s="67">
        <v>4</v>
      </c>
      <c r="G14" s="66">
        <v>49</v>
      </c>
      <c r="H14" s="66">
        <v>1</v>
      </c>
      <c r="I14" s="66">
        <v>0</v>
      </c>
      <c r="J14" s="66">
        <v>0</v>
      </c>
      <c r="K14" s="68">
        <f t="shared" si="1"/>
        <v>54</v>
      </c>
      <c r="L14" s="69">
        <v>0</v>
      </c>
      <c r="M14" s="70">
        <v>2</v>
      </c>
      <c r="N14" s="71">
        <f t="shared" si="6"/>
        <v>2</v>
      </c>
      <c r="O14" s="56">
        <f t="shared" si="2"/>
        <v>56</v>
      </c>
      <c r="P14" s="57">
        <f t="shared" si="3"/>
        <v>318</v>
      </c>
      <c r="Q14" s="66">
        <v>0</v>
      </c>
      <c r="R14" s="72">
        <v>221</v>
      </c>
      <c r="S14" s="60">
        <f t="shared" si="4"/>
        <v>221</v>
      </c>
      <c r="T14" s="67">
        <v>6</v>
      </c>
      <c r="U14" s="73">
        <v>21</v>
      </c>
      <c r="V14" s="66">
        <v>11</v>
      </c>
      <c r="W14" s="73">
        <v>109</v>
      </c>
      <c r="X14" s="66">
        <v>29</v>
      </c>
      <c r="Y14" s="73">
        <v>141</v>
      </c>
      <c r="Z14" s="66">
        <v>10</v>
      </c>
      <c r="AA14" s="73">
        <v>47</v>
      </c>
      <c r="AB14" s="66">
        <v>0</v>
      </c>
      <c r="AC14" s="71">
        <v>0</v>
      </c>
      <c r="AD14" s="62">
        <f t="shared" si="5"/>
        <v>56</v>
      </c>
      <c r="AE14" s="63">
        <f t="shared" si="5"/>
        <v>318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</row>
    <row r="15" spans="1:56" s="25" customFormat="1" ht="20.100000000000001" customHeight="1" x14ac:dyDescent="0.25">
      <c r="A15" s="64" t="s">
        <v>40</v>
      </c>
      <c r="B15" s="65">
        <v>14</v>
      </c>
      <c r="C15" s="66">
        <v>137</v>
      </c>
      <c r="D15" s="66">
        <v>5</v>
      </c>
      <c r="E15" s="50">
        <f t="shared" si="0"/>
        <v>156</v>
      </c>
      <c r="F15" s="67">
        <v>3</v>
      </c>
      <c r="G15" s="66">
        <v>123</v>
      </c>
      <c r="H15" s="66">
        <v>8</v>
      </c>
      <c r="I15" s="66">
        <v>0</v>
      </c>
      <c r="J15" s="66">
        <v>6</v>
      </c>
      <c r="K15" s="68">
        <f t="shared" si="1"/>
        <v>140</v>
      </c>
      <c r="L15" s="69">
        <v>2</v>
      </c>
      <c r="M15" s="70">
        <v>0</v>
      </c>
      <c r="N15" s="71">
        <f t="shared" si="6"/>
        <v>2</v>
      </c>
      <c r="O15" s="56">
        <f t="shared" si="2"/>
        <v>142</v>
      </c>
      <c r="P15" s="57">
        <f t="shared" si="3"/>
        <v>627</v>
      </c>
      <c r="Q15" s="49">
        <v>2</v>
      </c>
      <c r="R15" s="59">
        <v>470</v>
      </c>
      <c r="S15" s="60">
        <f t="shared" si="4"/>
        <v>470</v>
      </c>
      <c r="T15" s="51">
        <v>45</v>
      </c>
      <c r="U15" s="61">
        <v>198</v>
      </c>
      <c r="V15" s="49">
        <v>26</v>
      </c>
      <c r="W15" s="61">
        <v>111</v>
      </c>
      <c r="X15" s="49">
        <v>51</v>
      </c>
      <c r="Y15" s="61">
        <v>242</v>
      </c>
      <c r="Z15" s="49">
        <v>18</v>
      </c>
      <c r="AA15" s="61">
        <v>68</v>
      </c>
      <c r="AB15" s="49">
        <v>2</v>
      </c>
      <c r="AC15" s="55">
        <v>8</v>
      </c>
      <c r="AD15" s="62">
        <f t="shared" si="5"/>
        <v>142</v>
      </c>
      <c r="AE15" s="63">
        <f t="shared" si="5"/>
        <v>627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</row>
    <row r="16" spans="1:56" s="25" customFormat="1" ht="20.100000000000001" customHeight="1" x14ac:dyDescent="0.25">
      <c r="A16" s="64" t="s">
        <v>41</v>
      </c>
      <c r="B16" s="65">
        <v>20</v>
      </c>
      <c r="C16" s="66">
        <v>112</v>
      </c>
      <c r="D16" s="66">
        <v>7</v>
      </c>
      <c r="E16" s="50">
        <f t="shared" si="0"/>
        <v>139</v>
      </c>
      <c r="F16" s="67">
        <v>9</v>
      </c>
      <c r="G16" s="66">
        <v>104</v>
      </c>
      <c r="H16" s="66">
        <v>4</v>
      </c>
      <c r="I16" s="66">
        <v>0</v>
      </c>
      <c r="J16" s="66">
        <v>4</v>
      </c>
      <c r="K16" s="68">
        <f t="shared" si="1"/>
        <v>121</v>
      </c>
      <c r="L16" s="69">
        <v>2</v>
      </c>
      <c r="M16" s="70">
        <v>0</v>
      </c>
      <c r="N16" s="71">
        <f t="shared" si="6"/>
        <v>2</v>
      </c>
      <c r="O16" s="56">
        <f t="shared" si="2"/>
        <v>123</v>
      </c>
      <c r="P16" s="57">
        <f t="shared" si="3"/>
        <v>643</v>
      </c>
      <c r="Q16" s="66">
        <v>6</v>
      </c>
      <c r="R16" s="72">
        <v>472</v>
      </c>
      <c r="S16" s="60">
        <f t="shared" si="4"/>
        <v>472</v>
      </c>
      <c r="T16" s="67">
        <v>13</v>
      </c>
      <c r="U16" s="73">
        <v>46</v>
      </c>
      <c r="V16" s="66">
        <v>1</v>
      </c>
      <c r="W16" s="73">
        <v>6</v>
      </c>
      <c r="X16" s="66">
        <v>89</v>
      </c>
      <c r="Y16" s="73">
        <v>479</v>
      </c>
      <c r="Z16" s="66">
        <v>20</v>
      </c>
      <c r="AA16" s="73">
        <v>112</v>
      </c>
      <c r="AB16" s="66">
        <v>0</v>
      </c>
      <c r="AC16" s="71">
        <v>0</v>
      </c>
      <c r="AD16" s="62">
        <f t="shared" si="5"/>
        <v>123</v>
      </c>
      <c r="AE16" s="63">
        <f t="shared" si="5"/>
        <v>643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s="25" customFormat="1" ht="20.100000000000001" customHeight="1" x14ac:dyDescent="0.25">
      <c r="A17" s="93" t="s">
        <v>42</v>
      </c>
      <c r="B17" s="94">
        <v>33</v>
      </c>
      <c r="C17" s="88">
        <v>189</v>
      </c>
      <c r="D17" s="88">
        <v>10</v>
      </c>
      <c r="E17" s="50">
        <f t="shared" si="0"/>
        <v>232</v>
      </c>
      <c r="F17" s="90">
        <v>9</v>
      </c>
      <c r="G17" s="88">
        <v>149</v>
      </c>
      <c r="H17" s="88">
        <v>23</v>
      </c>
      <c r="I17" s="88">
        <v>0</v>
      </c>
      <c r="J17" s="88">
        <v>3</v>
      </c>
      <c r="K17" s="68">
        <f t="shared" si="1"/>
        <v>184</v>
      </c>
      <c r="L17" s="95">
        <v>10</v>
      </c>
      <c r="M17" s="96">
        <v>8</v>
      </c>
      <c r="N17" s="71">
        <f t="shared" si="6"/>
        <v>18</v>
      </c>
      <c r="O17" s="56">
        <f t="shared" si="2"/>
        <v>202</v>
      </c>
      <c r="P17" s="57">
        <f t="shared" si="3"/>
        <v>1236</v>
      </c>
      <c r="Q17" s="88">
        <v>6</v>
      </c>
      <c r="R17" s="89">
        <v>966</v>
      </c>
      <c r="S17" s="60">
        <f t="shared" si="4"/>
        <v>966</v>
      </c>
      <c r="T17" s="90">
        <v>44</v>
      </c>
      <c r="U17" s="91">
        <v>188</v>
      </c>
      <c r="V17" s="88">
        <v>24</v>
      </c>
      <c r="W17" s="91">
        <v>130</v>
      </c>
      <c r="X17" s="88">
        <v>101</v>
      </c>
      <c r="Y17" s="91">
        <v>713</v>
      </c>
      <c r="Z17" s="88">
        <v>33</v>
      </c>
      <c r="AA17" s="91">
        <v>205</v>
      </c>
      <c r="AB17" s="88">
        <v>0</v>
      </c>
      <c r="AC17" s="97">
        <v>0</v>
      </c>
      <c r="AD17" s="62">
        <f t="shared" si="5"/>
        <v>202</v>
      </c>
      <c r="AE17" s="98">
        <f t="shared" si="5"/>
        <v>1236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</row>
    <row r="18" spans="1:56" s="25" customFormat="1" ht="20.100000000000001" customHeight="1" thickBot="1" x14ac:dyDescent="0.3">
      <c r="A18" s="99" t="s">
        <v>43</v>
      </c>
      <c r="B18" s="100">
        <v>34</v>
      </c>
      <c r="C18" s="101">
        <v>161</v>
      </c>
      <c r="D18" s="101">
        <v>8</v>
      </c>
      <c r="E18" s="102">
        <f t="shared" si="0"/>
        <v>203</v>
      </c>
      <c r="F18" s="103">
        <v>7</v>
      </c>
      <c r="G18" s="101">
        <v>140</v>
      </c>
      <c r="H18" s="101">
        <v>13</v>
      </c>
      <c r="I18" s="101">
        <v>0</v>
      </c>
      <c r="J18" s="101">
        <v>0</v>
      </c>
      <c r="K18" s="104">
        <f t="shared" si="1"/>
        <v>160</v>
      </c>
      <c r="L18" s="105">
        <v>3</v>
      </c>
      <c r="M18" s="106">
        <v>10</v>
      </c>
      <c r="N18" s="107">
        <f t="shared" si="6"/>
        <v>13</v>
      </c>
      <c r="O18" s="108">
        <f t="shared" si="2"/>
        <v>173</v>
      </c>
      <c r="P18" s="109">
        <f t="shared" si="3"/>
        <v>1107</v>
      </c>
      <c r="Q18" s="101">
        <v>0</v>
      </c>
      <c r="R18" s="110">
        <v>863</v>
      </c>
      <c r="S18" s="111">
        <f t="shared" si="4"/>
        <v>863</v>
      </c>
      <c r="T18" s="103">
        <v>26</v>
      </c>
      <c r="U18" s="112">
        <v>96</v>
      </c>
      <c r="V18" s="101">
        <v>8</v>
      </c>
      <c r="W18" s="112">
        <v>33</v>
      </c>
      <c r="X18" s="101">
        <v>107</v>
      </c>
      <c r="Y18" s="112">
        <v>763</v>
      </c>
      <c r="Z18" s="101">
        <v>32</v>
      </c>
      <c r="AA18" s="112">
        <v>215</v>
      </c>
      <c r="AB18" s="101">
        <v>0</v>
      </c>
      <c r="AC18" s="107">
        <v>0</v>
      </c>
      <c r="AD18" s="113">
        <f t="shared" si="5"/>
        <v>173</v>
      </c>
      <c r="AE18" s="114">
        <f t="shared" si="5"/>
        <v>1107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</row>
    <row r="19" spans="1:56" s="25" customFormat="1" ht="30" customHeight="1" thickTop="1" thickBot="1" x14ac:dyDescent="0.3">
      <c r="A19" s="115" t="s">
        <v>18</v>
      </c>
      <c r="B19" s="116">
        <f>SUM(B7:B18)</f>
        <v>171</v>
      </c>
      <c r="C19" s="117">
        <f t="shared" ref="C19:AE19" si="7">C7+C8+C9+C10+C11+C12+C13+C14+C15+C16+C17+C18</f>
        <v>1289</v>
      </c>
      <c r="D19" s="117">
        <f t="shared" si="7"/>
        <v>64</v>
      </c>
      <c r="E19" s="118">
        <f t="shared" si="7"/>
        <v>1524</v>
      </c>
      <c r="F19" s="119">
        <f t="shared" si="7"/>
        <v>67</v>
      </c>
      <c r="G19" s="117">
        <f t="shared" si="7"/>
        <v>1102</v>
      </c>
      <c r="H19" s="117">
        <f t="shared" si="7"/>
        <v>103</v>
      </c>
      <c r="I19" s="117">
        <f t="shared" si="7"/>
        <v>0</v>
      </c>
      <c r="J19" s="117">
        <f t="shared" si="7"/>
        <v>19</v>
      </c>
      <c r="K19" s="120">
        <f t="shared" si="7"/>
        <v>1291</v>
      </c>
      <c r="L19" s="119">
        <f t="shared" si="7"/>
        <v>30</v>
      </c>
      <c r="M19" s="117">
        <f t="shared" si="7"/>
        <v>27</v>
      </c>
      <c r="N19" s="120">
        <f>N7+N8+N9+P10+N11+N12+N13+N14+N15+N16+N17+N18</f>
        <v>57</v>
      </c>
      <c r="O19" s="121">
        <f>SUM(O7:O18)</f>
        <v>1348</v>
      </c>
      <c r="P19" s="122">
        <f t="shared" si="7"/>
        <v>6836</v>
      </c>
      <c r="Q19" s="117">
        <f t="shared" si="7"/>
        <v>14</v>
      </c>
      <c r="R19" s="123">
        <f>SUM(R7:R18)</f>
        <v>5152</v>
      </c>
      <c r="S19" s="124">
        <f>SUM(S7:S18)</f>
        <v>5152</v>
      </c>
      <c r="T19" s="119">
        <f t="shared" si="7"/>
        <v>349</v>
      </c>
      <c r="U19" s="125">
        <f t="shared" si="7"/>
        <v>1443</v>
      </c>
      <c r="V19" s="117">
        <f t="shared" si="7"/>
        <v>256</v>
      </c>
      <c r="W19" s="125">
        <f t="shared" si="7"/>
        <v>1360</v>
      </c>
      <c r="X19" s="117">
        <f t="shared" si="7"/>
        <v>545</v>
      </c>
      <c r="Y19" s="126">
        <f t="shared" si="7"/>
        <v>2860</v>
      </c>
      <c r="Z19" s="117">
        <f t="shared" si="7"/>
        <v>185</v>
      </c>
      <c r="AA19" s="126">
        <f t="shared" si="7"/>
        <v>1077</v>
      </c>
      <c r="AB19" s="117">
        <f t="shared" si="7"/>
        <v>13</v>
      </c>
      <c r="AC19" s="127">
        <f t="shared" si="7"/>
        <v>96</v>
      </c>
      <c r="AD19" s="116">
        <f>AD7+AD8+AD9+B10+AD11+AD12+AD13+AD14+AD15+AD16+AD17+AD18</f>
        <v>1348</v>
      </c>
      <c r="AE19" s="128">
        <f t="shared" si="7"/>
        <v>6836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</row>
    <row r="20" spans="1:56" s="25" customFormat="1" ht="20.100000000000001" customHeight="1" thickBot="1" x14ac:dyDescent="0.3">
      <c r="A20" s="129" t="s">
        <v>44</v>
      </c>
      <c r="B20" s="130">
        <v>4</v>
      </c>
      <c r="C20" s="131">
        <v>10</v>
      </c>
      <c r="D20" s="131">
        <v>15</v>
      </c>
      <c r="E20" s="132">
        <f>SUM(B20:D20)</f>
        <v>29</v>
      </c>
      <c r="F20" s="133">
        <v>0</v>
      </c>
      <c r="G20" s="131">
        <v>11</v>
      </c>
      <c r="H20" s="131">
        <v>4</v>
      </c>
      <c r="I20" s="131">
        <v>0</v>
      </c>
      <c r="J20" s="131">
        <v>2</v>
      </c>
      <c r="K20" s="134">
        <f>SUM(F20:J20)</f>
        <v>17</v>
      </c>
      <c r="L20" s="135">
        <v>7</v>
      </c>
      <c r="M20" s="136">
        <v>3</v>
      </c>
      <c r="N20" s="137">
        <f>SUM(L20:M20)</f>
        <v>10</v>
      </c>
      <c r="O20" s="138">
        <f t="shared" si="2"/>
        <v>27</v>
      </c>
      <c r="P20" s="109">
        <f t="shared" si="3"/>
        <v>82</v>
      </c>
      <c r="Q20" s="131">
        <v>3</v>
      </c>
      <c r="R20" s="139">
        <v>57</v>
      </c>
      <c r="S20" s="140">
        <f t="shared" si="4"/>
        <v>57</v>
      </c>
      <c r="T20" s="133">
        <v>2</v>
      </c>
      <c r="U20" s="141">
        <v>7</v>
      </c>
      <c r="V20" s="131">
        <v>7</v>
      </c>
      <c r="W20" s="141">
        <v>21</v>
      </c>
      <c r="X20" s="131">
        <v>13</v>
      </c>
      <c r="Y20" s="141">
        <v>39</v>
      </c>
      <c r="Z20" s="131">
        <v>5</v>
      </c>
      <c r="AA20" s="141">
        <v>15</v>
      </c>
      <c r="AB20" s="131">
        <v>0</v>
      </c>
      <c r="AC20" s="137">
        <v>0</v>
      </c>
      <c r="AD20" s="142">
        <f>Z20+X20+V20+T20</f>
        <v>27</v>
      </c>
      <c r="AE20" s="143">
        <f>AA20+Y20+W20+U20</f>
        <v>82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</row>
    <row r="21" spans="1:56" s="25" customFormat="1" ht="38.25" customHeight="1" thickTop="1" thickBot="1" x14ac:dyDescent="0.3">
      <c r="A21" s="144" t="s">
        <v>45</v>
      </c>
      <c r="B21" s="145">
        <f>SUM(B19:B20)</f>
        <v>175</v>
      </c>
      <c r="C21" s="146">
        <f t="shared" ref="C21:AE21" si="8">SUM(C19:C20)</f>
        <v>1299</v>
      </c>
      <c r="D21" s="146">
        <f t="shared" si="8"/>
        <v>79</v>
      </c>
      <c r="E21" s="147">
        <f t="shared" si="8"/>
        <v>1553</v>
      </c>
      <c r="F21" s="148">
        <f t="shared" si="8"/>
        <v>67</v>
      </c>
      <c r="G21" s="146">
        <f t="shared" si="8"/>
        <v>1113</v>
      </c>
      <c r="H21" s="146">
        <f t="shared" si="8"/>
        <v>107</v>
      </c>
      <c r="I21" s="146">
        <f t="shared" si="8"/>
        <v>0</v>
      </c>
      <c r="J21" s="146">
        <f t="shared" si="8"/>
        <v>21</v>
      </c>
      <c r="K21" s="149">
        <f t="shared" si="8"/>
        <v>1308</v>
      </c>
      <c r="L21" s="148">
        <f t="shared" si="8"/>
        <v>37</v>
      </c>
      <c r="M21" s="146">
        <f t="shared" si="8"/>
        <v>30</v>
      </c>
      <c r="N21" s="149">
        <f t="shared" si="8"/>
        <v>67</v>
      </c>
      <c r="O21" s="145">
        <f t="shared" si="8"/>
        <v>1375</v>
      </c>
      <c r="P21" s="150">
        <f t="shared" si="8"/>
        <v>6918</v>
      </c>
      <c r="Q21" s="151">
        <f t="shared" si="8"/>
        <v>17</v>
      </c>
      <c r="R21" s="152">
        <f t="shared" si="8"/>
        <v>5209</v>
      </c>
      <c r="S21" s="153">
        <f t="shared" si="8"/>
        <v>5209</v>
      </c>
      <c r="T21" s="148">
        <f t="shared" si="8"/>
        <v>351</v>
      </c>
      <c r="U21" s="154">
        <f t="shared" si="8"/>
        <v>1450</v>
      </c>
      <c r="V21" s="146">
        <f t="shared" si="8"/>
        <v>263</v>
      </c>
      <c r="W21" s="154">
        <f t="shared" si="8"/>
        <v>1381</v>
      </c>
      <c r="X21" s="146">
        <f t="shared" si="8"/>
        <v>558</v>
      </c>
      <c r="Y21" s="154">
        <f t="shared" si="8"/>
        <v>2899</v>
      </c>
      <c r="Z21" s="146">
        <f t="shared" si="8"/>
        <v>190</v>
      </c>
      <c r="AA21" s="154">
        <f t="shared" si="8"/>
        <v>1092</v>
      </c>
      <c r="AB21" s="146">
        <f t="shared" si="8"/>
        <v>13</v>
      </c>
      <c r="AC21" s="155">
        <f t="shared" si="8"/>
        <v>96</v>
      </c>
      <c r="AD21" s="145">
        <f t="shared" si="8"/>
        <v>1375</v>
      </c>
      <c r="AE21" s="156">
        <f t="shared" si="8"/>
        <v>6918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4"/>
    </row>
    <row r="22" spans="1:56" x14ac:dyDescent="0.25">
      <c r="L22" s="7"/>
      <c r="M22" s="7"/>
      <c r="R22" s="9"/>
      <c r="S22" s="10"/>
    </row>
    <row r="23" spans="1:56" x14ac:dyDescent="0.25">
      <c r="L23" s="7"/>
      <c r="M23" s="7"/>
      <c r="R23" s="9"/>
      <c r="S23" s="10" t="s">
        <v>46</v>
      </c>
    </row>
    <row r="24" spans="1:56" x14ac:dyDescent="0.25">
      <c r="L24" s="7"/>
      <c r="M24" s="7"/>
      <c r="N24" s="7"/>
      <c r="O24" s="157"/>
      <c r="Q24" s="7"/>
      <c r="R24" s="9"/>
      <c r="S24" s="10"/>
    </row>
    <row r="25" spans="1:56" x14ac:dyDescent="0.25">
      <c r="L25" s="7"/>
      <c r="M25" s="7"/>
      <c r="R25" s="9"/>
      <c r="S25" s="10"/>
    </row>
    <row r="26" spans="1:56" x14ac:dyDescent="0.25">
      <c r="L26" s="7"/>
      <c r="M26" s="7"/>
      <c r="R26" s="9"/>
      <c r="S26" s="10"/>
    </row>
    <row r="27" spans="1:56" x14ac:dyDescent="0.25">
      <c r="L27" s="7"/>
      <c r="M27" s="7"/>
      <c r="R27" s="9"/>
      <c r="S27" s="10"/>
    </row>
    <row r="28" spans="1:56" x14ac:dyDescent="0.25">
      <c r="L28" s="7"/>
      <c r="M28" s="7"/>
      <c r="R28" s="9"/>
      <c r="S28" s="10"/>
    </row>
    <row r="29" spans="1:56" x14ac:dyDescent="0.25">
      <c r="L29" s="7"/>
      <c r="M29" s="7"/>
      <c r="R29" s="9"/>
      <c r="S29" s="10"/>
    </row>
    <row r="30" spans="1:56" x14ac:dyDescent="0.25">
      <c r="L30" s="7"/>
      <c r="M30" s="7"/>
      <c r="R30" s="9"/>
      <c r="S30" s="10"/>
    </row>
    <row r="31" spans="1:56" x14ac:dyDescent="0.25">
      <c r="L31" s="7"/>
      <c r="M31" s="7"/>
      <c r="R31" s="9"/>
      <c r="S31" s="10"/>
    </row>
    <row r="32" spans="1:56" x14ac:dyDescent="0.25">
      <c r="L32" s="7"/>
      <c r="M32" s="7"/>
      <c r="R32" s="9"/>
      <c r="S32" s="10"/>
    </row>
    <row r="33" spans="1:55" x14ac:dyDescent="0.25">
      <c r="L33" s="7"/>
      <c r="M33" s="7"/>
      <c r="R33" s="9"/>
      <c r="S33" s="10"/>
    </row>
    <row r="34" spans="1:55" x14ac:dyDescent="0.25">
      <c r="L34" s="7"/>
      <c r="M34" s="7"/>
      <c r="R34" s="9"/>
      <c r="S34" s="10"/>
    </row>
    <row r="35" spans="1:55" x14ac:dyDescent="0.25">
      <c r="L35" s="7"/>
      <c r="M35" s="7"/>
      <c r="R35" s="9"/>
      <c r="S35" s="10"/>
    </row>
    <row r="36" spans="1:55" x14ac:dyDescent="0.25">
      <c r="L36" s="7"/>
      <c r="M36" s="7"/>
      <c r="R36" s="9"/>
      <c r="S36" s="10"/>
    </row>
    <row r="37" spans="1:55" x14ac:dyDescent="0.25">
      <c r="L37" s="7"/>
      <c r="M37" s="7"/>
      <c r="R37" s="9"/>
      <c r="S37" s="10"/>
    </row>
    <row r="38" spans="1:55" x14ac:dyDescent="0.25">
      <c r="L38" s="7"/>
      <c r="M38" s="7"/>
      <c r="R38" s="9"/>
      <c r="S38" s="10"/>
    </row>
    <row r="39" spans="1:55" x14ac:dyDescent="0.25">
      <c r="L39" s="7"/>
      <c r="M39" s="7"/>
      <c r="R39" s="9"/>
      <c r="S39" s="10"/>
    </row>
    <row r="40" spans="1:55" ht="18" x14ac:dyDescent="0.25">
      <c r="A40" s="3" t="s">
        <v>47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55" ht="18" x14ac:dyDescent="0.25">
      <c r="A41" s="3" t="s">
        <v>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55" ht="18" x14ac:dyDescent="0.25">
      <c r="A42" s="4" t="s">
        <v>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55" ht="15.75" thickBot="1" x14ac:dyDescent="0.3">
      <c r="L43" s="7"/>
      <c r="M43" s="7"/>
      <c r="R43" s="9"/>
      <c r="S43" s="10"/>
    </row>
    <row r="44" spans="1:55" ht="20.100000000000001" customHeight="1" x14ac:dyDescent="0.25">
      <c r="A44" s="158" t="s">
        <v>48</v>
      </c>
      <c r="B44" s="159"/>
      <c r="C44" s="159"/>
      <c r="D44" s="160" t="s">
        <v>49</v>
      </c>
      <c r="E44" s="161"/>
      <c r="F44" s="161"/>
      <c r="G44" s="162"/>
      <c r="H44" s="161" t="s">
        <v>50</v>
      </c>
      <c r="I44" s="161"/>
      <c r="J44" s="161"/>
      <c r="K44" s="161"/>
      <c r="L44" s="160" t="s">
        <v>51</v>
      </c>
      <c r="M44" s="161"/>
      <c r="N44" s="161"/>
      <c r="O44" s="162"/>
      <c r="P44" s="163" t="s">
        <v>52</v>
      </c>
      <c r="Q44" s="163"/>
      <c r="R44" s="163"/>
      <c r="S44" s="163"/>
      <c r="T44" s="164" t="s">
        <v>53</v>
      </c>
      <c r="U44" s="165"/>
      <c r="V44" s="165"/>
      <c r="W44" s="166"/>
      <c r="X44" s="161" t="s">
        <v>54</v>
      </c>
      <c r="Y44" s="161"/>
      <c r="Z44" s="161"/>
      <c r="AA44" s="161"/>
      <c r="AB44" s="160" t="s">
        <v>55</v>
      </c>
      <c r="AC44" s="161"/>
      <c r="AD44" s="161"/>
      <c r="AE44" s="162"/>
      <c r="AF44" s="167" t="s">
        <v>56</v>
      </c>
      <c r="AG44" s="168"/>
      <c r="AH44" s="168"/>
      <c r="AI44" s="169"/>
      <c r="AJ44" s="164" t="s">
        <v>57</v>
      </c>
      <c r="AK44" s="165"/>
      <c r="AL44" s="165"/>
      <c r="AM44" s="166"/>
      <c r="AN44" s="170" t="s">
        <v>58</v>
      </c>
      <c r="AO44" s="171"/>
      <c r="AP44" s="171"/>
      <c r="AQ44" s="172"/>
      <c r="AR44" s="173" t="s">
        <v>59</v>
      </c>
      <c r="AS44" s="171"/>
      <c r="AT44" s="171"/>
      <c r="AU44" s="174"/>
      <c r="AV44" s="170" t="s">
        <v>43</v>
      </c>
      <c r="AW44" s="171"/>
      <c r="AX44" s="171"/>
      <c r="AY44" s="172"/>
      <c r="AZ44" s="175" t="s">
        <v>60</v>
      </c>
      <c r="BA44" s="176"/>
      <c r="BB44" s="176"/>
      <c r="BC44" s="177"/>
    </row>
    <row r="45" spans="1:55" ht="20.100000000000001" customHeight="1" thickBot="1" x14ac:dyDescent="0.3">
      <c r="A45" s="178"/>
      <c r="B45" s="179"/>
      <c r="C45" s="179"/>
      <c r="D45" s="180" t="s">
        <v>61</v>
      </c>
      <c r="E45" s="181"/>
      <c r="F45" s="181"/>
      <c r="G45" s="182"/>
      <c r="H45" s="181" t="s">
        <v>61</v>
      </c>
      <c r="I45" s="181"/>
      <c r="J45" s="181"/>
      <c r="K45" s="181"/>
      <c r="L45" s="180" t="s">
        <v>61</v>
      </c>
      <c r="M45" s="181"/>
      <c r="N45" s="181"/>
      <c r="O45" s="182"/>
      <c r="P45" s="183" t="s">
        <v>61</v>
      </c>
      <c r="Q45" s="183"/>
      <c r="R45" s="183"/>
      <c r="S45" s="183"/>
      <c r="T45" s="184" t="s">
        <v>61</v>
      </c>
      <c r="U45" s="185"/>
      <c r="V45" s="185"/>
      <c r="W45" s="186"/>
      <c r="X45" s="181" t="s">
        <v>61</v>
      </c>
      <c r="Y45" s="181"/>
      <c r="Z45" s="181"/>
      <c r="AA45" s="181"/>
      <c r="AB45" s="180" t="s">
        <v>61</v>
      </c>
      <c r="AC45" s="181"/>
      <c r="AD45" s="181"/>
      <c r="AE45" s="182"/>
      <c r="AF45" s="187" t="s">
        <v>61</v>
      </c>
      <c r="AG45" s="188"/>
      <c r="AH45" s="188"/>
      <c r="AI45" s="189"/>
      <c r="AJ45" s="190" t="s">
        <v>61</v>
      </c>
      <c r="AK45" s="191"/>
      <c r="AL45" s="191"/>
      <c r="AM45" s="192"/>
      <c r="AN45" s="181" t="s">
        <v>61</v>
      </c>
      <c r="AO45" s="181"/>
      <c r="AP45" s="181"/>
      <c r="AQ45" s="181"/>
      <c r="AR45" s="180" t="s">
        <v>61</v>
      </c>
      <c r="AS45" s="181"/>
      <c r="AT45" s="181"/>
      <c r="AU45" s="182"/>
      <c r="AV45" s="181" t="s">
        <v>61</v>
      </c>
      <c r="AW45" s="181"/>
      <c r="AX45" s="181"/>
      <c r="AY45" s="181"/>
      <c r="AZ45" s="193" t="s">
        <v>61</v>
      </c>
      <c r="BA45" s="194"/>
      <c r="BB45" s="194"/>
      <c r="BC45" s="195"/>
    </row>
    <row r="46" spans="1:55" ht="20.100000000000001" customHeight="1" thickTop="1" thickBot="1" x14ac:dyDescent="0.3">
      <c r="A46" s="196"/>
      <c r="B46" s="197"/>
      <c r="C46" s="197"/>
      <c r="D46" s="198" t="s">
        <v>62</v>
      </c>
      <c r="E46" s="199" t="s">
        <v>63</v>
      </c>
      <c r="F46" s="199" t="s">
        <v>64</v>
      </c>
      <c r="G46" s="200" t="s">
        <v>18</v>
      </c>
      <c r="H46" s="201" t="s">
        <v>62</v>
      </c>
      <c r="I46" s="199" t="s">
        <v>65</v>
      </c>
      <c r="J46" s="199" t="s">
        <v>66</v>
      </c>
      <c r="K46" s="202" t="s">
        <v>18</v>
      </c>
      <c r="L46" s="198" t="s">
        <v>62</v>
      </c>
      <c r="M46" s="199" t="s">
        <v>65</v>
      </c>
      <c r="N46" s="199" t="s">
        <v>66</v>
      </c>
      <c r="O46" s="200" t="s">
        <v>18</v>
      </c>
      <c r="P46" s="203" t="s">
        <v>62</v>
      </c>
      <c r="Q46" s="204" t="s">
        <v>65</v>
      </c>
      <c r="R46" s="204" t="s">
        <v>66</v>
      </c>
      <c r="S46" s="205" t="s">
        <v>18</v>
      </c>
      <c r="T46" s="206" t="s">
        <v>62</v>
      </c>
      <c r="U46" s="207" t="s">
        <v>65</v>
      </c>
      <c r="V46" s="204" t="s">
        <v>66</v>
      </c>
      <c r="W46" s="208" t="s">
        <v>18</v>
      </c>
      <c r="X46" s="201" t="s">
        <v>62</v>
      </c>
      <c r="Y46" s="199" t="s">
        <v>65</v>
      </c>
      <c r="Z46" s="199" t="s">
        <v>66</v>
      </c>
      <c r="AA46" s="202" t="s">
        <v>18</v>
      </c>
      <c r="AB46" s="198" t="s">
        <v>62</v>
      </c>
      <c r="AC46" s="199" t="s">
        <v>65</v>
      </c>
      <c r="AD46" s="199" t="s">
        <v>66</v>
      </c>
      <c r="AE46" s="200" t="s">
        <v>18</v>
      </c>
      <c r="AF46" s="203" t="s">
        <v>62</v>
      </c>
      <c r="AG46" s="204" t="s">
        <v>65</v>
      </c>
      <c r="AH46" s="204" t="s">
        <v>66</v>
      </c>
      <c r="AI46" s="205" t="s">
        <v>18</v>
      </c>
      <c r="AJ46" s="206" t="s">
        <v>62</v>
      </c>
      <c r="AK46" s="207" t="s">
        <v>65</v>
      </c>
      <c r="AL46" s="207" t="s">
        <v>66</v>
      </c>
      <c r="AM46" s="209" t="s">
        <v>18</v>
      </c>
      <c r="AN46" s="201" t="s">
        <v>62</v>
      </c>
      <c r="AO46" s="199" t="s">
        <v>65</v>
      </c>
      <c r="AP46" s="199" t="s">
        <v>66</v>
      </c>
      <c r="AQ46" s="202" t="s">
        <v>18</v>
      </c>
      <c r="AR46" s="198" t="s">
        <v>62</v>
      </c>
      <c r="AS46" s="199" t="s">
        <v>65</v>
      </c>
      <c r="AT46" s="199" t="s">
        <v>66</v>
      </c>
      <c r="AU46" s="200" t="s">
        <v>18</v>
      </c>
      <c r="AV46" s="201" t="s">
        <v>62</v>
      </c>
      <c r="AW46" s="199" t="s">
        <v>65</v>
      </c>
      <c r="AX46" s="199" t="s">
        <v>66</v>
      </c>
      <c r="AY46" s="202" t="s">
        <v>18</v>
      </c>
      <c r="AZ46" s="210" t="s">
        <v>62</v>
      </c>
      <c r="BA46" s="211" t="s">
        <v>65</v>
      </c>
      <c r="BB46" s="211" t="s">
        <v>66</v>
      </c>
      <c r="BC46" s="200" t="s">
        <v>18</v>
      </c>
    </row>
    <row r="47" spans="1:55" ht="15" customHeight="1" x14ac:dyDescent="0.25">
      <c r="A47" s="212"/>
      <c r="B47" s="213"/>
      <c r="C47" s="214"/>
      <c r="D47" s="215"/>
      <c r="E47" s="216"/>
      <c r="F47" s="217"/>
      <c r="G47" s="218"/>
      <c r="H47" s="219"/>
      <c r="I47" s="216"/>
      <c r="J47" s="216"/>
      <c r="K47" s="220"/>
      <c r="L47" s="221"/>
      <c r="M47" s="216"/>
      <c r="N47" s="216"/>
      <c r="O47" s="218"/>
      <c r="P47" s="219"/>
      <c r="Q47" s="216"/>
      <c r="R47" s="216"/>
      <c r="S47" s="220"/>
      <c r="T47" s="221"/>
      <c r="U47" s="216"/>
      <c r="V47" s="216"/>
      <c r="W47" s="218"/>
      <c r="X47" s="219"/>
      <c r="Y47" s="216"/>
      <c r="Z47" s="216"/>
      <c r="AA47" s="220"/>
      <c r="AB47" s="221"/>
      <c r="AC47" s="216"/>
      <c r="AD47" s="216"/>
      <c r="AE47" s="218"/>
      <c r="AF47" s="219"/>
      <c r="AG47" s="216"/>
      <c r="AH47" s="216"/>
      <c r="AI47" s="220"/>
      <c r="AJ47" s="221"/>
      <c r="AK47" s="216"/>
      <c r="AL47" s="216"/>
      <c r="AM47" s="218"/>
      <c r="AN47" s="219"/>
      <c r="AO47" s="216"/>
      <c r="AP47" s="216"/>
      <c r="AQ47" s="220"/>
      <c r="AR47" s="221"/>
      <c r="AS47" s="216"/>
      <c r="AT47" s="216"/>
      <c r="AU47" s="218"/>
      <c r="AV47" s="219"/>
      <c r="AW47" s="216"/>
      <c r="AX47" s="216"/>
      <c r="AY47" s="220"/>
      <c r="AZ47" s="222"/>
      <c r="BA47" s="223"/>
      <c r="BB47" s="223"/>
      <c r="BC47" s="218"/>
    </row>
    <row r="48" spans="1:55" ht="20.100000000000001" customHeight="1" x14ac:dyDescent="0.25">
      <c r="A48" s="224" t="s">
        <v>67</v>
      </c>
      <c r="B48" s="225"/>
      <c r="C48" s="226"/>
      <c r="D48" s="51">
        <f>K7</f>
        <v>16</v>
      </c>
      <c r="E48" s="227">
        <f>L7</f>
        <v>0</v>
      </c>
      <c r="F48" s="49">
        <f>M7</f>
        <v>0</v>
      </c>
      <c r="G48" s="228">
        <f>SUM(D48:F48)</f>
        <v>16</v>
      </c>
      <c r="H48" s="229"/>
      <c r="I48" s="227"/>
      <c r="J48" s="227"/>
      <c r="K48" s="230">
        <f>SUM(H48:J48)</f>
        <v>0</v>
      </c>
      <c r="L48" s="231"/>
      <c r="M48" s="227"/>
      <c r="N48" s="227"/>
      <c r="O48" s="228">
        <f>SUM(L48:N48)</f>
        <v>0</v>
      </c>
      <c r="P48" s="232"/>
      <c r="Q48" s="233"/>
      <c r="R48" s="233"/>
      <c r="S48" s="234">
        <f>SUM(P48:R48)</f>
        <v>0</v>
      </c>
      <c r="T48" s="235"/>
      <c r="U48" s="236"/>
      <c r="V48" s="233"/>
      <c r="W48" s="237">
        <f>SUM(T48:V48)</f>
        <v>0</v>
      </c>
      <c r="X48" s="229"/>
      <c r="Y48" s="227"/>
      <c r="Z48" s="227"/>
      <c r="AA48" s="230">
        <f>SUM(X48:Z48)</f>
        <v>0</v>
      </c>
      <c r="AB48" s="231"/>
      <c r="AC48" s="227"/>
      <c r="AD48" s="227"/>
      <c r="AE48" s="228">
        <f>SUM(AB48:AD48)</f>
        <v>0</v>
      </c>
      <c r="AF48" s="232"/>
      <c r="AG48" s="233"/>
      <c r="AH48" s="233"/>
      <c r="AI48" s="238">
        <f>SUM(AF48:AH48)</f>
        <v>0</v>
      </c>
      <c r="AJ48" s="235"/>
      <c r="AK48" s="236"/>
      <c r="AL48" s="236"/>
      <c r="AM48" s="239">
        <f>SUM(AJ48:AL48)</f>
        <v>0</v>
      </c>
      <c r="AN48" s="229"/>
      <c r="AO48" s="227"/>
      <c r="AP48" s="227"/>
      <c r="AQ48" s="230">
        <f>SUM(AN48:AP48)</f>
        <v>0</v>
      </c>
      <c r="AR48" s="231"/>
      <c r="AS48" s="227"/>
      <c r="AT48" s="227"/>
      <c r="AU48" s="228">
        <f>SUM(AR48:AT48)</f>
        <v>0</v>
      </c>
      <c r="AV48" s="229"/>
      <c r="AW48" s="227"/>
      <c r="AX48" s="227"/>
      <c r="AY48" s="230">
        <f>SUM(AV48:AX48)</f>
        <v>0</v>
      </c>
      <c r="AZ48" s="240">
        <f>SUM(D48,H48,L48,P48,T48,X48,AB48,AF48,AJ48,AN48,AR48,AV48)</f>
        <v>16</v>
      </c>
      <c r="BA48" s="241">
        <f t="shared" ref="BA48:BC52" si="9">SUM(E48,I48,M48,Q48,U48,Y48,AC48,AG48,AK48,AO48,AS48,AW48)</f>
        <v>0</v>
      </c>
      <c r="BB48" s="241">
        <f t="shared" si="9"/>
        <v>0</v>
      </c>
      <c r="BC48" s="228">
        <f t="shared" si="9"/>
        <v>16</v>
      </c>
    </row>
    <row r="49" spans="1:60" ht="20.100000000000001" customHeight="1" x14ac:dyDescent="0.25">
      <c r="A49" s="242" t="s">
        <v>68</v>
      </c>
      <c r="B49" s="243"/>
      <c r="C49" s="243"/>
      <c r="D49" s="244"/>
      <c r="E49" s="245"/>
      <c r="F49" s="66"/>
      <c r="G49" s="246">
        <f>SUM(D49:F49)</f>
        <v>0</v>
      </c>
      <c r="H49" s="48">
        <v>77</v>
      </c>
      <c r="I49" s="49">
        <v>1</v>
      </c>
      <c r="J49" s="49">
        <v>0</v>
      </c>
      <c r="K49" s="230">
        <f>SUM(H49:J49)</f>
        <v>78</v>
      </c>
      <c r="L49" s="51">
        <f>K9</f>
        <v>135</v>
      </c>
      <c r="M49" s="49">
        <f>L9</f>
        <v>0</v>
      </c>
      <c r="N49" s="49">
        <f>M9</f>
        <v>0</v>
      </c>
      <c r="O49" s="228">
        <f>SUM(L49:N49)</f>
        <v>135</v>
      </c>
      <c r="P49" s="232"/>
      <c r="Q49" s="54"/>
      <c r="R49" s="54"/>
      <c r="S49" s="247">
        <f>SUM(P49:R49)</f>
        <v>0</v>
      </c>
      <c r="T49" s="248">
        <v>9</v>
      </c>
      <c r="U49" s="249">
        <v>0</v>
      </c>
      <c r="V49" s="54">
        <v>0</v>
      </c>
      <c r="W49" s="237">
        <f>SUM(T49:V49)</f>
        <v>9</v>
      </c>
      <c r="X49" s="48"/>
      <c r="Y49" s="49"/>
      <c r="Z49" s="49"/>
      <c r="AA49" s="250">
        <f>SUM(X49:Z49)</f>
        <v>0</v>
      </c>
      <c r="AB49" s="51"/>
      <c r="AC49" s="49"/>
      <c r="AD49" s="227"/>
      <c r="AE49" s="246">
        <f>SUM(AB49:AD49)</f>
        <v>0</v>
      </c>
      <c r="AF49" s="251"/>
      <c r="AG49" s="54"/>
      <c r="AH49" s="54"/>
      <c r="AI49" s="252">
        <f>SUM(AF49:AH49)</f>
        <v>0</v>
      </c>
      <c r="AJ49" s="248"/>
      <c r="AK49" s="249"/>
      <c r="AL49" s="249"/>
      <c r="AM49" s="253">
        <f>SUM(AJ49:AL49)</f>
        <v>0</v>
      </c>
      <c r="AN49" s="48"/>
      <c r="AO49" s="49"/>
      <c r="AP49" s="49"/>
      <c r="AQ49" s="250">
        <f>SUM(AN49:AP49)</f>
        <v>0</v>
      </c>
      <c r="AR49" s="51"/>
      <c r="AS49" s="49"/>
      <c r="AT49" s="49"/>
      <c r="AU49" s="246">
        <f>SUM(AR49:AT49)</f>
        <v>0</v>
      </c>
      <c r="AV49" s="48"/>
      <c r="AW49" s="49"/>
      <c r="AX49" s="49"/>
      <c r="AY49" s="250">
        <f>SUM(AV49:AX49)</f>
        <v>0</v>
      </c>
      <c r="AZ49" s="254">
        <f>SUM(D49,H49,L49,P49,T49,X49,AB49,AF49,AJ49,AN49,AR49,AV49)</f>
        <v>221</v>
      </c>
      <c r="BA49" s="255">
        <f t="shared" si="9"/>
        <v>1</v>
      </c>
      <c r="BB49" s="255">
        <f t="shared" si="9"/>
        <v>0</v>
      </c>
      <c r="BC49" s="246">
        <f t="shared" si="9"/>
        <v>222</v>
      </c>
    </row>
    <row r="50" spans="1:60" ht="20.100000000000001" customHeight="1" x14ac:dyDescent="0.25">
      <c r="A50" s="256" t="s">
        <v>69</v>
      </c>
      <c r="B50" s="257"/>
      <c r="C50" s="257"/>
      <c r="D50" s="67"/>
      <c r="E50" s="258"/>
      <c r="F50" s="66"/>
      <c r="G50" s="246">
        <f>SUM(D50:F50)</f>
        <v>0</v>
      </c>
      <c r="H50" s="65">
        <v>41</v>
      </c>
      <c r="I50" s="66">
        <v>0</v>
      </c>
      <c r="J50" s="66">
        <v>0</v>
      </c>
      <c r="K50" s="230">
        <f>SUM(H50:J50)</f>
        <v>41</v>
      </c>
      <c r="L50" s="67"/>
      <c r="M50" s="66"/>
      <c r="N50" s="66"/>
      <c r="O50" s="228">
        <f>SUM(L50:N50)</f>
        <v>0</v>
      </c>
      <c r="P50" s="259"/>
      <c r="Q50" s="260"/>
      <c r="R50" s="260"/>
      <c r="S50" s="261">
        <f>SUM(P50:R50)</f>
        <v>0</v>
      </c>
      <c r="T50" s="262">
        <v>9</v>
      </c>
      <c r="U50" s="263">
        <v>0</v>
      </c>
      <c r="V50" s="70">
        <v>0</v>
      </c>
      <c r="W50" s="237">
        <f>SUM(T50:V50)</f>
        <v>9</v>
      </c>
      <c r="X50" s="65">
        <v>32</v>
      </c>
      <c r="Y50" s="66">
        <v>2</v>
      </c>
      <c r="Z50" s="66">
        <v>3</v>
      </c>
      <c r="AA50" s="250">
        <f>SUM(X50:Z50)</f>
        <v>37</v>
      </c>
      <c r="AB50" s="67">
        <v>7</v>
      </c>
      <c r="AC50" s="66">
        <v>4</v>
      </c>
      <c r="AD50" s="258">
        <v>2</v>
      </c>
      <c r="AE50" s="246">
        <f>SUM(AB50:AD50)</f>
        <v>13</v>
      </c>
      <c r="AF50" s="264">
        <f>K14</f>
        <v>54</v>
      </c>
      <c r="AG50" s="70">
        <f>L14</f>
        <v>0</v>
      </c>
      <c r="AH50" s="70">
        <f>M14</f>
        <v>2</v>
      </c>
      <c r="AI50" s="252">
        <f>SUM(AF50:AH50)</f>
        <v>56</v>
      </c>
      <c r="AJ50" s="262">
        <v>14</v>
      </c>
      <c r="AK50" s="263">
        <v>0</v>
      </c>
      <c r="AL50" s="263">
        <v>0</v>
      </c>
      <c r="AM50" s="253">
        <f>SUM(AJ50:AL50)</f>
        <v>14</v>
      </c>
      <c r="AN50" s="65"/>
      <c r="AO50" s="66"/>
      <c r="AP50" s="66"/>
      <c r="AQ50" s="250">
        <f>SUM(AN50:AP50)</f>
        <v>0</v>
      </c>
      <c r="AR50" s="67"/>
      <c r="AS50" s="66"/>
      <c r="AT50" s="66"/>
      <c r="AU50" s="246">
        <f>SUM(AR50:AT50)</f>
        <v>0</v>
      </c>
      <c r="AV50" s="65"/>
      <c r="AW50" s="66"/>
      <c r="AX50" s="66"/>
      <c r="AY50" s="250">
        <f>SUM(AV50:AX50)</f>
        <v>0</v>
      </c>
      <c r="AZ50" s="254">
        <f>SUM(D50,H50,L50,P50,T50,X50,AB50,AF50,AJ50,AN50,AR50,AV50)</f>
        <v>157</v>
      </c>
      <c r="BA50" s="255">
        <f t="shared" si="9"/>
        <v>6</v>
      </c>
      <c r="BB50" s="255">
        <f t="shared" si="9"/>
        <v>7</v>
      </c>
      <c r="BC50" s="246">
        <f t="shared" si="9"/>
        <v>170</v>
      </c>
    </row>
    <row r="51" spans="1:60" ht="20.100000000000001" customHeight="1" x14ac:dyDescent="0.25">
      <c r="A51" s="256" t="s">
        <v>70</v>
      </c>
      <c r="B51" s="257"/>
      <c r="C51" s="257"/>
      <c r="D51" s="67"/>
      <c r="E51" s="258"/>
      <c r="F51" s="66"/>
      <c r="G51" s="246">
        <f>SUM(D51:F51)</f>
        <v>0</v>
      </c>
      <c r="H51" s="65"/>
      <c r="I51" s="66"/>
      <c r="J51" s="66"/>
      <c r="K51" s="230">
        <f>SUM(H51:J51)</f>
        <v>0</v>
      </c>
      <c r="L51" s="67"/>
      <c r="M51" s="66"/>
      <c r="N51" s="66"/>
      <c r="O51" s="228">
        <f>SUM(L51:N51)</f>
        <v>0</v>
      </c>
      <c r="P51" s="259"/>
      <c r="Q51" s="260"/>
      <c r="R51" s="260"/>
      <c r="S51" s="261">
        <f>SUM(P51:R51)</f>
        <v>0</v>
      </c>
      <c r="T51" s="262">
        <v>17</v>
      </c>
      <c r="U51" s="263">
        <v>0</v>
      </c>
      <c r="V51" s="70">
        <v>0</v>
      </c>
      <c r="W51" s="237">
        <f>SUM(T51:V51)</f>
        <v>17</v>
      </c>
      <c r="X51" s="65">
        <v>28</v>
      </c>
      <c r="Y51" s="66">
        <v>0</v>
      </c>
      <c r="Z51" s="66">
        <v>0</v>
      </c>
      <c r="AA51" s="250">
        <f>SUM(X51:Z51)</f>
        <v>28</v>
      </c>
      <c r="AB51" s="67">
        <v>9</v>
      </c>
      <c r="AC51" s="66">
        <v>1</v>
      </c>
      <c r="AD51" s="66">
        <v>0</v>
      </c>
      <c r="AE51" s="246">
        <f>SUM(AB51:AD51)</f>
        <v>10</v>
      </c>
      <c r="AF51" s="264"/>
      <c r="AG51" s="70"/>
      <c r="AH51" s="70"/>
      <c r="AI51" s="252">
        <f>SUM(AF51:AH51)</f>
        <v>0</v>
      </c>
      <c r="AJ51" s="262">
        <v>28</v>
      </c>
      <c r="AK51" s="263">
        <v>1</v>
      </c>
      <c r="AL51" s="263">
        <v>0</v>
      </c>
      <c r="AM51" s="253">
        <f>SUM(AJ51:AL51)</f>
        <v>29</v>
      </c>
      <c r="AN51" s="65"/>
      <c r="AO51" s="66"/>
      <c r="AP51" s="66"/>
      <c r="AQ51" s="250">
        <f>SUM(AN51:AP51)</f>
        <v>0</v>
      </c>
      <c r="AR51" s="67">
        <v>31</v>
      </c>
      <c r="AS51" s="66">
        <v>2</v>
      </c>
      <c r="AT51" s="66">
        <v>0</v>
      </c>
      <c r="AU51" s="246">
        <f>SUM(AR51:AT51)</f>
        <v>33</v>
      </c>
      <c r="AV51" s="65"/>
      <c r="AW51" s="66"/>
      <c r="AX51" s="66"/>
      <c r="AY51" s="250">
        <f>SUM(AV51:AX51)</f>
        <v>0</v>
      </c>
      <c r="AZ51" s="254">
        <f>SUM(D51,H51,L51,P51,T51,X51,AB51,AF51,AJ51,AN51,AR51,AV51)</f>
        <v>113</v>
      </c>
      <c r="BA51" s="255">
        <f t="shared" si="9"/>
        <v>4</v>
      </c>
      <c r="BB51" s="255">
        <f t="shared" si="9"/>
        <v>0</v>
      </c>
      <c r="BC51" s="246">
        <f t="shared" si="9"/>
        <v>117</v>
      </c>
    </row>
    <row r="52" spans="1:60" ht="20.100000000000001" customHeight="1" thickBot="1" x14ac:dyDescent="0.3">
      <c r="A52" s="265" t="s">
        <v>71</v>
      </c>
      <c r="B52" s="266"/>
      <c r="C52" s="266"/>
      <c r="D52" s="103"/>
      <c r="E52" s="267"/>
      <c r="F52" s="101"/>
      <c r="G52" s="268">
        <f>SUM(D52:F52)</f>
        <v>0</v>
      </c>
      <c r="H52" s="100"/>
      <c r="I52" s="101"/>
      <c r="J52" s="101"/>
      <c r="K52" s="269">
        <f>SUM(H52:J52)</f>
        <v>0</v>
      </c>
      <c r="L52" s="103"/>
      <c r="M52" s="101"/>
      <c r="N52" s="101"/>
      <c r="O52" s="268">
        <f>SUM(L52:N52)</f>
        <v>0</v>
      </c>
      <c r="P52" s="270"/>
      <c r="Q52" s="271"/>
      <c r="R52" s="271"/>
      <c r="S52" s="272">
        <f>SUM(P52:R52)</f>
        <v>0</v>
      </c>
      <c r="T52" s="273">
        <v>161</v>
      </c>
      <c r="U52" s="274">
        <v>4</v>
      </c>
      <c r="V52" s="106">
        <v>0</v>
      </c>
      <c r="W52" s="275">
        <f>SUM(T52:V52)</f>
        <v>165</v>
      </c>
      <c r="X52" s="100">
        <v>52</v>
      </c>
      <c r="Y52" s="101">
        <v>0</v>
      </c>
      <c r="Z52" s="101">
        <v>0</v>
      </c>
      <c r="AA52" s="269">
        <f>SUM(X52:Z52)</f>
        <v>52</v>
      </c>
      <c r="AB52" s="103">
        <v>39</v>
      </c>
      <c r="AC52" s="101">
        <v>1</v>
      </c>
      <c r="AD52" s="101">
        <v>2</v>
      </c>
      <c r="AE52" s="268">
        <f>SUM(AB52:AD52)</f>
        <v>42</v>
      </c>
      <c r="AF52" s="276"/>
      <c r="AG52" s="106"/>
      <c r="AH52" s="106"/>
      <c r="AI52" s="277">
        <f>SUM(AF52:AH52)</f>
        <v>0</v>
      </c>
      <c r="AJ52" s="273">
        <v>98</v>
      </c>
      <c r="AK52" s="274">
        <v>1</v>
      </c>
      <c r="AL52" s="274">
        <v>0</v>
      </c>
      <c r="AM52" s="278">
        <f>SUM(AJ52:AL52)</f>
        <v>99</v>
      </c>
      <c r="AN52" s="100">
        <f>K16</f>
        <v>121</v>
      </c>
      <c r="AO52" s="101">
        <f>L16</f>
        <v>2</v>
      </c>
      <c r="AP52" s="101">
        <f>M16</f>
        <v>0</v>
      </c>
      <c r="AQ52" s="269">
        <f>SUM(AN52:AP52)</f>
        <v>123</v>
      </c>
      <c r="AR52" s="103">
        <v>153</v>
      </c>
      <c r="AS52" s="101">
        <v>8</v>
      </c>
      <c r="AT52" s="101">
        <v>8</v>
      </c>
      <c r="AU52" s="268">
        <f>SUM(AR52:AT52)</f>
        <v>169</v>
      </c>
      <c r="AV52" s="100">
        <f>K18</f>
        <v>160</v>
      </c>
      <c r="AW52" s="101">
        <f>L18</f>
        <v>3</v>
      </c>
      <c r="AX52" s="101">
        <f>M18</f>
        <v>10</v>
      </c>
      <c r="AY52" s="269">
        <f>SUM(AV52:AX52)</f>
        <v>173</v>
      </c>
      <c r="AZ52" s="279">
        <f>SUM(D52,H52,L52,P52,T52,X52,AB52,AF52,AJ52,AN52,AR52,AV52)</f>
        <v>784</v>
      </c>
      <c r="BA52" s="280">
        <f t="shared" si="9"/>
        <v>19</v>
      </c>
      <c r="BB52" s="280">
        <f t="shared" si="9"/>
        <v>20</v>
      </c>
      <c r="BC52" s="268">
        <f t="shared" si="9"/>
        <v>823</v>
      </c>
    </row>
    <row r="53" spans="1:60" ht="33" customHeight="1" thickTop="1" thickBot="1" x14ac:dyDescent="0.3">
      <c r="A53" s="281" t="s">
        <v>60</v>
      </c>
      <c r="B53" s="282"/>
      <c r="C53" s="282"/>
      <c r="D53" s="283">
        <f>SUM(D48:D52)</f>
        <v>16</v>
      </c>
      <c r="E53" s="284">
        <f t="shared" ref="E53:BC53" si="10">SUM(E48:E52)</f>
        <v>0</v>
      </c>
      <c r="F53" s="284">
        <f t="shared" si="10"/>
        <v>0</v>
      </c>
      <c r="G53" s="285">
        <f t="shared" si="10"/>
        <v>16</v>
      </c>
      <c r="H53" s="286">
        <f t="shared" si="10"/>
        <v>118</v>
      </c>
      <c r="I53" s="284">
        <f t="shared" si="10"/>
        <v>1</v>
      </c>
      <c r="J53" s="284">
        <f t="shared" si="10"/>
        <v>0</v>
      </c>
      <c r="K53" s="287">
        <f t="shared" si="10"/>
        <v>119</v>
      </c>
      <c r="L53" s="283">
        <f t="shared" si="10"/>
        <v>135</v>
      </c>
      <c r="M53" s="284">
        <f t="shared" si="10"/>
        <v>0</v>
      </c>
      <c r="N53" s="284">
        <f t="shared" si="10"/>
        <v>0</v>
      </c>
      <c r="O53" s="285">
        <f t="shared" si="10"/>
        <v>135</v>
      </c>
      <c r="P53" s="286">
        <f t="shared" si="10"/>
        <v>0</v>
      </c>
      <c r="Q53" s="284">
        <f t="shared" si="10"/>
        <v>0</v>
      </c>
      <c r="R53" s="284">
        <f t="shared" si="10"/>
        <v>0</v>
      </c>
      <c r="S53" s="287">
        <f t="shared" si="10"/>
        <v>0</v>
      </c>
      <c r="T53" s="283">
        <f t="shared" si="10"/>
        <v>196</v>
      </c>
      <c r="U53" s="284">
        <f t="shared" si="10"/>
        <v>4</v>
      </c>
      <c r="V53" s="284">
        <f t="shared" si="10"/>
        <v>0</v>
      </c>
      <c r="W53" s="285">
        <f t="shared" si="10"/>
        <v>200</v>
      </c>
      <c r="X53" s="286">
        <f t="shared" si="10"/>
        <v>112</v>
      </c>
      <c r="Y53" s="284">
        <f t="shared" si="10"/>
        <v>2</v>
      </c>
      <c r="Z53" s="284">
        <f t="shared" si="10"/>
        <v>3</v>
      </c>
      <c r="AA53" s="287">
        <f t="shared" si="10"/>
        <v>117</v>
      </c>
      <c r="AB53" s="283">
        <f t="shared" si="10"/>
        <v>55</v>
      </c>
      <c r="AC53" s="284">
        <f t="shared" si="10"/>
        <v>6</v>
      </c>
      <c r="AD53" s="284">
        <f t="shared" si="10"/>
        <v>4</v>
      </c>
      <c r="AE53" s="285">
        <f t="shared" si="10"/>
        <v>65</v>
      </c>
      <c r="AF53" s="286">
        <f t="shared" si="10"/>
        <v>54</v>
      </c>
      <c r="AG53" s="284">
        <f t="shared" si="10"/>
        <v>0</v>
      </c>
      <c r="AH53" s="284">
        <f t="shared" si="10"/>
        <v>2</v>
      </c>
      <c r="AI53" s="287">
        <f t="shared" si="10"/>
        <v>56</v>
      </c>
      <c r="AJ53" s="283">
        <f t="shared" si="10"/>
        <v>140</v>
      </c>
      <c r="AK53" s="284">
        <f t="shared" si="10"/>
        <v>2</v>
      </c>
      <c r="AL53" s="284">
        <f t="shared" si="10"/>
        <v>0</v>
      </c>
      <c r="AM53" s="285">
        <f t="shared" si="10"/>
        <v>142</v>
      </c>
      <c r="AN53" s="286">
        <f t="shared" si="10"/>
        <v>121</v>
      </c>
      <c r="AO53" s="284">
        <f t="shared" si="10"/>
        <v>2</v>
      </c>
      <c r="AP53" s="284">
        <f t="shared" si="10"/>
        <v>0</v>
      </c>
      <c r="AQ53" s="287">
        <f t="shared" si="10"/>
        <v>123</v>
      </c>
      <c r="AR53" s="283">
        <f t="shared" si="10"/>
        <v>184</v>
      </c>
      <c r="AS53" s="284">
        <f t="shared" si="10"/>
        <v>10</v>
      </c>
      <c r="AT53" s="284">
        <f t="shared" si="10"/>
        <v>8</v>
      </c>
      <c r="AU53" s="285">
        <f t="shared" si="10"/>
        <v>202</v>
      </c>
      <c r="AV53" s="286">
        <f t="shared" si="10"/>
        <v>160</v>
      </c>
      <c r="AW53" s="284">
        <f t="shared" si="10"/>
        <v>3</v>
      </c>
      <c r="AX53" s="284">
        <f t="shared" si="10"/>
        <v>10</v>
      </c>
      <c r="AY53" s="287">
        <f t="shared" si="10"/>
        <v>173</v>
      </c>
      <c r="AZ53" s="283">
        <f t="shared" si="10"/>
        <v>1291</v>
      </c>
      <c r="BA53" s="284">
        <f t="shared" si="10"/>
        <v>30</v>
      </c>
      <c r="BB53" s="284">
        <f t="shared" si="10"/>
        <v>27</v>
      </c>
      <c r="BC53" s="285">
        <f t="shared" si="10"/>
        <v>1348</v>
      </c>
    </row>
    <row r="54" spans="1:60" x14ac:dyDescent="0.25">
      <c r="L54" s="7"/>
      <c r="M54" s="7"/>
      <c r="R54" s="9"/>
      <c r="S54" s="10"/>
    </row>
    <row r="55" spans="1:60" ht="15.75" thickBot="1" x14ac:dyDescent="0.3">
      <c r="L55" s="7"/>
      <c r="M55" s="7"/>
      <c r="R55" s="9"/>
      <c r="S55" s="10"/>
    </row>
    <row r="56" spans="1:60" s="25" customFormat="1" ht="18" customHeight="1" x14ac:dyDescent="0.25">
      <c r="A56" s="158" t="s">
        <v>48</v>
      </c>
      <c r="B56" s="159"/>
      <c r="C56" s="159"/>
      <c r="D56" s="160" t="s">
        <v>56</v>
      </c>
      <c r="E56" s="161"/>
      <c r="F56" s="161"/>
      <c r="G56" s="162"/>
      <c r="H56" s="161" t="s">
        <v>57</v>
      </c>
      <c r="I56" s="161"/>
      <c r="J56" s="161"/>
      <c r="K56" s="161"/>
      <c r="L56" s="160" t="s">
        <v>58</v>
      </c>
      <c r="M56" s="161"/>
      <c r="N56" s="161"/>
      <c r="O56" s="162"/>
      <c r="P56" s="163" t="s">
        <v>59</v>
      </c>
      <c r="Q56" s="163"/>
      <c r="R56" s="163"/>
      <c r="S56" s="163"/>
      <c r="T56" s="164" t="s">
        <v>43</v>
      </c>
      <c r="U56" s="165"/>
      <c r="V56" s="165"/>
      <c r="W56" s="166"/>
      <c r="X56" s="160" t="s">
        <v>60</v>
      </c>
      <c r="Y56" s="161"/>
      <c r="Z56" s="161"/>
      <c r="AA56" s="162"/>
      <c r="AB56" s="23"/>
      <c r="AC56" s="288"/>
      <c r="AD56" s="24"/>
      <c r="AE56" s="289"/>
      <c r="AF56" s="23"/>
      <c r="AG56" s="288"/>
      <c r="AH56" s="23"/>
      <c r="AI56" s="288"/>
      <c r="AJ56" s="23"/>
      <c r="AK56" s="288"/>
      <c r="AL56" s="23"/>
      <c r="AM56" s="288"/>
      <c r="AN56" s="23"/>
      <c r="AO56" s="288"/>
      <c r="AP56" s="23"/>
      <c r="AQ56" s="288"/>
      <c r="AR56" s="23"/>
      <c r="AS56" s="288"/>
      <c r="AT56" s="23"/>
      <c r="AU56" s="288"/>
      <c r="AV56" s="23"/>
      <c r="AW56" s="288"/>
      <c r="AX56" s="23"/>
      <c r="AY56" s="288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5" customFormat="1" ht="18" customHeight="1" thickBot="1" x14ac:dyDescent="0.3">
      <c r="A57" s="178"/>
      <c r="B57" s="179"/>
      <c r="C57" s="179"/>
      <c r="D57" s="180" t="s">
        <v>61</v>
      </c>
      <c r="E57" s="181"/>
      <c r="F57" s="181"/>
      <c r="G57" s="182"/>
      <c r="H57" s="181" t="s">
        <v>61</v>
      </c>
      <c r="I57" s="181"/>
      <c r="J57" s="181"/>
      <c r="K57" s="181"/>
      <c r="L57" s="180" t="s">
        <v>61</v>
      </c>
      <c r="M57" s="181"/>
      <c r="N57" s="181"/>
      <c r="O57" s="182"/>
      <c r="P57" s="183" t="s">
        <v>61</v>
      </c>
      <c r="Q57" s="183"/>
      <c r="R57" s="183"/>
      <c r="S57" s="183"/>
      <c r="T57" s="184" t="s">
        <v>61</v>
      </c>
      <c r="U57" s="185"/>
      <c r="V57" s="185"/>
      <c r="W57" s="186"/>
      <c r="X57" s="180" t="s">
        <v>61</v>
      </c>
      <c r="Y57" s="181"/>
      <c r="Z57" s="181"/>
      <c r="AA57" s="182"/>
      <c r="AB57" s="23"/>
      <c r="AC57" s="288"/>
      <c r="AD57" s="24"/>
      <c r="AE57" s="289"/>
      <c r="AF57" s="23"/>
      <c r="AG57" s="288"/>
      <c r="AH57" s="23"/>
      <c r="AI57" s="288"/>
      <c r="AJ57" s="23"/>
      <c r="AK57" s="288"/>
      <c r="AL57" s="23"/>
      <c r="AM57" s="288"/>
      <c r="AN57" s="23"/>
      <c r="AO57" s="288"/>
      <c r="AP57" s="23"/>
      <c r="AQ57" s="288"/>
      <c r="AR57" s="23"/>
      <c r="AS57" s="288"/>
      <c r="AT57" s="23"/>
      <c r="AU57" s="288"/>
      <c r="AV57" s="23"/>
      <c r="AW57" s="288"/>
      <c r="AX57" s="23"/>
      <c r="AY57" s="288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5" customFormat="1" ht="18" customHeight="1" thickTop="1" thickBot="1" x14ac:dyDescent="0.3">
      <c r="A58" s="196"/>
      <c r="B58" s="197"/>
      <c r="C58" s="197"/>
      <c r="D58" s="198" t="s">
        <v>62</v>
      </c>
      <c r="E58" s="199" t="s">
        <v>65</v>
      </c>
      <c r="F58" s="199" t="s">
        <v>66</v>
      </c>
      <c r="G58" s="200" t="s">
        <v>18</v>
      </c>
      <c r="H58" s="201" t="s">
        <v>62</v>
      </c>
      <c r="I58" s="199" t="s">
        <v>65</v>
      </c>
      <c r="J58" s="199" t="s">
        <v>66</v>
      </c>
      <c r="K58" s="202" t="s">
        <v>18</v>
      </c>
      <c r="L58" s="198" t="s">
        <v>62</v>
      </c>
      <c r="M58" s="199" t="s">
        <v>65</v>
      </c>
      <c r="N58" s="199" t="s">
        <v>66</v>
      </c>
      <c r="O58" s="200" t="s">
        <v>18</v>
      </c>
      <c r="P58" s="203" t="s">
        <v>62</v>
      </c>
      <c r="Q58" s="204" t="s">
        <v>65</v>
      </c>
      <c r="R58" s="204" t="s">
        <v>66</v>
      </c>
      <c r="S58" s="205" t="s">
        <v>18</v>
      </c>
      <c r="T58" s="206" t="s">
        <v>62</v>
      </c>
      <c r="U58" s="207" t="s">
        <v>65</v>
      </c>
      <c r="V58" s="204" t="s">
        <v>66</v>
      </c>
      <c r="W58" s="208" t="s">
        <v>18</v>
      </c>
      <c r="X58" s="198" t="s">
        <v>62</v>
      </c>
      <c r="Y58" s="199" t="s">
        <v>65</v>
      </c>
      <c r="Z58" s="199" t="s">
        <v>66</v>
      </c>
      <c r="AA58" s="200" t="s">
        <v>18</v>
      </c>
      <c r="AB58" s="23"/>
      <c r="AC58" s="288"/>
      <c r="AD58" s="24"/>
      <c r="AE58" s="289"/>
      <c r="AF58" s="23"/>
      <c r="AG58" s="288"/>
      <c r="AH58" s="23"/>
      <c r="AI58" s="288"/>
      <c r="AJ58" s="23"/>
      <c r="AK58" s="288"/>
      <c r="AL58" s="23"/>
      <c r="AM58" s="288"/>
      <c r="AN58" s="23"/>
      <c r="AO58" s="288"/>
      <c r="AP58" s="23"/>
      <c r="AQ58" s="288"/>
      <c r="AR58" s="23"/>
      <c r="AS58" s="288"/>
      <c r="AT58" s="23"/>
      <c r="AU58" s="288"/>
      <c r="AV58" s="23"/>
      <c r="AW58" s="288"/>
      <c r="AX58" s="23"/>
      <c r="AY58" s="288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5" customFormat="1" x14ac:dyDescent="0.25">
      <c r="A59" s="212"/>
      <c r="B59" s="213"/>
      <c r="C59" s="214"/>
      <c r="D59" s="215"/>
      <c r="E59" s="216"/>
      <c r="F59" s="217"/>
      <c r="G59" s="218"/>
      <c r="H59" s="219"/>
      <c r="I59" s="216"/>
      <c r="J59" s="216"/>
      <c r="K59" s="220"/>
      <c r="L59" s="221"/>
      <c r="M59" s="216"/>
      <c r="N59" s="216"/>
      <c r="O59" s="218"/>
      <c r="P59" s="219"/>
      <c r="Q59" s="216"/>
      <c r="R59" s="216"/>
      <c r="S59" s="220"/>
      <c r="T59" s="221"/>
      <c r="U59" s="216"/>
      <c r="V59" s="216"/>
      <c r="W59" s="218"/>
      <c r="X59" s="221"/>
      <c r="Y59" s="216"/>
      <c r="Z59" s="216"/>
      <c r="AA59" s="218"/>
      <c r="AB59" s="23"/>
      <c r="AC59" s="288"/>
      <c r="AD59" s="24"/>
      <c r="AE59" s="289"/>
      <c r="AF59" s="23"/>
      <c r="AG59" s="288"/>
      <c r="AH59" s="23"/>
      <c r="AI59" s="288"/>
      <c r="AJ59" s="23"/>
      <c r="AK59" s="288"/>
      <c r="AL59" s="23"/>
      <c r="AM59" s="288"/>
      <c r="AN59" s="23"/>
      <c r="AO59" s="288"/>
      <c r="AP59" s="23"/>
      <c r="AQ59" s="288"/>
      <c r="AR59" s="23"/>
      <c r="AS59" s="288"/>
      <c r="AT59" s="23"/>
      <c r="AU59" s="288"/>
      <c r="AV59" s="23"/>
      <c r="AW59" s="288"/>
      <c r="AX59" s="23"/>
      <c r="AY59" s="288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5" customFormat="1" ht="20.100000000000001" customHeight="1" x14ac:dyDescent="0.25">
      <c r="A60" s="224" t="s">
        <v>67</v>
      </c>
      <c r="B60" s="225"/>
      <c r="C60" s="226"/>
      <c r="D60" s="51"/>
      <c r="E60" s="227"/>
      <c r="F60" s="49"/>
      <c r="G60" s="228">
        <f>SUM(D60:F60)</f>
        <v>0</v>
      </c>
      <c r="H60" s="290"/>
      <c r="I60" s="291"/>
      <c r="J60" s="292"/>
      <c r="K60" s="230">
        <f>SUM(H60:J60)</f>
        <v>0</v>
      </c>
      <c r="L60" s="290"/>
      <c r="M60" s="291"/>
      <c r="N60" s="292"/>
      <c r="O60" s="228">
        <f>SUM(L60:N60)</f>
        <v>0</v>
      </c>
      <c r="P60" s="290"/>
      <c r="Q60" s="291"/>
      <c r="R60" s="292"/>
      <c r="S60" s="234">
        <f>SUM(P60:R60)</f>
        <v>0</v>
      </c>
      <c r="T60" s="290"/>
      <c r="U60" s="291"/>
      <c r="V60" s="292"/>
      <c r="W60" s="237">
        <f>SUM(T60:V60)</f>
        <v>0</v>
      </c>
      <c r="X60" s="290">
        <f>SUM(D48,H48,L48,P48,T48,X48,AB48,D60,H60,L60,P60,T60)</f>
        <v>16</v>
      </c>
      <c r="Y60" s="291">
        <f t="shared" ref="Y60:AA64" si="11">SUM(E48,I48,M48,Q48,U48,Y48,AC48,A60,E60,I60,M60,Q60,U60)</f>
        <v>0</v>
      </c>
      <c r="Z60" s="292">
        <f t="shared" si="11"/>
        <v>0</v>
      </c>
      <c r="AA60" s="228">
        <f t="shared" si="11"/>
        <v>16</v>
      </c>
      <c r="AB60" s="23"/>
      <c r="AC60" s="288"/>
      <c r="AD60" s="24"/>
      <c r="AE60" s="289"/>
      <c r="AF60" s="23"/>
      <c r="AG60" s="288"/>
      <c r="AH60" s="23"/>
      <c r="AI60" s="288"/>
      <c r="AJ60" s="23"/>
      <c r="AK60" s="288"/>
      <c r="AL60" s="23"/>
      <c r="AM60" s="288"/>
      <c r="AN60" s="23"/>
      <c r="AO60" s="288"/>
      <c r="AP60" s="23"/>
      <c r="AQ60" s="288"/>
      <c r="AR60" s="23"/>
      <c r="AS60" s="288"/>
      <c r="AT60" s="23"/>
      <c r="AU60" s="288"/>
      <c r="AV60" s="23"/>
      <c r="AW60" s="288"/>
      <c r="AX60" s="23"/>
      <c r="AY60" s="288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5" customFormat="1" ht="20.100000000000001" customHeight="1" x14ac:dyDescent="0.25">
      <c r="A61" s="242" t="s">
        <v>68</v>
      </c>
      <c r="B61" s="243"/>
      <c r="C61" s="243"/>
      <c r="D61" s="290"/>
      <c r="E61" s="291"/>
      <c r="F61" s="292"/>
      <c r="G61" s="246">
        <f>SUM(D61:F61)</f>
        <v>0</v>
      </c>
      <c r="H61" s="48"/>
      <c r="I61" s="49"/>
      <c r="J61" s="49"/>
      <c r="K61" s="230">
        <f>SUM(H61:J61)</f>
        <v>0</v>
      </c>
      <c r="L61" s="51"/>
      <c r="M61" s="49"/>
      <c r="N61" s="49"/>
      <c r="O61" s="228">
        <f>SUM(L61:N61)</f>
        <v>0</v>
      </c>
      <c r="P61" s="290"/>
      <c r="Q61" s="291"/>
      <c r="R61" s="292"/>
      <c r="S61" s="247">
        <f>SUM(P61:R61)</f>
        <v>0</v>
      </c>
      <c r="T61" s="248"/>
      <c r="U61" s="249"/>
      <c r="V61" s="54"/>
      <c r="W61" s="237">
        <f>SUM(T61:V61)</f>
        <v>0</v>
      </c>
      <c r="X61" s="290">
        <f>SUM(D49,H49,L49,P49,T49,X49,AB49,D61,H61,L61,P61,T61)</f>
        <v>221</v>
      </c>
      <c r="Y61" s="291">
        <f t="shared" si="11"/>
        <v>1</v>
      </c>
      <c r="Z61" s="292">
        <f t="shared" si="11"/>
        <v>0</v>
      </c>
      <c r="AA61" s="228">
        <f t="shared" si="11"/>
        <v>222</v>
      </c>
      <c r="AB61" s="23"/>
      <c r="AC61" s="288"/>
      <c r="AD61" s="24"/>
      <c r="AE61" s="289"/>
      <c r="AF61" s="23"/>
      <c r="AG61" s="288"/>
      <c r="AH61" s="23"/>
      <c r="AI61" s="288"/>
      <c r="AJ61" s="23"/>
      <c r="AK61" s="288"/>
      <c r="AL61" s="23"/>
      <c r="AM61" s="288"/>
      <c r="AN61" s="23"/>
      <c r="AO61" s="288"/>
      <c r="AP61" s="23"/>
      <c r="AQ61" s="288"/>
      <c r="AR61" s="23"/>
      <c r="AS61" s="288"/>
      <c r="AT61" s="23"/>
      <c r="AU61" s="288"/>
      <c r="AV61" s="23"/>
      <c r="AW61" s="288"/>
      <c r="AX61" s="23"/>
      <c r="AY61" s="288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5" customFormat="1" ht="20.100000000000001" customHeight="1" x14ac:dyDescent="0.25">
      <c r="A62" s="256" t="s">
        <v>69</v>
      </c>
      <c r="B62" s="257"/>
      <c r="C62" s="257"/>
      <c r="D62" s="67">
        <f>K14</f>
        <v>54</v>
      </c>
      <c r="E62" s="66">
        <f>L14</f>
        <v>0</v>
      </c>
      <c r="F62" s="66">
        <f>M14</f>
        <v>2</v>
      </c>
      <c r="G62" s="246">
        <f>SUM(D62:F62)</f>
        <v>56</v>
      </c>
      <c r="H62" s="262">
        <v>14</v>
      </c>
      <c r="I62" s="263">
        <v>0</v>
      </c>
      <c r="J62" s="263">
        <v>0</v>
      </c>
      <c r="K62" s="253">
        <f>SUM(H62:J62)</f>
        <v>14</v>
      </c>
      <c r="L62" s="290"/>
      <c r="M62" s="291"/>
      <c r="N62" s="292"/>
      <c r="O62" s="228">
        <f>SUM(L62:N62)</f>
        <v>0</v>
      </c>
      <c r="P62" s="293"/>
      <c r="Q62" s="263"/>
      <c r="R62" s="263"/>
      <c r="S62" s="247">
        <f>SUM(P62:R62)</f>
        <v>0</v>
      </c>
      <c r="T62" s="262"/>
      <c r="U62" s="263"/>
      <c r="V62" s="70"/>
      <c r="W62" s="237">
        <f>SUM(T62:V62)</f>
        <v>0</v>
      </c>
      <c r="X62" s="290">
        <f>SUM(D50,H50,L50,P50,T50,X50,AB50,D62,H62,L62,P62,T62)</f>
        <v>157</v>
      </c>
      <c r="Y62" s="291">
        <f t="shared" si="11"/>
        <v>6</v>
      </c>
      <c r="Z62" s="292">
        <f t="shared" si="11"/>
        <v>7</v>
      </c>
      <c r="AA62" s="228">
        <f t="shared" si="11"/>
        <v>170</v>
      </c>
      <c r="AB62" s="23"/>
      <c r="AC62" s="288"/>
      <c r="AD62" s="24"/>
      <c r="AE62" s="289"/>
      <c r="AF62" s="23"/>
      <c r="AG62" s="288"/>
      <c r="AH62" s="23"/>
      <c r="AI62" s="288"/>
      <c r="AJ62" s="23"/>
      <c r="AK62" s="288"/>
      <c r="AL62" s="23"/>
      <c r="AM62" s="288"/>
      <c r="AN62" s="23"/>
      <c r="AO62" s="288"/>
      <c r="AP62" s="23"/>
      <c r="AQ62" s="288"/>
      <c r="AR62" s="23"/>
      <c r="AS62" s="288"/>
      <c r="AT62" s="23"/>
      <c r="AU62" s="288"/>
      <c r="AV62" s="23"/>
      <c r="AW62" s="288"/>
      <c r="AX62" s="23"/>
      <c r="AY62" s="288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s="25" customFormat="1" ht="20.100000000000001" customHeight="1" x14ac:dyDescent="0.25">
      <c r="A63" s="256" t="s">
        <v>70</v>
      </c>
      <c r="B63" s="257"/>
      <c r="C63" s="257"/>
      <c r="D63" s="290"/>
      <c r="E63" s="291"/>
      <c r="F63" s="292"/>
      <c r="G63" s="246">
        <f>SUM(D63:F63)</f>
        <v>0</v>
      </c>
      <c r="H63" s="262">
        <v>28</v>
      </c>
      <c r="I63" s="263">
        <v>1</v>
      </c>
      <c r="J63" s="263">
        <v>0</v>
      </c>
      <c r="K63" s="253">
        <f>SUM(H63:J63)</f>
        <v>29</v>
      </c>
      <c r="L63" s="290"/>
      <c r="M63" s="291"/>
      <c r="N63" s="292"/>
      <c r="O63" s="228">
        <f>SUM(L63:N63)</f>
        <v>0</v>
      </c>
      <c r="P63" s="67">
        <v>31</v>
      </c>
      <c r="Q63" s="66">
        <v>2</v>
      </c>
      <c r="R63" s="66">
        <v>0</v>
      </c>
      <c r="S63" s="246">
        <f>SUM(P63:R63)</f>
        <v>33</v>
      </c>
      <c r="T63" s="262"/>
      <c r="U63" s="263"/>
      <c r="V63" s="70"/>
      <c r="W63" s="237">
        <f>SUM(T63:V63)</f>
        <v>0</v>
      </c>
      <c r="X63" s="290">
        <f>SUM(D51,H51,L51,P51,T51,X51,AB51,D63,H63,L63,P63,T63)</f>
        <v>113</v>
      </c>
      <c r="Y63" s="291">
        <f t="shared" si="11"/>
        <v>4</v>
      </c>
      <c r="Z63" s="292">
        <f t="shared" si="11"/>
        <v>0</v>
      </c>
      <c r="AA63" s="228">
        <f t="shared" si="11"/>
        <v>117</v>
      </c>
      <c r="AB63" s="23"/>
      <c r="AC63" s="288"/>
      <c r="AD63" s="24"/>
      <c r="AE63" s="289"/>
      <c r="AF63" s="23"/>
      <c r="AG63" s="288"/>
      <c r="AH63" s="23"/>
      <c r="AI63" s="288"/>
      <c r="AJ63" s="23"/>
      <c r="AK63" s="288"/>
      <c r="AL63" s="23"/>
      <c r="AM63" s="288"/>
      <c r="AN63" s="23"/>
      <c r="AO63" s="288"/>
      <c r="AP63" s="23"/>
      <c r="AQ63" s="288"/>
      <c r="AR63" s="23"/>
      <c r="AS63" s="288"/>
      <c r="AT63" s="23"/>
      <c r="AU63" s="288"/>
      <c r="AV63" s="23"/>
      <c r="AW63" s="288"/>
      <c r="AX63" s="23"/>
      <c r="AY63" s="288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s="25" customFormat="1" ht="20.100000000000001" customHeight="1" thickBot="1" x14ac:dyDescent="0.3">
      <c r="A64" s="265" t="s">
        <v>71</v>
      </c>
      <c r="B64" s="266"/>
      <c r="C64" s="266"/>
      <c r="D64" s="294"/>
      <c r="E64" s="295"/>
      <c r="F64" s="296"/>
      <c r="G64" s="268">
        <f>SUM(D64:F64)</f>
        <v>0</v>
      </c>
      <c r="H64" s="273">
        <v>98</v>
      </c>
      <c r="I64" s="274">
        <v>1</v>
      </c>
      <c r="J64" s="274">
        <v>0</v>
      </c>
      <c r="K64" s="278">
        <f>SUM(H64:J64)</f>
        <v>99</v>
      </c>
      <c r="L64" s="294">
        <f>K16</f>
        <v>121</v>
      </c>
      <c r="M64" s="295">
        <f>L16</f>
        <v>2</v>
      </c>
      <c r="N64" s="296">
        <f>M16</f>
        <v>0</v>
      </c>
      <c r="O64" s="268">
        <f>SUM(L64:N64)</f>
        <v>123</v>
      </c>
      <c r="P64" s="103">
        <v>153</v>
      </c>
      <c r="Q64" s="101">
        <v>8</v>
      </c>
      <c r="R64" s="101">
        <v>8</v>
      </c>
      <c r="S64" s="268">
        <f>SUM(P64:R64)</f>
        <v>169</v>
      </c>
      <c r="T64" s="273">
        <f>K18</f>
        <v>160</v>
      </c>
      <c r="U64" s="274">
        <f>L18</f>
        <v>3</v>
      </c>
      <c r="V64" s="106">
        <f>M18</f>
        <v>10</v>
      </c>
      <c r="W64" s="275">
        <f>SUM(T64:V64)</f>
        <v>173</v>
      </c>
      <c r="X64" s="294">
        <f>SUM(D52,H52,L52,P52,T52,X52,AB52,D64,H64,L64,P64,T64)</f>
        <v>784</v>
      </c>
      <c r="Y64" s="295">
        <f t="shared" si="11"/>
        <v>19</v>
      </c>
      <c r="Z64" s="296">
        <f t="shared" si="11"/>
        <v>20</v>
      </c>
      <c r="AA64" s="268">
        <f t="shared" si="11"/>
        <v>823</v>
      </c>
      <c r="AB64" s="23"/>
      <c r="AC64" s="288"/>
      <c r="AD64" s="24"/>
      <c r="AE64" s="289"/>
      <c r="AF64" s="23"/>
      <c r="AG64" s="288"/>
      <c r="AH64" s="23"/>
      <c r="AI64" s="288"/>
      <c r="AJ64" s="23"/>
      <c r="AK64" s="288"/>
      <c r="AL64" s="23"/>
      <c r="AM64" s="288"/>
      <c r="AN64" s="23"/>
      <c r="AO64" s="288"/>
      <c r="AP64" s="23"/>
      <c r="AQ64" s="288"/>
      <c r="AR64" s="23"/>
      <c r="AS64" s="288"/>
      <c r="AT64" s="23"/>
      <c r="AU64" s="288"/>
      <c r="AV64" s="23"/>
      <c r="AW64" s="288"/>
      <c r="AX64" s="23"/>
      <c r="AY64" s="288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s="25" customFormat="1" ht="33.75" customHeight="1" thickTop="1" thickBot="1" x14ac:dyDescent="0.3">
      <c r="A65" s="281" t="s">
        <v>60</v>
      </c>
      <c r="B65" s="282"/>
      <c r="C65" s="282"/>
      <c r="D65" s="283">
        <f t="shared" ref="D65:AA65" si="12">SUM(D60:D64)</f>
        <v>54</v>
      </c>
      <c r="E65" s="284">
        <f t="shared" si="12"/>
        <v>0</v>
      </c>
      <c r="F65" s="284">
        <f t="shared" si="12"/>
        <v>2</v>
      </c>
      <c r="G65" s="285">
        <f t="shared" si="12"/>
        <v>56</v>
      </c>
      <c r="H65" s="286">
        <f t="shared" si="12"/>
        <v>140</v>
      </c>
      <c r="I65" s="284">
        <f t="shared" si="12"/>
        <v>2</v>
      </c>
      <c r="J65" s="284">
        <f t="shared" si="12"/>
        <v>0</v>
      </c>
      <c r="K65" s="287">
        <f t="shared" si="12"/>
        <v>142</v>
      </c>
      <c r="L65" s="283">
        <f t="shared" si="12"/>
        <v>121</v>
      </c>
      <c r="M65" s="284">
        <f t="shared" si="12"/>
        <v>2</v>
      </c>
      <c r="N65" s="284">
        <f t="shared" si="12"/>
        <v>0</v>
      </c>
      <c r="O65" s="285">
        <f t="shared" si="12"/>
        <v>123</v>
      </c>
      <c r="P65" s="286">
        <f t="shared" si="12"/>
        <v>184</v>
      </c>
      <c r="Q65" s="284">
        <f t="shared" si="12"/>
        <v>10</v>
      </c>
      <c r="R65" s="284">
        <f t="shared" si="12"/>
        <v>8</v>
      </c>
      <c r="S65" s="287">
        <f t="shared" si="12"/>
        <v>202</v>
      </c>
      <c r="T65" s="283">
        <f t="shared" si="12"/>
        <v>160</v>
      </c>
      <c r="U65" s="284">
        <f t="shared" si="12"/>
        <v>3</v>
      </c>
      <c r="V65" s="284">
        <f t="shared" si="12"/>
        <v>10</v>
      </c>
      <c r="W65" s="285">
        <f t="shared" si="12"/>
        <v>173</v>
      </c>
      <c r="X65" s="283">
        <f t="shared" si="12"/>
        <v>1291</v>
      </c>
      <c r="Y65" s="284">
        <f t="shared" si="12"/>
        <v>30</v>
      </c>
      <c r="Z65" s="284">
        <f t="shared" si="12"/>
        <v>27</v>
      </c>
      <c r="AA65" s="285">
        <f t="shared" si="12"/>
        <v>1348</v>
      </c>
      <c r="AB65" s="23"/>
      <c r="AC65" s="288"/>
      <c r="AD65" s="24"/>
      <c r="AE65" s="289"/>
      <c r="AF65" s="23"/>
      <c r="AG65" s="288"/>
      <c r="AH65" s="23"/>
      <c r="AI65" s="288"/>
      <c r="AJ65" s="23"/>
      <c r="AK65" s="288"/>
      <c r="AL65" s="23"/>
      <c r="AM65" s="288"/>
      <c r="AN65" s="23"/>
      <c r="AO65" s="288"/>
      <c r="AP65" s="23"/>
      <c r="AQ65" s="288"/>
      <c r="AR65" s="23"/>
      <c r="AS65" s="288"/>
      <c r="AT65" s="23"/>
      <c r="AU65" s="288"/>
      <c r="AV65" s="23"/>
      <c r="AW65" s="288"/>
      <c r="AX65" s="23"/>
      <c r="AY65" s="288"/>
      <c r="AZ65" s="23"/>
      <c r="BA65" s="23"/>
      <c r="BB65" s="23"/>
      <c r="BC65" s="23"/>
      <c r="BD65" s="297"/>
      <c r="BE65" s="297"/>
      <c r="BF65" s="297"/>
      <c r="BG65" s="297"/>
      <c r="BH65" s="297"/>
    </row>
    <row r="66" spans="1:60" x14ac:dyDescent="0.25">
      <c r="L66" s="7"/>
      <c r="M66" s="7"/>
      <c r="R66" s="9"/>
      <c r="S66" s="10"/>
    </row>
    <row r="67" spans="1:60" x14ac:dyDescent="0.25">
      <c r="L67" s="7"/>
      <c r="M67" s="7"/>
      <c r="R67" s="9"/>
      <c r="S67" s="10"/>
    </row>
    <row r="68" spans="1:60" x14ac:dyDescent="0.25">
      <c r="L68" s="7"/>
      <c r="M68" s="7"/>
      <c r="R68" s="9"/>
      <c r="S68" s="10"/>
    </row>
    <row r="69" spans="1:60" x14ac:dyDescent="0.25">
      <c r="L69" s="7"/>
      <c r="M69" s="7"/>
      <c r="R69" s="9"/>
      <c r="S69" s="10"/>
    </row>
    <row r="70" spans="1:60" x14ac:dyDescent="0.25">
      <c r="L70" s="7"/>
      <c r="M70" s="7"/>
      <c r="R70" s="9"/>
      <c r="S70" s="10"/>
    </row>
    <row r="71" spans="1:60" x14ac:dyDescent="0.25">
      <c r="L71" s="7"/>
      <c r="M71" s="7"/>
      <c r="R71" s="9"/>
      <c r="S71" s="10"/>
    </row>
    <row r="72" spans="1:60" x14ac:dyDescent="0.25">
      <c r="L72" s="7"/>
      <c r="M72" s="7"/>
      <c r="R72" s="9"/>
      <c r="S72" s="10"/>
    </row>
    <row r="73" spans="1:60" x14ac:dyDescent="0.25">
      <c r="L73" s="7"/>
      <c r="M73" s="7"/>
      <c r="R73" s="9"/>
      <c r="S73" s="10"/>
    </row>
    <row r="74" spans="1:60" ht="12.75" customHeight="1" x14ac:dyDescent="0.25">
      <c r="L74" s="7"/>
      <c r="M74" s="7"/>
      <c r="R74" s="9"/>
      <c r="S74" s="10"/>
    </row>
    <row r="75" spans="1:60" ht="14.1" customHeight="1" x14ac:dyDescent="0.25">
      <c r="L75" s="7"/>
      <c r="M75" s="7"/>
      <c r="R75" s="9"/>
      <c r="S75" s="10"/>
    </row>
    <row r="76" spans="1:60" ht="14.1" customHeight="1" x14ac:dyDescent="0.25">
      <c r="L76" s="7"/>
      <c r="M76" s="7"/>
      <c r="R76" s="9"/>
      <c r="S76" s="10"/>
    </row>
    <row r="77" spans="1:60" ht="14.1" customHeight="1" x14ac:dyDescent="0.25">
      <c r="L77" s="7"/>
      <c r="M77" s="7"/>
      <c r="R77" s="9"/>
      <c r="S77" s="10"/>
    </row>
    <row r="78" spans="1:60" ht="14.1" customHeight="1" x14ac:dyDescent="0.25">
      <c r="L78" s="7"/>
      <c r="M78" s="7"/>
      <c r="R78" s="9"/>
      <c r="S78" s="10"/>
    </row>
    <row r="79" spans="1:60" ht="14.1" customHeight="1" x14ac:dyDescent="0.25">
      <c r="L79" s="7"/>
      <c r="M79" s="7"/>
      <c r="R79" s="9"/>
      <c r="S79" s="10"/>
    </row>
    <row r="80" spans="1:60" s="299" customFormat="1" ht="21" customHeight="1" x14ac:dyDescent="0.3">
      <c r="A80" s="298" t="s">
        <v>72</v>
      </c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</row>
    <row r="81" spans="1:56" s="299" customFormat="1" ht="21" customHeight="1" x14ac:dyDescent="0.3">
      <c r="A81" s="298" t="s">
        <v>73</v>
      </c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</row>
    <row r="82" spans="1:56" s="299" customFormat="1" ht="19.5" customHeight="1" x14ac:dyDescent="0.3">
      <c r="A82" s="300" t="s">
        <v>74</v>
      </c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</row>
    <row r="83" spans="1:56" s="2" customFormat="1" ht="12.95" customHeight="1" thickBot="1" x14ac:dyDescent="0.25">
      <c r="E83" s="6"/>
      <c r="K83" s="6"/>
      <c r="L83" s="7"/>
      <c r="M83" s="7"/>
      <c r="O83" s="6"/>
      <c r="P83" s="8"/>
      <c r="R83" s="9"/>
      <c r="S83" s="10"/>
      <c r="U83" s="11"/>
      <c r="W83" s="11"/>
      <c r="Y83" s="11"/>
      <c r="AA83" s="11"/>
      <c r="AC83" s="11"/>
      <c r="AD83" s="6"/>
      <c r="AE83" s="8"/>
    </row>
    <row r="84" spans="1:56" s="311" customFormat="1" ht="20.100000000000001" customHeight="1" thickBot="1" x14ac:dyDescent="0.3">
      <c r="A84" s="301" t="s">
        <v>75</v>
      </c>
      <c r="B84" s="302"/>
      <c r="C84" s="302"/>
      <c r="D84" s="302"/>
      <c r="E84" s="303"/>
      <c r="F84" s="304" t="s">
        <v>49</v>
      </c>
      <c r="G84" s="305"/>
      <c r="H84" s="304" t="s">
        <v>33</v>
      </c>
      <c r="I84" s="305"/>
      <c r="J84" s="304" t="s">
        <v>76</v>
      </c>
      <c r="K84" s="305"/>
      <c r="L84" s="304" t="s">
        <v>52</v>
      </c>
      <c r="M84" s="306"/>
      <c r="N84" s="307" t="s">
        <v>53</v>
      </c>
      <c r="O84" s="308"/>
      <c r="P84" s="307" t="s">
        <v>54</v>
      </c>
      <c r="Q84" s="308"/>
      <c r="R84" s="307" t="s">
        <v>77</v>
      </c>
      <c r="S84" s="308"/>
      <c r="T84" s="307" t="s">
        <v>39</v>
      </c>
      <c r="U84" s="308"/>
      <c r="V84" s="307" t="s">
        <v>57</v>
      </c>
      <c r="W84" s="308"/>
      <c r="X84" s="307" t="s">
        <v>58</v>
      </c>
      <c r="Y84" s="308"/>
      <c r="Z84" s="307" t="s">
        <v>59</v>
      </c>
      <c r="AA84" s="308"/>
      <c r="AB84" s="307" t="s">
        <v>43</v>
      </c>
      <c r="AC84" s="308"/>
      <c r="AD84" s="309" t="s">
        <v>78</v>
      </c>
      <c r="AE84" s="310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</row>
    <row r="85" spans="1:56" s="321" customFormat="1" ht="21" customHeight="1" thickTop="1" thickBot="1" x14ac:dyDescent="0.3">
      <c r="A85" s="312" t="s">
        <v>79</v>
      </c>
      <c r="B85" s="313"/>
      <c r="C85" s="313"/>
      <c r="D85" s="313"/>
      <c r="E85" s="314"/>
      <c r="F85" s="315" t="s">
        <v>80</v>
      </c>
      <c r="G85" s="316" t="s">
        <v>27</v>
      </c>
      <c r="H85" s="315" t="s">
        <v>80</v>
      </c>
      <c r="I85" s="316" t="s">
        <v>27</v>
      </c>
      <c r="J85" s="315" t="s">
        <v>80</v>
      </c>
      <c r="K85" s="316" t="s">
        <v>27</v>
      </c>
      <c r="L85" s="315" t="s">
        <v>80</v>
      </c>
      <c r="M85" s="317" t="s">
        <v>27</v>
      </c>
      <c r="N85" s="315" t="s">
        <v>80</v>
      </c>
      <c r="O85" s="317" t="s">
        <v>27</v>
      </c>
      <c r="P85" s="318" t="s">
        <v>80</v>
      </c>
      <c r="Q85" s="316" t="s">
        <v>27</v>
      </c>
      <c r="R85" s="315" t="s">
        <v>80</v>
      </c>
      <c r="S85" s="317" t="s">
        <v>27</v>
      </c>
      <c r="T85" s="318" t="s">
        <v>80</v>
      </c>
      <c r="U85" s="316" t="s">
        <v>27</v>
      </c>
      <c r="V85" s="315" t="s">
        <v>80</v>
      </c>
      <c r="W85" s="317" t="s">
        <v>27</v>
      </c>
      <c r="X85" s="318" t="s">
        <v>80</v>
      </c>
      <c r="Y85" s="316" t="s">
        <v>27</v>
      </c>
      <c r="Z85" s="315" t="s">
        <v>80</v>
      </c>
      <c r="AA85" s="317" t="s">
        <v>27</v>
      </c>
      <c r="AB85" s="315" t="s">
        <v>80</v>
      </c>
      <c r="AC85" s="317" t="s">
        <v>27</v>
      </c>
      <c r="AD85" s="319" t="s">
        <v>80</v>
      </c>
      <c r="AE85" s="320" t="s">
        <v>27</v>
      </c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</row>
    <row r="86" spans="1:56" s="23" customFormat="1" ht="15" customHeight="1" x14ac:dyDescent="0.25">
      <c r="A86" s="322" t="s">
        <v>81</v>
      </c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4"/>
    </row>
    <row r="87" spans="1:56" s="23" customFormat="1" ht="20.100000000000001" customHeight="1" x14ac:dyDescent="0.25">
      <c r="A87" s="325" t="s">
        <v>82</v>
      </c>
      <c r="B87" s="326"/>
      <c r="C87" s="326"/>
      <c r="D87" s="326"/>
      <c r="E87" s="327"/>
      <c r="F87" s="328">
        <f>T7</f>
        <v>9</v>
      </c>
      <c r="G87" s="329">
        <f>U7</f>
        <v>25</v>
      </c>
      <c r="H87" s="69"/>
      <c r="I87" s="330"/>
      <c r="J87" s="69"/>
      <c r="K87" s="330"/>
      <c r="L87" s="331"/>
      <c r="M87" s="332"/>
      <c r="N87" s="69"/>
      <c r="O87" s="333"/>
      <c r="P87" s="65"/>
      <c r="Q87" s="334"/>
      <c r="R87" s="335"/>
      <c r="S87" s="336"/>
      <c r="T87" s="337"/>
      <c r="U87" s="338"/>
      <c r="V87" s="67"/>
      <c r="W87" s="339"/>
      <c r="X87" s="65"/>
      <c r="Y87" s="340"/>
      <c r="Z87" s="67"/>
      <c r="AA87" s="339"/>
      <c r="AB87" s="67"/>
      <c r="AC87" s="339"/>
      <c r="AD87" s="341">
        <f>SUM(F87,H87,J87,L87,N87,P87,R87,T87,V87,X87,Z87,AB87)</f>
        <v>9</v>
      </c>
      <c r="AE87" s="342">
        <f>SUM(G87,I87,K87,M87,O87,Q87,S87,U87,W87,Y87,AA87,AC87)</f>
        <v>25</v>
      </c>
    </row>
    <row r="88" spans="1:56" s="23" customFormat="1" ht="20.100000000000001" customHeight="1" x14ac:dyDescent="0.25">
      <c r="A88" s="325" t="s">
        <v>83</v>
      </c>
      <c r="B88" s="326"/>
      <c r="C88" s="326"/>
      <c r="D88" s="326"/>
      <c r="E88" s="327"/>
      <c r="F88" s="328">
        <f>V7</f>
        <v>7</v>
      </c>
      <c r="G88" s="329">
        <f>W7</f>
        <v>27</v>
      </c>
      <c r="H88" s="69"/>
      <c r="I88" s="330"/>
      <c r="J88" s="69"/>
      <c r="K88" s="330"/>
      <c r="L88" s="331"/>
      <c r="M88" s="332"/>
      <c r="N88" s="69"/>
      <c r="O88" s="333"/>
      <c r="P88" s="65"/>
      <c r="Q88" s="334"/>
      <c r="R88" s="335"/>
      <c r="S88" s="336"/>
      <c r="T88" s="337"/>
      <c r="U88" s="338"/>
      <c r="V88" s="67"/>
      <c r="W88" s="339"/>
      <c r="X88" s="65"/>
      <c r="Y88" s="340"/>
      <c r="Z88" s="67"/>
      <c r="AA88" s="339"/>
      <c r="AB88" s="67"/>
      <c r="AC88" s="339"/>
      <c r="AD88" s="341">
        <f t="shared" ref="AD88:AE90" si="13">SUM(F88,H88,J88,L88,N88,P88,R88,T88,V88,X88,Z88,AB88)</f>
        <v>7</v>
      </c>
      <c r="AE88" s="342">
        <f t="shared" si="13"/>
        <v>27</v>
      </c>
    </row>
    <row r="89" spans="1:56" s="23" customFormat="1" ht="20.100000000000001" customHeight="1" thickBot="1" x14ac:dyDescent="0.3">
      <c r="A89" s="343" t="s">
        <v>84</v>
      </c>
      <c r="B89" s="344"/>
      <c r="C89" s="344"/>
      <c r="D89" s="344"/>
      <c r="E89" s="345"/>
      <c r="F89" s="346">
        <f>AB7</f>
        <v>0</v>
      </c>
      <c r="G89" s="347">
        <f>AC7</f>
        <v>0</v>
      </c>
      <c r="H89" s="105"/>
      <c r="I89" s="348"/>
      <c r="J89" s="105"/>
      <c r="K89" s="348"/>
      <c r="L89" s="349"/>
      <c r="M89" s="350"/>
      <c r="N89" s="105"/>
      <c r="O89" s="351"/>
      <c r="P89" s="100"/>
      <c r="Q89" s="352"/>
      <c r="R89" s="353"/>
      <c r="S89" s="354"/>
      <c r="T89" s="355"/>
      <c r="U89" s="111"/>
      <c r="V89" s="103"/>
      <c r="W89" s="356"/>
      <c r="X89" s="100"/>
      <c r="Y89" s="357"/>
      <c r="Z89" s="103"/>
      <c r="AA89" s="356"/>
      <c r="AB89" s="103"/>
      <c r="AC89" s="356"/>
      <c r="AD89" s="358">
        <f t="shared" si="13"/>
        <v>0</v>
      </c>
      <c r="AE89" s="359">
        <f t="shared" si="13"/>
        <v>0</v>
      </c>
    </row>
    <row r="90" spans="1:56" s="374" customFormat="1" ht="20.100000000000001" customHeight="1" thickTop="1" x14ac:dyDescent="0.25">
      <c r="A90" s="360" t="s">
        <v>85</v>
      </c>
      <c r="B90" s="361"/>
      <c r="C90" s="361"/>
      <c r="D90" s="361"/>
      <c r="E90" s="361"/>
      <c r="F90" s="362">
        <f>SUM(F87:F89)</f>
        <v>16</v>
      </c>
      <c r="G90" s="363">
        <f>SUM(G87:G89)</f>
        <v>52</v>
      </c>
      <c r="H90" s="362"/>
      <c r="I90" s="363"/>
      <c r="J90" s="362"/>
      <c r="K90" s="363"/>
      <c r="L90" s="364"/>
      <c r="M90" s="365"/>
      <c r="N90" s="366"/>
      <c r="O90" s="367"/>
      <c r="P90" s="368"/>
      <c r="Q90" s="369"/>
      <c r="R90" s="366"/>
      <c r="S90" s="367"/>
      <c r="T90" s="370"/>
      <c r="U90" s="371"/>
      <c r="V90" s="366"/>
      <c r="W90" s="367"/>
      <c r="X90" s="370"/>
      <c r="Y90" s="371"/>
      <c r="Z90" s="366"/>
      <c r="AA90" s="367"/>
      <c r="AB90" s="366"/>
      <c r="AC90" s="367"/>
      <c r="AD90" s="372">
        <f t="shared" si="13"/>
        <v>16</v>
      </c>
      <c r="AE90" s="373">
        <f t="shared" si="13"/>
        <v>52</v>
      </c>
    </row>
    <row r="91" spans="1:56" s="385" customFormat="1" ht="20.100000000000001" customHeight="1" thickBot="1" x14ac:dyDescent="0.3">
      <c r="A91" s="375" t="s">
        <v>86</v>
      </c>
      <c r="B91" s="376"/>
      <c r="C91" s="376"/>
      <c r="D91" s="376"/>
      <c r="E91" s="376"/>
      <c r="F91" s="377">
        <f>S7</f>
        <v>38</v>
      </c>
      <c r="G91" s="378"/>
      <c r="H91" s="379"/>
      <c r="I91" s="380"/>
      <c r="J91" s="379"/>
      <c r="K91" s="380"/>
      <c r="L91" s="381"/>
      <c r="M91" s="382"/>
      <c r="N91" s="379"/>
      <c r="O91" s="380"/>
      <c r="P91" s="379"/>
      <c r="Q91" s="380"/>
      <c r="R91" s="379"/>
      <c r="S91" s="380"/>
      <c r="T91" s="379"/>
      <c r="U91" s="380"/>
      <c r="V91" s="379"/>
      <c r="W91" s="380"/>
      <c r="X91" s="379"/>
      <c r="Y91" s="380"/>
      <c r="Z91" s="379"/>
      <c r="AA91" s="380"/>
      <c r="AB91" s="379"/>
      <c r="AC91" s="380"/>
      <c r="AD91" s="383">
        <f>SUM(F91:AC91)</f>
        <v>38</v>
      </c>
      <c r="AE91" s="384"/>
      <c r="AG91" s="385">
        <f>AD91</f>
        <v>38</v>
      </c>
    </row>
    <row r="92" spans="1:56" s="23" customFormat="1" ht="15" customHeight="1" x14ac:dyDescent="0.25">
      <c r="A92" s="386" t="s">
        <v>87</v>
      </c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8"/>
    </row>
    <row r="93" spans="1:56" s="23" customFormat="1" ht="20.100000000000001" customHeight="1" x14ac:dyDescent="0.25">
      <c r="A93" s="325" t="s">
        <v>82</v>
      </c>
      <c r="B93" s="326"/>
      <c r="C93" s="326"/>
      <c r="D93" s="326"/>
      <c r="E93" s="327"/>
      <c r="F93" s="69"/>
      <c r="G93" s="330"/>
      <c r="H93" s="328">
        <v>32</v>
      </c>
      <c r="I93" s="329">
        <v>114</v>
      </c>
      <c r="J93" s="328">
        <f>T9</f>
        <v>56</v>
      </c>
      <c r="K93" s="329">
        <f>U9</f>
        <v>201</v>
      </c>
      <c r="L93" s="331"/>
      <c r="M93" s="332"/>
      <c r="N93" s="328">
        <v>3</v>
      </c>
      <c r="O93" s="389">
        <v>25</v>
      </c>
      <c r="P93" s="264"/>
      <c r="Q93" s="390"/>
      <c r="R93" s="391"/>
      <c r="S93" s="333"/>
      <c r="T93" s="337"/>
      <c r="U93" s="338"/>
      <c r="V93" s="69"/>
      <c r="W93" s="392"/>
      <c r="X93" s="264"/>
      <c r="Y93" s="393"/>
      <c r="Z93" s="69"/>
      <c r="AA93" s="392"/>
      <c r="AB93" s="69"/>
      <c r="AC93" s="392"/>
      <c r="AD93" s="341">
        <f>SUM(F93,H93,J93,L93,N93,P93,R93,T93,V93,X93,Z93,AB93)</f>
        <v>91</v>
      </c>
      <c r="AE93" s="342">
        <f>SUM(G93,I93,K93,M93,O93,Q93,S93,U93,W93,Y93,AA93,AC93)</f>
        <v>340</v>
      </c>
    </row>
    <row r="94" spans="1:56" s="23" customFormat="1" ht="20.100000000000001" customHeight="1" x14ac:dyDescent="0.25">
      <c r="A94" s="325" t="s">
        <v>83</v>
      </c>
      <c r="B94" s="326"/>
      <c r="C94" s="326"/>
      <c r="D94" s="326"/>
      <c r="E94" s="327"/>
      <c r="F94" s="69"/>
      <c r="G94" s="330"/>
      <c r="H94" s="328">
        <v>46</v>
      </c>
      <c r="I94" s="329">
        <v>231</v>
      </c>
      <c r="J94" s="328">
        <f>V9</f>
        <v>79</v>
      </c>
      <c r="K94" s="329">
        <f>W9</f>
        <v>367</v>
      </c>
      <c r="L94" s="331"/>
      <c r="M94" s="332"/>
      <c r="N94" s="328">
        <v>4</v>
      </c>
      <c r="O94" s="389">
        <v>56</v>
      </c>
      <c r="P94" s="264"/>
      <c r="Q94" s="390"/>
      <c r="R94" s="391"/>
      <c r="S94" s="333"/>
      <c r="T94" s="337"/>
      <c r="U94" s="338"/>
      <c r="V94" s="69"/>
      <c r="W94" s="392"/>
      <c r="X94" s="264"/>
      <c r="Y94" s="393"/>
      <c r="Z94" s="69"/>
      <c r="AA94" s="392"/>
      <c r="AB94" s="69"/>
      <c r="AC94" s="392"/>
      <c r="AD94" s="341">
        <f t="shared" ref="AD94:AE96" si="14">SUM(F94,H94,J94,L94,N94,P94,R94,T94,V94,X94,Z94,AB94)</f>
        <v>129</v>
      </c>
      <c r="AE94" s="342">
        <f t="shared" si="14"/>
        <v>654</v>
      </c>
    </row>
    <row r="95" spans="1:56" s="23" customFormat="1" ht="20.100000000000001" customHeight="1" thickBot="1" x14ac:dyDescent="0.3">
      <c r="A95" s="343" t="s">
        <v>84</v>
      </c>
      <c r="B95" s="344"/>
      <c r="C95" s="344"/>
      <c r="D95" s="344"/>
      <c r="E95" s="345"/>
      <c r="F95" s="105"/>
      <c r="G95" s="348"/>
      <c r="H95" s="346">
        <v>0</v>
      </c>
      <c r="I95" s="347">
        <v>0</v>
      </c>
      <c r="J95" s="346">
        <f>AB9</f>
        <v>0</v>
      </c>
      <c r="K95" s="347">
        <f>AC9</f>
        <v>0</v>
      </c>
      <c r="L95" s="349"/>
      <c r="M95" s="350"/>
      <c r="N95" s="346">
        <v>2</v>
      </c>
      <c r="O95" s="394">
        <v>18</v>
      </c>
      <c r="P95" s="276"/>
      <c r="Q95" s="395"/>
      <c r="R95" s="396"/>
      <c r="S95" s="351"/>
      <c r="T95" s="355"/>
      <c r="U95" s="111"/>
      <c r="V95" s="105"/>
      <c r="W95" s="397"/>
      <c r="X95" s="276"/>
      <c r="Y95" s="398"/>
      <c r="Z95" s="105"/>
      <c r="AA95" s="397"/>
      <c r="AB95" s="105"/>
      <c r="AC95" s="397"/>
      <c r="AD95" s="358">
        <f t="shared" si="14"/>
        <v>2</v>
      </c>
      <c r="AE95" s="359">
        <f t="shared" si="14"/>
        <v>18</v>
      </c>
      <c r="AG95" s="23" t="s">
        <v>88</v>
      </c>
    </row>
    <row r="96" spans="1:56" s="374" customFormat="1" ht="20.100000000000001" customHeight="1" thickTop="1" x14ac:dyDescent="0.25">
      <c r="A96" s="360" t="s">
        <v>85</v>
      </c>
      <c r="B96" s="361"/>
      <c r="C96" s="361"/>
      <c r="D96" s="361"/>
      <c r="E96" s="361"/>
      <c r="F96" s="362"/>
      <c r="G96" s="363"/>
      <c r="H96" s="362">
        <f>SUM(H93:H95)</f>
        <v>78</v>
      </c>
      <c r="I96" s="363">
        <f>SUM(I93:I95)</f>
        <v>345</v>
      </c>
      <c r="J96" s="362">
        <f>SUM(J93:J95)</f>
        <v>135</v>
      </c>
      <c r="K96" s="363">
        <f>SUM(K93:K95)</f>
        <v>568</v>
      </c>
      <c r="L96" s="364"/>
      <c r="M96" s="365"/>
      <c r="N96" s="372">
        <f>SUM(N93:N95)</f>
        <v>9</v>
      </c>
      <c r="O96" s="373">
        <f>SUM(O93:O95)</f>
        <v>99</v>
      </c>
      <c r="P96" s="368"/>
      <c r="Q96" s="369"/>
      <c r="R96" s="366"/>
      <c r="S96" s="367"/>
      <c r="T96" s="370"/>
      <c r="U96" s="371"/>
      <c r="V96" s="366"/>
      <c r="W96" s="367"/>
      <c r="X96" s="370"/>
      <c r="Y96" s="371"/>
      <c r="Z96" s="366"/>
      <c r="AA96" s="367"/>
      <c r="AB96" s="366"/>
      <c r="AC96" s="367"/>
      <c r="AD96" s="372">
        <f t="shared" si="14"/>
        <v>222</v>
      </c>
      <c r="AE96" s="373">
        <f t="shared" si="14"/>
        <v>1012</v>
      </c>
    </row>
    <row r="97" spans="1:56" s="385" customFormat="1" ht="20.100000000000001" customHeight="1" thickBot="1" x14ac:dyDescent="0.3">
      <c r="A97" s="399" t="s">
        <v>86</v>
      </c>
      <c r="B97" s="400"/>
      <c r="C97" s="400"/>
      <c r="D97" s="400"/>
      <c r="E97" s="400"/>
      <c r="F97" s="401"/>
      <c r="G97" s="402"/>
      <c r="H97" s="403">
        <v>292</v>
      </c>
      <c r="I97" s="404"/>
      <c r="J97" s="403">
        <f>S9</f>
        <v>466</v>
      </c>
      <c r="K97" s="404"/>
      <c r="L97" s="405"/>
      <c r="M97" s="406"/>
      <c r="N97" s="407">
        <v>48</v>
      </c>
      <c r="O97" s="408"/>
      <c r="P97" s="401"/>
      <c r="Q97" s="402"/>
      <c r="R97" s="401"/>
      <c r="S97" s="402"/>
      <c r="T97" s="401"/>
      <c r="U97" s="402"/>
      <c r="V97" s="401"/>
      <c r="W97" s="402"/>
      <c r="X97" s="401"/>
      <c r="Y97" s="402"/>
      <c r="Z97" s="401"/>
      <c r="AA97" s="402"/>
      <c r="AB97" s="401"/>
      <c r="AC97" s="402"/>
      <c r="AD97" s="409">
        <f>SUM(F97:AC97)</f>
        <v>806</v>
      </c>
      <c r="AE97" s="410"/>
      <c r="AG97" s="385">
        <f>AD97</f>
        <v>806</v>
      </c>
    </row>
    <row r="98" spans="1:56" s="23" customFormat="1" ht="15" customHeight="1" x14ac:dyDescent="0.25">
      <c r="A98" s="322" t="s">
        <v>69</v>
      </c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4"/>
      <c r="AF98" s="385"/>
      <c r="AG98" s="385"/>
      <c r="AH98" s="385"/>
      <c r="AI98" s="385"/>
      <c r="AJ98" s="385"/>
      <c r="AK98" s="385"/>
      <c r="AL98" s="385"/>
      <c r="AM98" s="385"/>
      <c r="AN98" s="385"/>
      <c r="AO98" s="385"/>
      <c r="AP98" s="385"/>
      <c r="AQ98" s="385"/>
      <c r="AR98" s="385"/>
      <c r="AS98" s="385"/>
      <c r="AT98" s="385"/>
      <c r="AU98" s="385"/>
      <c r="AV98" s="385"/>
      <c r="AW98" s="385"/>
      <c r="AX98" s="385"/>
      <c r="AY98" s="385"/>
      <c r="AZ98" s="385"/>
      <c r="BA98" s="385"/>
      <c r="BB98" s="385"/>
      <c r="BC98" s="385"/>
      <c r="BD98" s="385"/>
    </row>
    <row r="99" spans="1:56" s="23" customFormat="1" ht="20.100000000000001" customHeight="1" x14ac:dyDescent="0.25">
      <c r="A99" s="325" t="s">
        <v>82</v>
      </c>
      <c r="B99" s="326"/>
      <c r="C99" s="326"/>
      <c r="D99" s="326"/>
      <c r="E99" s="326"/>
      <c r="F99" s="67"/>
      <c r="G99" s="411"/>
      <c r="H99" s="328">
        <v>20</v>
      </c>
      <c r="I99" s="389">
        <v>53</v>
      </c>
      <c r="J99" s="262"/>
      <c r="K99" s="412"/>
      <c r="L99" s="331"/>
      <c r="M99" s="413"/>
      <c r="N99" s="328">
        <v>3</v>
      </c>
      <c r="O99" s="389">
        <v>26</v>
      </c>
      <c r="P99" s="414">
        <v>7</v>
      </c>
      <c r="Q99" s="329">
        <v>26</v>
      </c>
      <c r="R99" s="328">
        <v>3</v>
      </c>
      <c r="S99" s="389">
        <v>5</v>
      </c>
      <c r="T99" s="414">
        <f>T14</f>
        <v>6</v>
      </c>
      <c r="U99" s="329">
        <f>U14</f>
        <v>21</v>
      </c>
      <c r="V99" s="328">
        <v>2</v>
      </c>
      <c r="W99" s="389">
        <v>11</v>
      </c>
      <c r="X99" s="65"/>
      <c r="Y99" s="340"/>
      <c r="Z99" s="67"/>
      <c r="AA99" s="339"/>
      <c r="AB99" s="67"/>
      <c r="AC99" s="339"/>
      <c r="AD99" s="341">
        <f>SUM(F99,H99,J99,L99,N99,P99,R99,T99,V99,X99,Z99,AB99)</f>
        <v>41</v>
      </c>
      <c r="AE99" s="342">
        <f>SUM(G99,I99,K99,M99,O99,Q99,S99,U99,W99,Y99,AA99,AC99)</f>
        <v>142</v>
      </c>
    </row>
    <row r="100" spans="1:56" s="23" customFormat="1" ht="20.100000000000001" customHeight="1" x14ac:dyDescent="0.25">
      <c r="A100" s="325" t="s">
        <v>83</v>
      </c>
      <c r="B100" s="326"/>
      <c r="C100" s="326"/>
      <c r="D100" s="326"/>
      <c r="E100" s="326"/>
      <c r="F100" s="67"/>
      <c r="G100" s="411"/>
      <c r="H100" s="328">
        <v>21</v>
      </c>
      <c r="I100" s="389">
        <v>99</v>
      </c>
      <c r="J100" s="262"/>
      <c r="K100" s="412"/>
      <c r="L100" s="331"/>
      <c r="M100" s="413"/>
      <c r="N100" s="328">
        <v>3</v>
      </c>
      <c r="O100" s="389">
        <v>25</v>
      </c>
      <c r="P100" s="414">
        <v>2</v>
      </c>
      <c r="Q100" s="329">
        <v>9</v>
      </c>
      <c r="R100" s="328">
        <v>0</v>
      </c>
      <c r="S100" s="389">
        <v>0</v>
      </c>
      <c r="T100" s="414">
        <f>V14</f>
        <v>11</v>
      </c>
      <c r="U100" s="329">
        <f>W14</f>
        <v>109</v>
      </c>
      <c r="V100" s="328">
        <v>12</v>
      </c>
      <c r="W100" s="389">
        <v>41</v>
      </c>
      <c r="X100" s="65"/>
      <c r="Y100" s="340"/>
      <c r="Z100" s="67"/>
      <c r="AA100" s="339"/>
      <c r="AB100" s="67"/>
      <c r="AC100" s="339"/>
      <c r="AD100" s="341">
        <f t="shared" ref="AD100:AE104" si="15">SUM(F100,H100,J100,L100,N100,P100,R100,T100,V100,X100,Z100,AB100)</f>
        <v>49</v>
      </c>
      <c r="AE100" s="342">
        <f t="shared" si="15"/>
        <v>283</v>
      </c>
    </row>
    <row r="101" spans="1:56" s="23" customFormat="1" ht="20.100000000000001" customHeight="1" x14ac:dyDescent="0.25">
      <c r="A101" s="325" t="s">
        <v>89</v>
      </c>
      <c r="B101" s="326"/>
      <c r="C101" s="326"/>
      <c r="D101" s="326"/>
      <c r="E101" s="326"/>
      <c r="F101" s="67"/>
      <c r="G101" s="411"/>
      <c r="H101" s="328">
        <v>0</v>
      </c>
      <c r="I101" s="389">
        <v>0</v>
      </c>
      <c r="J101" s="262"/>
      <c r="K101" s="412"/>
      <c r="L101" s="331"/>
      <c r="M101" s="413"/>
      <c r="N101" s="328">
        <v>0</v>
      </c>
      <c r="O101" s="389">
        <v>0</v>
      </c>
      <c r="P101" s="414">
        <v>0</v>
      </c>
      <c r="Q101" s="329">
        <v>0</v>
      </c>
      <c r="R101" s="328">
        <v>8</v>
      </c>
      <c r="S101" s="389">
        <v>49</v>
      </c>
      <c r="T101" s="414">
        <f>X14</f>
        <v>29</v>
      </c>
      <c r="U101" s="329">
        <f>Y14</f>
        <v>141</v>
      </c>
      <c r="V101" s="328">
        <v>0</v>
      </c>
      <c r="W101" s="389">
        <v>0</v>
      </c>
      <c r="X101" s="65"/>
      <c r="Y101" s="340"/>
      <c r="Z101" s="67"/>
      <c r="AA101" s="339"/>
      <c r="AB101" s="67"/>
      <c r="AC101" s="339"/>
      <c r="AD101" s="341">
        <f t="shared" si="15"/>
        <v>37</v>
      </c>
      <c r="AE101" s="342">
        <f t="shared" si="15"/>
        <v>190</v>
      </c>
    </row>
    <row r="102" spans="1:56" s="23" customFormat="1" ht="20.100000000000001" customHeight="1" x14ac:dyDescent="0.25">
      <c r="A102" s="325" t="s">
        <v>90</v>
      </c>
      <c r="B102" s="326"/>
      <c r="C102" s="326"/>
      <c r="D102" s="326"/>
      <c r="E102" s="326"/>
      <c r="F102" s="67"/>
      <c r="G102" s="411"/>
      <c r="H102" s="328">
        <v>0</v>
      </c>
      <c r="I102" s="389">
        <v>0</v>
      </c>
      <c r="J102" s="262"/>
      <c r="K102" s="412"/>
      <c r="L102" s="331"/>
      <c r="M102" s="413"/>
      <c r="N102" s="328">
        <v>0</v>
      </c>
      <c r="O102" s="389">
        <v>0</v>
      </c>
      <c r="P102" s="414">
        <v>0</v>
      </c>
      <c r="Q102" s="329">
        <v>0</v>
      </c>
      <c r="R102" s="328">
        <v>2</v>
      </c>
      <c r="S102" s="389">
        <v>9</v>
      </c>
      <c r="T102" s="414">
        <f>Z14</f>
        <v>10</v>
      </c>
      <c r="U102" s="329">
        <f>AA14</f>
        <v>47</v>
      </c>
      <c r="V102" s="328">
        <v>0</v>
      </c>
      <c r="W102" s="389">
        <v>0</v>
      </c>
      <c r="X102" s="65"/>
      <c r="Y102" s="340"/>
      <c r="Z102" s="67"/>
      <c r="AA102" s="339"/>
      <c r="AB102" s="67"/>
      <c r="AC102" s="339"/>
      <c r="AD102" s="341">
        <f t="shared" si="15"/>
        <v>12</v>
      </c>
      <c r="AE102" s="342">
        <f t="shared" si="15"/>
        <v>56</v>
      </c>
    </row>
    <row r="103" spans="1:56" s="23" customFormat="1" ht="20.100000000000001" customHeight="1" thickBot="1" x14ac:dyDescent="0.3">
      <c r="A103" s="343" t="s">
        <v>84</v>
      </c>
      <c r="B103" s="344"/>
      <c r="C103" s="344"/>
      <c r="D103" s="344"/>
      <c r="E103" s="344"/>
      <c r="F103" s="103"/>
      <c r="G103" s="415"/>
      <c r="H103" s="346">
        <v>0</v>
      </c>
      <c r="I103" s="394">
        <v>0</v>
      </c>
      <c r="J103" s="273"/>
      <c r="K103" s="416"/>
      <c r="L103" s="349"/>
      <c r="M103" s="417"/>
      <c r="N103" s="346">
        <v>3</v>
      </c>
      <c r="O103" s="394">
        <v>28</v>
      </c>
      <c r="P103" s="418">
        <v>0</v>
      </c>
      <c r="Q103" s="347">
        <v>0</v>
      </c>
      <c r="R103" s="346">
        <v>0</v>
      </c>
      <c r="S103" s="394">
        <v>0</v>
      </c>
      <c r="T103" s="418">
        <f>AB14</f>
        <v>0</v>
      </c>
      <c r="U103" s="347">
        <f>AC14</f>
        <v>0</v>
      </c>
      <c r="V103" s="346">
        <v>0</v>
      </c>
      <c r="W103" s="394">
        <v>0</v>
      </c>
      <c r="X103" s="100"/>
      <c r="Y103" s="357"/>
      <c r="Z103" s="103"/>
      <c r="AA103" s="356"/>
      <c r="AB103" s="103"/>
      <c r="AC103" s="356"/>
      <c r="AD103" s="358">
        <f t="shared" si="15"/>
        <v>3</v>
      </c>
      <c r="AE103" s="359">
        <f t="shared" si="15"/>
        <v>28</v>
      </c>
    </row>
    <row r="104" spans="1:56" s="374" customFormat="1" ht="20.100000000000001" customHeight="1" thickTop="1" x14ac:dyDescent="0.25">
      <c r="A104" s="360" t="s">
        <v>85</v>
      </c>
      <c r="B104" s="361"/>
      <c r="C104" s="361"/>
      <c r="D104" s="361"/>
      <c r="E104" s="361"/>
      <c r="F104" s="362"/>
      <c r="G104" s="363"/>
      <c r="H104" s="362">
        <f>SUM(H99:H103)</f>
        <v>41</v>
      </c>
      <c r="I104" s="363">
        <f>SUM(I99:I103)</f>
        <v>152</v>
      </c>
      <c r="J104" s="362"/>
      <c r="K104" s="363"/>
      <c r="L104" s="364"/>
      <c r="M104" s="365"/>
      <c r="N104" s="372">
        <f t="shared" ref="N104:W104" si="16">SUM(N99:N103)</f>
        <v>9</v>
      </c>
      <c r="O104" s="373">
        <f t="shared" si="16"/>
        <v>79</v>
      </c>
      <c r="P104" s="419">
        <f t="shared" si="16"/>
        <v>9</v>
      </c>
      <c r="Q104" s="420">
        <f t="shared" si="16"/>
        <v>35</v>
      </c>
      <c r="R104" s="372">
        <f t="shared" si="16"/>
        <v>13</v>
      </c>
      <c r="S104" s="373">
        <f t="shared" si="16"/>
        <v>63</v>
      </c>
      <c r="T104" s="372">
        <f t="shared" si="16"/>
        <v>56</v>
      </c>
      <c r="U104" s="373">
        <f t="shared" si="16"/>
        <v>318</v>
      </c>
      <c r="V104" s="372">
        <f t="shared" si="16"/>
        <v>14</v>
      </c>
      <c r="W104" s="373">
        <f t="shared" si="16"/>
        <v>52</v>
      </c>
      <c r="X104" s="370"/>
      <c r="Y104" s="371"/>
      <c r="Z104" s="366"/>
      <c r="AA104" s="367"/>
      <c r="AB104" s="366"/>
      <c r="AC104" s="367"/>
      <c r="AD104" s="372">
        <f t="shared" si="15"/>
        <v>142</v>
      </c>
      <c r="AE104" s="373">
        <f t="shared" si="15"/>
        <v>699</v>
      </c>
    </row>
    <row r="105" spans="1:56" s="385" customFormat="1" ht="20.100000000000001" customHeight="1" thickBot="1" x14ac:dyDescent="0.3">
      <c r="A105" s="375" t="s">
        <v>86</v>
      </c>
      <c r="B105" s="376"/>
      <c r="C105" s="376"/>
      <c r="D105" s="376"/>
      <c r="E105" s="376"/>
      <c r="F105" s="379"/>
      <c r="G105" s="380"/>
      <c r="H105" s="421">
        <v>125</v>
      </c>
      <c r="I105" s="422"/>
      <c r="J105" s="423"/>
      <c r="K105" s="424"/>
      <c r="L105" s="425"/>
      <c r="M105" s="426"/>
      <c r="N105" s="421">
        <v>44</v>
      </c>
      <c r="O105" s="422"/>
      <c r="P105" s="421">
        <v>30</v>
      </c>
      <c r="Q105" s="422"/>
      <c r="R105" s="421">
        <v>46</v>
      </c>
      <c r="S105" s="422"/>
      <c r="T105" s="421">
        <f>S14</f>
        <v>221</v>
      </c>
      <c r="U105" s="422"/>
      <c r="V105" s="421">
        <v>40</v>
      </c>
      <c r="W105" s="422"/>
      <c r="X105" s="423"/>
      <c r="Y105" s="424"/>
      <c r="Z105" s="423"/>
      <c r="AA105" s="424"/>
      <c r="AB105" s="423"/>
      <c r="AC105" s="424"/>
      <c r="AD105" s="383">
        <f>SUM(F105:AC105)</f>
        <v>506</v>
      </c>
      <c r="AE105" s="384"/>
      <c r="AG105" s="385">
        <f>AD105</f>
        <v>506</v>
      </c>
    </row>
    <row r="106" spans="1:56" s="23" customFormat="1" ht="15" customHeight="1" x14ac:dyDescent="0.25">
      <c r="A106" s="386" t="s">
        <v>70</v>
      </c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8"/>
      <c r="AF106" s="385"/>
      <c r="AG106" s="385"/>
      <c r="AH106" s="385"/>
      <c r="AI106" s="385"/>
      <c r="AJ106" s="385"/>
      <c r="AK106" s="385"/>
      <c r="AL106" s="385"/>
      <c r="AM106" s="385"/>
      <c r="AN106" s="385"/>
      <c r="AO106" s="385"/>
      <c r="AP106" s="385"/>
      <c r="AQ106" s="385"/>
      <c r="AR106" s="385"/>
      <c r="AS106" s="385"/>
      <c r="AT106" s="385"/>
      <c r="AU106" s="385"/>
      <c r="AV106" s="385"/>
      <c r="AW106" s="385"/>
      <c r="AX106" s="385"/>
      <c r="AY106" s="385"/>
      <c r="AZ106" s="385"/>
      <c r="BA106" s="385"/>
      <c r="BB106" s="385"/>
      <c r="BC106" s="385"/>
      <c r="BD106" s="385"/>
    </row>
    <row r="107" spans="1:56" s="23" customFormat="1" ht="20.100000000000001" customHeight="1" x14ac:dyDescent="0.25">
      <c r="A107" s="325" t="s">
        <v>82</v>
      </c>
      <c r="B107" s="427"/>
      <c r="C107" s="427"/>
      <c r="D107" s="427"/>
      <c r="E107" s="427"/>
      <c r="F107" s="67"/>
      <c r="G107" s="411"/>
      <c r="H107" s="67"/>
      <c r="I107" s="411"/>
      <c r="J107" s="67"/>
      <c r="K107" s="411"/>
      <c r="L107" s="331"/>
      <c r="M107" s="413"/>
      <c r="N107" s="328">
        <v>11</v>
      </c>
      <c r="O107" s="389">
        <v>105</v>
      </c>
      <c r="P107" s="414">
        <v>20</v>
      </c>
      <c r="Q107" s="329">
        <v>69</v>
      </c>
      <c r="R107" s="328">
        <v>5</v>
      </c>
      <c r="S107" s="389">
        <v>21</v>
      </c>
      <c r="T107" s="337"/>
      <c r="U107" s="428"/>
      <c r="V107" s="328">
        <v>21</v>
      </c>
      <c r="W107" s="389">
        <v>104</v>
      </c>
      <c r="X107" s="65"/>
      <c r="Y107" s="340"/>
      <c r="Z107" s="328">
        <v>21</v>
      </c>
      <c r="AA107" s="389">
        <v>77</v>
      </c>
      <c r="AB107" s="67"/>
      <c r="AC107" s="339"/>
      <c r="AD107" s="341">
        <f>SUM(F107,H107,J107,L107,N107,P107,R107,T107,V107,X107,Z107,AB107)</f>
        <v>78</v>
      </c>
      <c r="AE107" s="342">
        <f>SUM(G107,I107,K107,M107,O107,Q107,S107,U107,W107,Y107,AA107,AC107)</f>
        <v>376</v>
      </c>
    </row>
    <row r="108" spans="1:56" s="23" customFormat="1" ht="20.100000000000001" customHeight="1" x14ac:dyDescent="0.25">
      <c r="A108" s="325" t="s">
        <v>83</v>
      </c>
      <c r="B108" s="427"/>
      <c r="C108" s="427"/>
      <c r="D108" s="427"/>
      <c r="E108" s="427"/>
      <c r="F108" s="67"/>
      <c r="G108" s="411"/>
      <c r="H108" s="67"/>
      <c r="I108" s="411"/>
      <c r="J108" s="67"/>
      <c r="K108" s="411"/>
      <c r="L108" s="331"/>
      <c r="M108" s="413"/>
      <c r="N108" s="328">
        <v>4</v>
      </c>
      <c r="O108" s="389">
        <v>58</v>
      </c>
      <c r="P108" s="414">
        <v>7</v>
      </c>
      <c r="Q108" s="329">
        <v>33</v>
      </c>
      <c r="R108" s="328">
        <v>2</v>
      </c>
      <c r="S108" s="389">
        <v>10</v>
      </c>
      <c r="T108" s="337"/>
      <c r="U108" s="428"/>
      <c r="V108" s="328">
        <v>6</v>
      </c>
      <c r="W108" s="389">
        <v>28</v>
      </c>
      <c r="X108" s="65"/>
      <c r="Y108" s="340"/>
      <c r="Z108" s="328">
        <v>12</v>
      </c>
      <c r="AA108" s="389">
        <v>70</v>
      </c>
      <c r="AB108" s="67"/>
      <c r="AC108" s="339"/>
      <c r="AD108" s="341">
        <f t="shared" ref="AD108:AE112" si="17">SUM(F108,H108,J108,L108,N108,P108,R108,T108,V108,X108,Z108,AB108)</f>
        <v>31</v>
      </c>
      <c r="AE108" s="342">
        <f t="shared" si="17"/>
        <v>199</v>
      </c>
    </row>
    <row r="109" spans="1:56" s="23" customFormat="1" ht="20.100000000000001" customHeight="1" x14ac:dyDescent="0.25">
      <c r="A109" s="325" t="s">
        <v>89</v>
      </c>
      <c r="B109" s="326"/>
      <c r="C109" s="326"/>
      <c r="D109" s="326"/>
      <c r="E109" s="326"/>
      <c r="F109" s="67"/>
      <c r="G109" s="411"/>
      <c r="H109" s="67"/>
      <c r="I109" s="411"/>
      <c r="J109" s="67"/>
      <c r="K109" s="411"/>
      <c r="L109" s="331"/>
      <c r="M109" s="413"/>
      <c r="N109" s="328">
        <v>0</v>
      </c>
      <c r="O109" s="389">
        <v>0</v>
      </c>
      <c r="P109" s="414">
        <v>0</v>
      </c>
      <c r="Q109" s="329">
        <v>0</v>
      </c>
      <c r="R109" s="328">
        <v>0</v>
      </c>
      <c r="S109" s="389">
        <v>0</v>
      </c>
      <c r="T109" s="337"/>
      <c r="U109" s="428"/>
      <c r="V109" s="328">
        <v>0</v>
      </c>
      <c r="W109" s="389">
        <v>0</v>
      </c>
      <c r="X109" s="65"/>
      <c r="Y109" s="340"/>
      <c r="Z109" s="328">
        <v>0</v>
      </c>
      <c r="AA109" s="389">
        <v>0</v>
      </c>
      <c r="AB109" s="67"/>
      <c r="AC109" s="339"/>
      <c r="AD109" s="341">
        <f t="shared" si="17"/>
        <v>0</v>
      </c>
      <c r="AE109" s="342">
        <f t="shared" si="17"/>
        <v>0</v>
      </c>
    </row>
    <row r="110" spans="1:56" s="23" customFormat="1" ht="20.100000000000001" customHeight="1" x14ac:dyDescent="0.25">
      <c r="A110" s="325" t="s">
        <v>90</v>
      </c>
      <c r="B110" s="326"/>
      <c r="C110" s="326"/>
      <c r="D110" s="326"/>
      <c r="E110" s="326"/>
      <c r="F110" s="67"/>
      <c r="G110" s="411"/>
      <c r="H110" s="67"/>
      <c r="I110" s="411"/>
      <c r="J110" s="67"/>
      <c r="K110" s="411"/>
      <c r="L110" s="331"/>
      <c r="M110" s="413"/>
      <c r="N110" s="328">
        <v>0</v>
      </c>
      <c r="O110" s="389">
        <v>0</v>
      </c>
      <c r="P110" s="414">
        <v>0</v>
      </c>
      <c r="Q110" s="329">
        <v>0</v>
      </c>
      <c r="R110" s="328">
        <v>0</v>
      </c>
      <c r="S110" s="389">
        <v>0</v>
      </c>
      <c r="T110" s="337"/>
      <c r="U110" s="428"/>
      <c r="V110" s="328">
        <v>0</v>
      </c>
      <c r="W110" s="389">
        <v>0</v>
      </c>
      <c r="X110" s="65"/>
      <c r="Y110" s="340"/>
      <c r="Z110" s="328">
        <v>0</v>
      </c>
      <c r="AA110" s="389">
        <v>0</v>
      </c>
      <c r="AB110" s="67"/>
      <c r="AC110" s="339"/>
      <c r="AD110" s="341">
        <f t="shared" si="17"/>
        <v>0</v>
      </c>
      <c r="AE110" s="342">
        <f t="shared" si="17"/>
        <v>0</v>
      </c>
    </row>
    <row r="111" spans="1:56" s="23" customFormat="1" ht="20.100000000000001" customHeight="1" thickBot="1" x14ac:dyDescent="0.3">
      <c r="A111" s="343" t="s">
        <v>84</v>
      </c>
      <c r="B111" s="344"/>
      <c r="C111" s="344"/>
      <c r="D111" s="344"/>
      <c r="E111" s="344"/>
      <c r="F111" s="103"/>
      <c r="G111" s="415"/>
      <c r="H111" s="103"/>
      <c r="I111" s="415"/>
      <c r="J111" s="103"/>
      <c r="K111" s="415"/>
      <c r="L111" s="349"/>
      <c r="M111" s="417"/>
      <c r="N111" s="346">
        <v>2</v>
      </c>
      <c r="O111" s="394">
        <v>28</v>
      </c>
      <c r="P111" s="418">
        <v>1</v>
      </c>
      <c r="Q111" s="347">
        <v>1</v>
      </c>
      <c r="R111" s="346">
        <v>3</v>
      </c>
      <c r="S111" s="394">
        <v>13</v>
      </c>
      <c r="T111" s="355"/>
      <c r="U111" s="429"/>
      <c r="V111" s="346">
        <v>2</v>
      </c>
      <c r="W111" s="394">
        <v>8</v>
      </c>
      <c r="X111" s="100"/>
      <c r="Y111" s="357"/>
      <c r="Z111" s="346">
        <v>0</v>
      </c>
      <c r="AA111" s="394">
        <v>0</v>
      </c>
      <c r="AB111" s="103"/>
      <c r="AC111" s="356"/>
      <c r="AD111" s="358">
        <f t="shared" si="17"/>
        <v>8</v>
      </c>
      <c r="AE111" s="359">
        <f t="shared" si="17"/>
        <v>50</v>
      </c>
    </row>
    <row r="112" spans="1:56" s="374" customFormat="1" ht="20.100000000000001" customHeight="1" thickTop="1" x14ac:dyDescent="0.25">
      <c r="A112" s="360" t="s">
        <v>85</v>
      </c>
      <c r="B112" s="361"/>
      <c r="C112" s="361"/>
      <c r="D112" s="361"/>
      <c r="E112" s="361"/>
      <c r="F112" s="362"/>
      <c r="G112" s="363"/>
      <c r="H112" s="362"/>
      <c r="I112" s="363"/>
      <c r="J112" s="362"/>
      <c r="K112" s="363"/>
      <c r="L112" s="364"/>
      <c r="M112" s="365"/>
      <c r="N112" s="372">
        <f t="shared" ref="N112:S112" si="18">SUM(N107:N111)</f>
        <v>17</v>
      </c>
      <c r="O112" s="373">
        <f t="shared" si="18"/>
        <v>191</v>
      </c>
      <c r="P112" s="419">
        <f t="shared" si="18"/>
        <v>28</v>
      </c>
      <c r="Q112" s="420">
        <f t="shared" si="18"/>
        <v>103</v>
      </c>
      <c r="R112" s="372">
        <f t="shared" si="18"/>
        <v>10</v>
      </c>
      <c r="S112" s="373">
        <f t="shared" si="18"/>
        <v>44</v>
      </c>
      <c r="T112" s="430"/>
      <c r="U112" s="431"/>
      <c r="V112" s="372">
        <f>SUM(V107:V111)</f>
        <v>29</v>
      </c>
      <c r="W112" s="373">
        <f>SUM(W107:W111)</f>
        <v>140</v>
      </c>
      <c r="X112" s="370"/>
      <c r="Y112" s="371"/>
      <c r="Z112" s="372">
        <f>SUM(Z107:Z111)</f>
        <v>33</v>
      </c>
      <c r="AA112" s="373">
        <f>SUM(AA107:AA111)</f>
        <v>147</v>
      </c>
      <c r="AB112" s="366"/>
      <c r="AC112" s="367"/>
      <c r="AD112" s="372">
        <f t="shared" si="17"/>
        <v>117</v>
      </c>
      <c r="AE112" s="373">
        <f t="shared" si="17"/>
        <v>625</v>
      </c>
    </row>
    <row r="113" spans="1:56" s="385" customFormat="1" ht="20.100000000000001" customHeight="1" thickBot="1" x14ac:dyDescent="0.3">
      <c r="A113" s="399" t="s">
        <v>86</v>
      </c>
      <c r="B113" s="400"/>
      <c r="C113" s="400"/>
      <c r="D113" s="400"/>
      <c r="E113" s="400"/>
      <c r="F113" s="401"/>
      <c r="G113" s="402"/>
      <c r="H113" s="401"/>
      <c r="I113" s="402"/>
      <c r="J113" s="401"/>
      <c r="K113" s="402"/>
      <c r="L113" s="405"/>
      <c r="M113" s="406"/>
      <c r="N113" s="407">
        <v>63</v>
      </c>
      <c r="O113" s="408"/>
      <c r="P113" s="407">
        <v>87</v>
      </c>
      <c r="Q113" s="408"/>
      <c r="R113" s="407">
        <v>30</v>
      </c>
      <c r="S113" s="408"/>
      <c r="T113" s="432"/>
      <c r="U113" s="433"/>
      <c r="V113" s="407">
        <v>101</v>
      </c>
      <c r="W113" s="408"/>
      <c r="X113" s="432"/>
      <c r="Y113" s="433"/>
      <c r="Z113" s="407">
        <v>122</v>
      </c>
      <c r="AA113" s="408"/>
      <c r="AB113" s="432"/>
      <c r="AC113" s="433"/>
      <c r="AD113" s="409">
        <f>SUM(F113:AC113)</f>
        <v>403</v>
      </c>
      <c r="AE113" s="410"/>
      <c r="AG113" s="385">
        <f>AD113</f>
        <v>403</v>
      </c>
    </row>
    <row r="114" spans="1:56" s="23" customFormat="1" ht="15" customHeight="1" x14ac:dyDescent="0.25">
      <c r="A114" s="322" t="s">
        <v>71</v>
      </c>
      <c r="B114" s="323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4"/>
      <c r="AF114" s="385"/>
      <c r="AG114" s="385"/>
      <c r="AH114" s="385"/>
      <c r="AI114" s="385"/>
      <c r="AJ114" s="385"/>
      <c r="AK114" s="385"/>
      <c r="AL114" s="385"/>
      <c r="AM114" s="385"/>
      <c r="AN114" s="385"/>
      <c r="AO114" s="385"/>
      <c r="AP114" s="385"/>
      <c r="AQ114" s="385"/>
      <c r="AR114" s="385"/>
      <c r="AS114" s="385"/>
      <c r="AT114" s="385"/>
      <c r="AU114" s="385"/>
      <c r="AV114" s="385"/>
      <c r="AW114" s="385"/>
      <c r="AX114" s="385"/>
      <c r="AY114" s="385"/>
      <c r="AZ114" s="385"/>
      <c r="BA114" s="385"/>
      <c r="BB114" s="385"/>
      <c r="BC114" s="385"/>
      <c r="BD114" s="385"/>
    </row>
    <row r="115" spans="1:56" s="23" customFormat="1" ht="20.100000000000001" customHeight="1" x14ac:dyDescent="0.25">
      <c r="A115" s="325" t="s">
        <v>82</v>
      </c>
      <c r="B115" s="326"/>
      <c r="C115" s="326"/>
      <c r="D115" s="326"/>
      <c r="E115" s="326"/>
      <c r="F115" s="67"/>
      <c r="G115" s="411"/>
      <c r="H115" s="67"/>
      <c r="I115" s="411"/>
      <c r="J115" s="67"/>
      <c r="K115" s="411"/>
      <c r="L115" s="331"/>
      <c r="M115" s="413"/>
      <c r="N115" s="328">
        <v>24</v>
      </c>
      <c r="O115" s="389">
        <v>154</v>
      </c>
      <c r="P115" s="414">
        <v>19</v>
      </c>
      <c r="Q115" s="329">
        <v>61</v>
      </c>
      <c r="R115" s="328">
        <v>3</v>
      </c>
      <c r="S115" s="389">
        <v>9</v>
      </c>
      <c r="T115" s="264"/>
      <c r="U115" s="330"/>
      <c r="V115" s="328">
        <v>22</v>
      </c>
      <c r="W115" s="389">
        <v>83</v>
      </c>
      <c r="X115" s="414">
        <f>T16</f>
        <v>13</v>
      </c>
      <c r="Y115" s="329">
        <f>U16</f>
        <v>46</v>
      </c>
      <c r="Z115" s="328">
        <v>23</v>
      </c>
      <c r="AA115" s="389">
        <v>111</v>
      </c>
      <c r="AB115" s="328">
        <f>T18</f>
        <v>26</v>
      </c>
      <c r="AC115" s="389">
        <f>U18</f>
        <v>96</v>
      </c>
      <c r="AD115" s="341">
        <f>SUM(F115,H115,J115,L115,N115,P115,R115,T115,V115,X115,Z115,AB115)</f>
        <v>130</v>
      </c>
      <c r="AE115" s="342">
        <f>SUM(G115,I115,K115,M115,O115,Q115,S115,U115,W115,Y115,AA115,AC115)</f>
        <v>560</v>
      </c>
    </row>
    <row r="116" spans="1:56" s="23" customFormat="1" ht="20.100000000000001" customHeight="1" x14ac:dyDescent="0.25">
      <c r="A116" s="325" t="s">
        <v>83</v>
      </c>
      <c r="B116" s="326"/>
      <c r="C116" s="326"/>
      <c r="D116" s="326"/>
      <c r="E116" s="326"/>
      <c r="F116" s="67"/>
      <c r="G116" s="411"/>
      <c r="H116" s="67"/>
      <c r="I116" s="411"/>
      <c r="J116" s="67"/>
      <c r="K116" s="411"/>
      <c r="L116" s="331"/>
      <c r="M116" s="413"/>
      <c r="N116" s="328">
        <v>8</v>
      </c>
      <c r="O116" s="389">
        <v>43</v>
      </c>
      <c r="P116" s="414">
        <v>3</v>
      </c>
      <c r="Q116" s="329">
        <v>13</v>
      </c>
      <c r="R116" s="328">
        <v>0</v>
      </c>
      <c r="S116" s="389">
        <v>0</v>
      </c>
      <c r="T116" s="264"/>
      <c r="U116" s="330"/>
      <c r="V116" s="328">
        <v>8</v>
      </c>
      <c r="W116" s="389">
        <v>42</v>
      </c>
      <c r="X116" s="414">
        <f>V16</f>
        <v>1</v>
      </c>
      <c r="Y116" s="329">
        <f>W16</f>
        <v>6</v>
      </c>
      <c r="Z116" s="328">
        <v>101</v>
      </c>
      <c r="AA116" s="389">
        <v>713</v>
      </c>
      <c r="AB116" s="328">
        <f>V18</f>
        <v>8</v>
      </c>
      <c r="AC116" s="389">
        <f>W18</f>
        <v>33</v>
      </c>
      <c r="AD116" s="341">
        <f t="shared" ref="AD116:AE120" si="19">SUM(F116,H116,J116,L116,N116,P116,R116,T116,V116,X116,Z116,AB116)</f>
        <v>129</v>
      </c>
      <c r="AE116" s="342">
        <f t="shared" si="19"/>
        <v>850</v>
      </c>
    </row>
    <row r="117" spans="1:56" s="23" customFormat="1" ht="20.100000000000001" customHeight="1" x14ac:dyDescent="0.25">
      <c r="A117" s="325" t="s">
        <v>89</v>
      </c>
      <c r="B117" s="326"/>
      <c r="C117" s="326"/>
      <c r="D117" s="326"/>
      <c r="E117" s="326"/>
      <c r="F117" s="67"/>
      <c r="G117" s="411"/>
      <c r="H117" s="67"/>
      <c r="I117" s="411"/>
      <c r="J117" s="67"/>
      <c r="K117" s="411"/>
      <c r="L117" s="331"/>
      <c r="M117" s="413"/>
      <c r="N117" s="328">
        <v>112</v>
      </c>
      <c r="O117" s="389">
        <v>194</v>
      </c>
      <c r="P117" s="414">
        <v>20</v>
      </c>
      <c r="Q117" s="329">
        <v>100</v>
      </c>
      <c r="R117" s="328">
        <v>28</v>
      </c>
      <c r="S117" s="389">
        <v>179</v>
      </c>
      <c r="T117" s="264"/>
      <c r="U117" s="330"/>
      <c r="V117" s="328">
        <v>51</v>
      </c>
      <c r="W117" s="389">
        <v>242</v>
      </c>
      <c r="X117" s="414">
        <f>X16</f>
        <v>89</v>
      </c>
      <c r="Y117" s="329">
        <f>Y16</f>
        <v>479</v>
      </c>
      <c r="Z117" s="328">
        <v>12</v>
      </c>
      <c r="AA117" s="389">
        <v>60</v>
      </c>
      <c r="AB117" s="328">
        <f>X18</f>
        <v>107</v>
      </c>
      <c r="AC117" s="389">
        <f>Y18</f>
        <v>763</v>
      </c>
      <c r="AD117" s="341">
        <f t="shared" si="19"/>
        <v>419</v>
      </c>
      <c r="AE117" s="342">
        <f t="shared" si="19"/>
        <v>2017</v>
      </c>
    </row>
    <row r="118" spans="1:56" s="23" customFormat="1" ht="20.100000000000001" customHeight="1" x14ac:dyDescent="0.25">
      <c r="A118" s="325" t="s">
        <v>90</v>
      </c>
      <c r="B118" s="326"/>
      <c r="C118" s="326"/>
      <c r="D118" s="326"/>
      <c r="E118" s="326"/>
      <c r="F118" s="67"/>
      <c r="G118" s="411"/>
      <c r="H118" s="67"/>
      <c r="I118" s="411"/>
      <c r="J118" s="67"/>
      <c r="K118" s="411"/>
      <c r="L118" s="331"/>
      <c r="M118" s="413"/>
      <c r="N118" s="328">
        <v>21</v>
      </c>
      <c r="O118" s="389">
        <v>149</v>
      </c>
      <c r="P118" s="414">
        <v>38</v>
      </c>
      <c r="Q118" s="329">
        <v>207</v>
      </c>
      <c r="R118" s="328">
        <v>11</v>
      </c>
      <c r="S118" s="389">
        <v>65</v>
      </c>
      <c r="T118" s="264"/>
      <c r="U118" s="330"/>
      <c r="V118" s="328">
        <v>18</v>
      </c>
      <c r="W118" s="389">
        <v>68</v>
      </c>
      <c r="X118" s="414">
        <f>Z16</f>
        <v>20</v>
      </c>
      <c r="Y118" s="329">
        <f>AA16</f>
        <v>112</v>
      </c>
      <c r="Z118" s="328">
        <v>33</v>
      </c>
      <c r="AA118" s="389">
        <v>205</v>
      </c>
      <c r="AB118" s="328">
        <f>Z18</f>
        <v>32</v>
      </c>
      <c r="AC118" s="389">
        <f>AA18</f>
        <v>215</v>
      </c>
      <c r="AD118" s="341">
        <f t="shared" si="19"/>
        <v>173</v>
      </c>
      <c r="AE118" s="342">
        <f t="shared" si="19"/>
        <v>1021</v>
      </c>
    </row>
    <row r="119" spans="1:56" s="23" customFormat="1" ht="20.100000000000001" customHeight="1" thickBot="1" x14ac:dyDescent="0.3">
      <c r="A119" s="343" t="s">
        <v>84</v>
      </c>
      <c r="B119" s="344"/>
      <c r="C119" s="344"/>
      <c r="D119" s="344"/>
      <c r="E119" s="344"/>
      <c r="F119" s="103"/>
      <c r="G119" s="415"/>
      <c r="H119" s="103"/>
      <c r="I119" s="415"/>
      <c r="J119" s="103"/>
      <c r="K119" s="415"/>
      <c r="L119" s="349"/>
      <c r="M119" s="417"/>
      <c r="N119" s="346">
        <v>0</v>
      </c>
      <c r="O119" s="394">
        <v>0</v>
      </c>
      <c r="P119" s="418">
        <v>0</v>
      </c>
      <c r="Q119" s="347">
        <v>0</v>
      </c>
      <c r="R119" s="346">
        <v>0</v>
      </c>
      <c r="S119" s="394">
        <v>0</v>
      </c>
      <c r="T119" s="276"/>
      <c r="U119" s="348"/>
      <c r="V119" s="346">
        <v>0</v>
      </c>
      <c r="W119" s="394">
        <v>0</v>
      </c>
      <c r="X119" s="418">
        <f>AB16</f>
        <v>0</v>
      </c>
      <c r="Y119" s="347">
        <f>AC16</f>
        <v>0</v>
      </c>
      <c r="Z119" s="346">
        <v>0</v>
      </c>
      <c r="AA119" s="394">
        <v>0</v>
      </c>
      <c r="AB119" s="346">
        <f>AB18</f>
        <v>0</v>
      </c>
      <c r="AC119" s="394">
        <f>AC18</f>
        <v>0</v>
      </c>
      <c r="AD119" s="358">
        <f t="shared" si="19"/>
        <v>0</v>
      </c>
      <c r="AE119" s="359">
        <f t="shared" si="19"/>
        <v>0</v>
      </c>
    </row>
    <row r="120" spans="1:56" s="374" customFormat="1" ht="20.100000000000001" customHeight="1" thickTop="1" x14ac:dyDescent="0.25">
      <c r="A120" s="360" t="s">
        <v>85</v>
      </c>
      <c r="B120" s="361"/>
      <c r="C120" s="361"/>
      <c r="D120" s="361"/>
      <c r="E120" s="361"/>
      <c r="F120" s="362"/>
      <c r="G120" s="363"/>
      <c r="H120" s="362"/>
      <c r="I120" s="363"/>
      <c r="J120" s="362"/>
      <c r="K120" s="363"/>
      <c r="L120" s="364"/>
      <c r="M120" s="365"/>
      <c r="N120" s="372">
        <f t="shared" ref="N120:S120" si="20">SUM(N115:N119)</f>
        <v>165</v>
      </c>
      <c r="O120" s="373">
        <f>SUM(O115:O119)</f>
        <v>540</v>
      </c>
      <c r="P120" s="419">
        <f t="shared" si="20"/>
        <v>80</v>
      </c>
      <c r="Q120" s="420">
        <f t="shared" si="20"/>
        <v>381</v>
      </c>
      <c r="R120" s="372">
        <f t="shared" si="20"/>
        <v>42</v>
      </c>
      <c r="S120" s="373">
        <f t="shared" si="20"/>
        <v>253</v>
      </c>
      <c r="T120" s="430"/>
      <c r="U120" s="431"/>
      <c r="V120" s="372">
        <f>SUM(V115:V119)</f>
        <v>99</v>
      </c>
      <c r="W120" s="373">
        <f>SUM(W115:W119)</f>
        <v>435</v>
      </c>
      <c r="X120" s="434">
        <f t="shared" ref="X120:AC120" si="21">SUM(X115:X119)</f>
        <v>123</v>
      </c>
      <c r="Y120" s="435">
        <f t="shared" si="21"/>
        <v>643</v>
      </c>
      <c r="Z120" s="372">
        <f t="shared" si="21"/>
        <v>169</v>
      </c>
      <c r="AA120" s="373">
        <f t="shared" si="21"/>
        <v>1089</v>
      </c>
      <c r="AB120" s="372">
        <f t="shared" si="21"/>
        <v>173</v>
      </c>
      <c r="AC120" s="373">
        <f t="shared" si="21"/>
        <v>1107</v>
      </c>
      <c r="AD120" s="372">
        <f t="shared" si="19"/>
        <v>851</v>
      </c>
      <c r="AE120" s="373">
        <f t="shared" si="19"/>
        <v>4448</v>
      </c>
    </row>
    <row r="121" spans="1:56" s="436" customFormat="1" ht="20.100000000000001" customHeight="1" thickBot="1" x14ac:dyDescent="0.3">
      <c r="A121" s="375" t="s">
        <v>86</v>
      </c>
      <c r="B121" s="376"/>
      <c r="C121" s="376"/>
      <c r="D121" s="376"/>
      <c r="E121" s="376"/>
      <c r="F121" s="379"/>
      <c r="G121" s="380"/>
      <c r="H121" s="379"/>
      <c r="I121" s="380"/>
      <c r="J121" s="379"/>
      <c r="K121" s="380"/>
      <c r="L121" s="425"/>
      <c r="M121" s="426"/>
      <c r="N121" s="421">
        <v>349</v>
      </c>
      <c r="O121" s="422"/>
      <c r="P121" s="421">
        <v>318</v>
      </c>
      <c r="Q121" s="422"/>
      <c r="R121" s="421">
        <v>224</v>
      </c>
      <c r="S121" s="422"/>
      <c r="T121" s="423"/>
      <c r="U121" s="424"/>
      <c r="V121" s="421">
        <v>329</v>
      </c>
      <c r="W121" s="422"/>
      <c r="X121" s="421">
        <f>S16</f>
        <v>472</v>
      </c>
      <c r="Y121" s="422"/>
      <c r="Z121" s="421">
        <v>844</v>
      </c>
      <c r="AA121" s="422"/>
      <c r="AB121" s="421">
        <f>S18</f>
        <v>863</v>
      </c>
      <c r="AC121" s="422"/>
      <c r="AD121" s="383">
        <f>SUM(F121:AC121)</f>
        <v>3399</v>
      </c>
      <c r="AE121" s="384"/>
      <c r="AG121" s="437">
        <f>AD121</f>
        <v>3399</v>
      </c>
    </row>
    <row r="122" spans="1:56" s="23" customFormat="1" ht="6.75" customHeight="1" thickBot="1" x14ac:dyDescent="0.3">
      <c r="A122" s="438"/>
      <c r="B122" s="439"/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X122" s="439"/>
      <c r="Y122" s="439"/>
      <c r="Z122" s="439"/>
      <c r="AA122" s="439"/>
      <c r="AB122" s="439"/>
      <c r="AC122" s="439"/>
      <c r="AD122" s="439"/>
      <c r="AE122" s="440"/>
      <c r="AF122" s="385"/>
      <c r="AG122" s="385"/>
      <c r="AH122" s="385"/>
      <c r="AI122" s="385"/>
      <c r="AJ122" s="385"/>
      <c r="AK122" s="385"/>
      <c r="AL122" s="385"/>
      <c r="AM122" s="385"/>
      <c r="AN122" s="385"/>
      <c r="AO122" s="385"/>
      <c r="AP122" s="385"/>
      <c r="AQ122" s="385"/>
      <c r="AR122" s="385"/>
      <c r="AS122" s="385"/>
      <c r="AT122" s="385"/>
      <c r="AU122" s="385"/>
      <c r="AV122" s="385"/>
      <c r="AW122" s="385"/>
      <c r="AX122" s="385"/>
      <c r="AY122" s="385"/>
      <c r="AZ122" s="385"/>
      <c r="BA122" s="385"/>
      <c r="BB122" s="385"/>
      <c r="BC122" s="385"/>
      <c r="BD122" s="385"/>
    </row>
    <row r="123" spans="1:56" s="446" customFormat="1" ht="30" customHeight="1" thickTop="1" thickBot="1" x14ac:dyDescent="0.3">
      <c r="A123" s="441" t="s">
        <v>85</v>
      </c>
      <c r="B123" s="442"/>
      <c r="C123" s="442"/>
      <c r="D123" s="442"/>
      <c r="E123" s="442"/>
      <c r="F123" s="443">
        <f>SUM(F90,F96,F104,F112,F120)</f>
        <v>16</v>
      </c>
      <c r="G123" s="444">
        <f>SUM(G90,G96,G104,G112,G120)</f>
        <v>52</v>
      </c>
      <c r="H123" s="443">
        <f t="shared" ref="H123:AE124" si="22">SUM(H90,H96,H104,H112,H120)</f>
        <v>119</v>
      </c>
      <c r="I123" s="444">
        <f t="shared" si="22"/>
        <v>497</v>
      </c>
      <c r="J123" s="443">
        <f t="shared" si="22"/>
        <v>135</v>
      </c>
      <c r="K123" s="444">
        <f t="shared" si="22"/>
        <v>568</v>
      </c>
      <c r="L123" s="443">
        <f t="shared" si="22"/>
        <v>0</v>
      </c>
      <c r="M123" s="444">
        <f t="shared" si="22"/>
        <v>0</v>
      </c>
      <c r="N123" s="443">
        <f t="shared" si="22"/>
        <v>200</v>
      </c>
      <c r="O123" s="444">
        <f t="shared" si="22"/>
        <v>909</v>
      </c>
      <c r="P123" s="443">
        <f t="shared" si="22"/>
        <v>117</v>
      </c>
      <c r="Q123" s="444">
        <f t="shared" si="22"/>
        <v>519</v>
      </c>
      <c r="R123" s="443">
        <f t="shared" si="22"/>
        <v>65</v>
      </c>
      <c r="S123" s="444">
        <f t="shared" si="22"/>
        <v>360</v>
      </c>
      <c r="T123" s="443">
        <f t="shared" si="22"/>
        <v>56</v>
      </c>
      <c r="U123" s="444">
        <f t="shared" si="22"/>
        <v>318</v>
      </c>
      <c r="V123" s="443">
        <f t="shared" si="22"/>
        <v>142</v>
      </c>
      <c r="W123" s="444">
        <f t="shared" si="22"/>
        <v>627</v>
      </c>
      <c r="X123" s="443">
        <f t="shared" si="22"/>
        <v>123</v>
      </c>
      <c r="Y123" s="444">
        <f t="shared" si="22"/>
        <v>643</v>
      </c>
      <c r="Z123" s="443">
        <f t="shared" si="22"/>
        <v>202</v>
      </c>
      <c r="AA123" s="444">
        <f t="shared" si="22"/>
        <v>1236</v>
      </c>
      <c r="AB123" s="443">
        <f t="shared" si="22"/>
        <v>173</v>
      </c>
      <c r="AC123" s="444">
        <f t="shared" si="22"/>
        <v>1107</v>
      </c>
      <c r="AD123" s="443">
        <f t="shared" si="22"/>
        <v>1348</v>
      </c>
      <c r="AE123" s="445">
        <f t="shared" si="22"/>
        <v>6836</v>
      </c>
    </row>
    <row r="124" spans="1:56" s="453" customFormat="1" ht="30" customHeight="1" thickBot="1" x14ac:dyDescent="0.3">
      <c r="A124" s="447" t="s">
        <v>91</v>
      </c>
      <c r="B124" s="448"/>
      <c r="C124" s="448"/>
      <c r="D124" s="448"/>
      <c r="E124" s="448"/>
      <c r="F124" s="449">
        <f>SUM(F91,F97,F105,F113,F121)</f>
        <v>38</v>
      </c>
      <c r="G124" s="450"/>
      <c r="H124" s="449">
        <f t="shared" si="22"/>
        <v>417</v>
      </c>
      <c r="I124" s="450"/>
      <c r="J124" s="449">
        <f t="shared" si="22"/>
        <v>466</v>
      </c>
      <c r="K124" s="450"/>
      <c r="L124" s="449">
        <f t="shared" si="22"/>
        <v>0</v>
      </c>
      <c r="M124" s="450"/>
      <c r="N124" s="449">
        <f t="shared" si="22"/>
        <v>504</v>
      </c>
      <c r="O124" s="450"/>
      <c r="P124" s="449">
        <f t="shared" si="22"/>
        <v>435</v>
      </c>
      <c r="Q124" s="450"/>
      <c r="R124" s="449">
        <f t="shared" si="22"/>
        <v>300</v>
      </c>
      <c r="S124" s="450"/>
      <c r="T124" s="449">
        <f t="shared" si="22"/>
        <v>221</v>
      </c>
      <c r="U124" s="450"/>
      <c r="V124" s="449">
        <f t="shared" si="22"/>
        <v>470</v>
      </c>
      <c r="W124" s="450"/>
      <c r="X124" s="449">
        <f t="shared" si="22"/>
        <v>472</v>
      </c>
      <c r="Y124" s="450"/>
      <c r="Z124" s="449">
        <f t="shared" si="22"/>
        <v>966</v>
      </c>
      <c r="AA124" s="450"/>
      <c r="AB124" s="449">
        <f t="shared" si="22"/>
        <v>863</v>
      </c>
      <c r="AC124" s="450"/>
      <c r="AD124" s="451">
        <f t="shared" si="22"/>
        <v>5152</v>
      </c>
      <c r="AE124" s="452"/>
      <c r="AG124" s="454">
        <f>AD124</f>
        <v>5152</v>
      </c>
    </row>
  </sheetData>
  <mergeCells count="185">
    <mergeCell ref="AB124:AC124"/>
    <mergeCell ref="AD124:AE124"/>
    <mergeCell ref="P124:Q124"/>
    <mergeCell ref="R124:S124"/>
    <mergeCell ref="T124:U124"/>
    <mergeCell ref="V124:W124"/>
    <mergeCell ref="X124:Y124"/>
    <mergeCell ref="Z124:AA124"/>
    <mergeCell ref="AB121:AC121"/>
    <mergeCell ref="AD121:AE121"/>
    <mergeCell ref="A122:AE122"/>
    <mergeCell ref="A123:E123"/>
    <mergeCell ref="A124:E124"/>
    <mergeCell ref="F124:G124"/>
    <mergeCell ref="H124:I124"/>
    <mergeCell ref="J124:K124"/>
    <mergeCell ref="L124:M124"/>
    <mergeCell ref="N124:O124"/>
    <mergeCell ref="P121:Q121"/>
    <mergeCell ref="R121:S121"/>
    <mergeCell ref="T121:U121"/>
    <mergeCell ref="V121:W121"/>
    <mergeCell ref="X121:Y121"/>
    <mergeCell ref="Z121:AA121"/>
    <mergeCell ref="AB113:AC113"/>
    <mergeCell ref="AD113:AE113"/>
    <mergeCell ref="A114:AE114"/>
    <mergeCell ref="A120:E120"/>
    <mergeCell ref="A121:E121"/>
    <mergeCell ref="F121:G121"/>
    <mergeCell ref="H121:I121"/>
    <mergeCell ref="J121:K121"/>
    <mergeCell ref="L121:M121"/>
    <mergeCell ref="N121:O121"/>
    <mergeCell ref="P113:Q113"/>
    <mergeCell ref="R113:S113"/>
    <mergeCell ref="T113:U113"/>
    <mergeCell ref="V113:W113"/>
    <mergeCell ref="X113:Y113"/>
    <mergeCell ref="Z113:AA113"/>
    <mergeCell ref="AB105:AC105"/>
    <mergeCell ref="AD105:AE105"/>
    <mergeCell ref="A106:AE106"/>
    <mergeCell ref="A112:E112"/>
    <mergeCell ref="A113:E113"/>
    <mergeCell ref="F113:G113"/>
    <mergeCell ref="H113:I113"/>
    <mergeCell ref="J113:K113"/>
    <mergeCell ref="L113:M113"/>
    <mergeCell ref="N113:O113"/>
    <mergeCell ref="P105:Q105"/>
    <mergeCell ref="R105:S105"/>
    <mergeCell ref="T105:U105"/>
    <mergeCell ref="V105:W105"/>
    <mergeCell ref="X105:Y105"/>
    <mergeCell ref="Z105:AA105"/>
    <mergeCell ref="AB97:AC97"/>
    <mergeCell ref="AD97:AE97"/>
    <mergeCell ref="A98:AE98"/>
    <mergeCell ref="A104:E104"/>
    <mergeCell ref="A105:E105"/>
    <mergeCell ref="F105:G105"/>
    <mergeCell ref="H105:I105"/>
    <mergeCell ref="J105:K105"/>
    <mergeCell ref="L105:M105"/>
    <mergeCell ref="N105:O105"/>
    <mergeCell ref="P97:Q97"/>
    <mergeCell ref="R97:S97"/>
    <mergeCell ref="T97:U97"/>
    <mergeCell ref="V97:W97"/>
    <mergeCell ref="X97:Y97"/>
    <mergeCell ref="Z97:AA97"/>
    <mergeCell ref="AB91:AC91"/>
    <mergeCell ref="AD91:AE91"/>
    <mergeCell ref="A92:AE92"/>
    <mergeCell ref="A96:E96"/>
    <mergeCell ref="A97:E97"/>
    <mergeCell ref="F97:G97"/>
    <mergeCell ref="H97:I97"/>
    <mergeCell ref="J97:K97"/>
    <mergeCell ref="L97:M97"/>
    <mergeCell ref="N97:O97"/>
    <mergeCell ref="P91:Q91"/>
    <mergeCell ref="R91:S91"/>
    <mergeCell ref="T91:U91"/>
    <mergeCell ref="V91:W91"/>
    <mergeCell ref="X91:Y91"/>
    <mergeCell ref="Z91:AA91"/>
    <mergeCell ref="AB84:AC84"/>
    <mergeCell ref="AD84:AE84"/>
    <mergeCell ref="A85:E85"/>
    <mergeCell ref="A86:AE86"/>
    <mergeCell ref="A90:E90"/>
    <mergeCell ref="A91:E91"/>
    <mergeCell ref="F91:G91"/>
    <mergeCell ref="H91:I91"/>
    <mergeCell ref="J91:K91"/>
    <mergeCell ref="N91:O91"/>
    <mergeCell ref="P84:Q84"/>
    <mergeCell ref="R84:S84"/>
    <mergeCell ref="T84:U84"/>
    <mergeCell ref="V84:W84"/>
    <mergeCell ref="X84:Y84"/>
    <mergeCell ref="Z84:AA84"/>
    <mergeCell ref="A65:C65"/>
    <mergeCell ref="A80:AE80"/>
    <mergeCell ref="A81:AE81"/>
    <mergeCell ref="A82:AE82"/>
    <mergeCell ref="A84:E84"/>
    <mergeCell ref="F84:G84"/>
    <mergeCell ref="H84:I84"/>
    <mergeCell ref="J84:K84"/>
    <mergeCell ref="L84:M84"/>
    <mergeCell ref="N84:O84"/>
    <mergeCell ref="A59:C59"/>
    <mergeCell ref="A60:C60"/>
    <mergeCell ref="A61:C61"/>
    <mergeCell ref="A62:C62"/>
    <mergeCell ref="A63:C63"/>
    <mergeCell ref="A64:C64"/>
    <mergeCell ref="P56:S56"/>
    <mergeCell ref="T56:W56"/>
    <mergeCell ref="X56:AA56"/>
    <mergeCell ref="D57:G57"/>
    <mergeCell ref="H57:K57"/>
    <mergeCell ref="L57:O57"/>
    <mergeCell ref="P57:S57"/>
    <mergeCell ref="T57:W57"/>
    <mergeCell ref="X57:AA57"/>
    <mergeCell ref="A52:C52"/>
    <mergeCell ref="A53:C53"/>
    <mergeCell ref="A56:C58"/>
    <mergeCell ref="D56:G56"/>
    <mergeCell ref="H56:K56"/>
    <mergeCell ref="L56:O56"/>
    <mergeCell ref="AZ45:BC45"/>
    <mergeCell ref="A47:C47"/>
    <mergeCell ref="A48:C48"/>
    <mergeCell ref="A49:C49"/>
    <mergeCell ref="A50:C50"/>
    <mergeCell ref="A51:C51"/>
    <mergeCell ref="AB45:AE45"/>
    <mergeCell ref="AF45:AI45"/>
    <mergeCell ref="AJ45:AM45"/>
    <mergeCell ref="AN45:AQ45"/>
    <mergeCell ref="AR45:AU45"/>
    <mergeCell ref="AV45:AY45"/>
    <mergeCell ref="D45:G45"/>
    <mergeCell ref="H45:K45"/>
    <mergeCell ref="L45:O45"/>
    <mergeCell ref="P45:S45"/>
    <mergeCell ref="T45:W45"/>
    <mergeCell ref="X45:AA45"/>
    <mergeCell ref="AF44:AI44"/>
    <mergeCell ref="AJ44:AM44"/>
    <mergeCell ref="AN44:AQ44"/>
    <mergeCell ref="AR44:AU44"/>
    <mergeCell ref="AV44:AY44"/>
    <mergeCell ref="AZ44:BC44"/>
    <mergeCell ref="A41:AE41"/>
    <mergeCell ref="A42:AE42"/>
    <mergeCell ref="A44:C46"/>
    <mergeCell ref="D44:G44"/>
    <mergeCell ref="H44:K44"/>
    <mergeCell ref="L44:O44"/>
    <mergeCell ref="P44:S44"/>
    <mergeCell ref="T44:W44"/>
    <mergeCell ref="X44:AA44"/>
    <mergeCell ref="AB44:AE44"/>
    <mergeCell ref="R5:R6"/>
    <mergeCell ref="S5:S6"/>
    <mergeCell ref="T5:AC5"/>
    <mergeCell ref="AD5:AD6"/>
    <mergeCell ref="AE5:AE6"/>
    <mergeCell ref="A40:AE40"/>
    <mergeCell ref="A1:AE1"/>
    <mergeCell ref="A2:AE2"/>
    <mergeCell ref="A3:AE3"/>
    <mergeCell ref="A5:A6"/>
    <mergeCell ref="B5:E5"/>
    <mergeCell ref="F5:K5"/>
    <mergeCell ref="L5:N5"/>
    <mergeCell ref="O5:O6"/>
    <mergeCell ref="P5:P6"/>
    <mergeCell ref="Q5:Q6"/>
  </mergeCells>
  <pageMargins left="1.81" right="0.70866141732283472" top="1.1599999999999999" bottom="0.35433070866141736" header="0.31496062992125984" footer="0.31496062992125984"/>
  <pageSetup paperSize="5"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2020-02-25T04:47:55Z</dcterms:created>
  <dcterms:modified xsi:type="dcterms:W3CDTF">2020-02-25T04:52:20Z</dcterms:modified>
</cp:coreProperties>
</file>