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5745308F-A344-43C9-826E-ECB357E18A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ENANGKAPAN IKAN DI SUNGAI" sheetId="2" r:id="rId1"/>
  </sheets>
  <externalReferences>
    <externalReference r:id="rId2"/>
    <externalReference r:id="rId3"/>
    <externalReference r:id="rId4"/>
  </externalReferences>
  <calcPr calcId="191029"/>
</workbook>
</file>

<file path=xl/calcChain.xml><?xml version="1.0" encoding="utf-8"?>
<calcChain xmlns="http://schemas.openxmlformats.org/spreadsheetml/2006/main">
  <c r="J26" i="2" l="1"/>
  <c r="J25" i="2"/>
  <c r="J24" i="2"/>
  <c r="I23" i="2"/>
  <c r="H23" i="2"/>
  <c r="G23" i="2"/>
  <c r="F23" i="2"/>
  <c r="E23" i="2"/>
  <c r="D23" i="2"/>
  <c r="C23" i="2"/>
  <c r="B23" i="2"/>
  <c r="I22" i="2"/>
  <c r="H22" i="2"/>
  <c r="G22" i="2"/>
  <c r="F22" i="2"/>
  <c r="E22" i="2"/>
  <c r="D22" i="2"/>
  <c r="C22" i="2"/>
  <c r="B22" i="2"/>
  <c r="I21" i="2"/>
  <c r="H21" i="2"/>
  <c r="H33" i="2" s="1"/>
  <c r="G21" i="2"/>
  <c r="F21" i="2"/>
  <c r="E21" i="2"/>
  <c r="D21" i="2"/>
  <c r="D33" i="2" s="1"/>
  <c r="C21" i="2"/>
  <c r="B21" i="2"/>
  <c r="J9" i="2"/>
  <c r="K9" i="2" s="1"/>
  <c r="J8" i="2"/>
  <c r="K8" i="2" s="1"/>
  <c r="J7" i="2"/>
  <c r="K7" i="2" s="1"/>
  <c r="I6" i="2"/>
  <c r="H6" i="2"/>
  <c r="G6" i="2"/>
  <c r="F6" i="2"/>
  <c r="E6" i="2"/>
  <c r="D6" i="2"/>
  <c r="C6" i="2"/>
  <c r="B6" i="2"/>
  <c r="I5" i="2"/>
  <c r="H5" i="2"/>
  <c r="G5" i="2"/>
  <c r="F5" i="2"/>
  <c r="E5" i="2"/>
  <c r="D5" i="2"/>
  <c r="C5" i="2"/>
  <c r="B5" i="2"/>
  <c r="I4" i="2"/>
  <c r="H4" i="2"/>
  <c r="H16" i="2" s="1"/>
  <c r="G4" i="2"/>
  <c r="G16" i="2" s="1"/>
  <c r="F4" i="2"/>
  <c r="F16" i="2" s="1"/>
  <c r="E4" i="2"/>
  <c r="D4" i="2"/>
  <c r="D16" i="2" s="1"/>
  <c r="C4" i="2"/>
  <c r="C16" i="2" s="1"/>
  <c r="B4" i="2"/>
  <c r="B16" i="2" s="1"/>
  <c r="C33" i="2" l="1"/>
  <c r="G33" i="2"/>
  <c r="J5" i="2"/>
  <c r="K5" i="2" s="1"/>
  <c r="E33" i="2"/>
  <c r="I33" i="2"/>
  <c r="E16" i="2"/>
  <c r="I16" i="2"/>
  <c r="J21" i="2"/>
  <c r="B33" i="2"/>
  <c r="F33" i="2"/>
  <c r="J23" i="2"/>
  <c r="J4" i="2"/>
  <c r="K4" i="2" s="1"/>
  <c r="J6" i="2"/>
  <c r="K6" i="2" s="1"/>
  <c r="J22" i="2"/>
  <c r="J33" i="2" l="1"/>
  <c r="J16" i="2"/>
  <c r="K16" i="2" s="1"/>
</calcChain>
</file>

<file path=xl/sharedStrings.xml><?xml version="1.0" encoding="utf-8"?>
<sst xmlns="http://schemas.openxmlformats.org/spreadsheetml/2006/main" count="57" uniqueCount="37">
  <si>
    <t>BULAN</t>
  </si>
  <si>
    <t>JENIS IKAN</t>
  </si>
  <si>
    <t>BELANAK (Kg)</t>
  </si>
  <si>
    <t>JANUARI</t>
  </si>
  <si>
    <t>v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</si>
  <si>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</si>
  <si>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</si>
  <si>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</si>
  <si>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</si>
  <si>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</si>
  <si>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</si>
  <si>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</si>
  <si>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</si>
  <si>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</si>
  <si>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</si>
  <si>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</si>
  <si>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</si>
  <si>
    <t>ok</t>
  </si>
  <si>
    <t>PRODUKSI PUD DEMAK TAHUN 2025</t>
  </si>
  <si>
    <t>BELUT (Kg)</t>
  </si>
  <si>
    <t>UDANG PUTIH KECIL (Kg)</t>
  </si>
  <si>
    <t>Bethik (Kg)</t>
  </si>
  <si>
    <t>NILA (KG)</t>
  </si>
  <si>
    <t>MUJAER (Kg)</t>
  </si>
  <si>
    <t>GABUS (Kg)</t>
  </si>
  <si>
    <t>KETING (Kg)</t>
  </si>
  <si>
    <t>belanak, belut,udang,nila,mujaer,gabus</t>
  </si>
  <si>
    <t>BELANAK (Rp)</t>
  </si>
  <si>
    <t>BELUT (Rp)</t>
  </si>
  <si>
    <t>UDANG PUTIH KECIL (Rp)</t>
  </si>
  <si>
    <t>Bethik (Rp)</t>
  </si>
  <si>
    <t>NILA (Rp)</t>
  </si>
  <si>
    <t>MUJAER (Rp)</t>
  </si>
  <si>
    <t>GABUS (Rp)</t>
  </si>
  <si>
    <t>KETING (Rp)</t>
  </si>
  <si>
    <t>TON</t>
  </si>
  <si>
    <t>NILAI PRODUKSI PENANGKAPAN IKAN DI SUNGAI DLL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</si>
</sst>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1454817346722"/>
        <bgColor indexed="64"/>
      </patternFill>
    </fill>
    <fill>
      <patternFill patternType="solid">
        <fgColor theme="4" tint="0.79985961485641044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6" fillId="0" borderId="0"/>
    <xf numFmtId="0" fontId="5" fillId="0" borderId="0"/>
    <xf numFmtId="0" fontId="5" fillId="0" borderId="0"/>
  </cellStyleXfs>
  <cellXfs count="33">
    <xf numFmtId="0" fontId="0" fillId="0" borderId="0" xfId="0"/>
    <xf numFmtId="0" fontId="2" fillId="2" borderId="0" xfId="1" applyFont="1" applyFill="1" applyAlignment="1">
      <alignment horizontal="center"/>
    </xf>
    <xf numFmtId="0" fontId="3" fillId="0" borderId="0" xfId="1" applyFont="1" applyAlignment="1">
      <alignment horizontal="center"/>
    </xf>
    <xf numFmtId="0" fontId="4" fillId="2" borderId="0" xfId="1" applyFont="1" applyFill="1"/>
    <xf numFmtId="0" fontId="1" fillId="0" borderId="0" xfId="1" applyAlignment="1">
      <alignment horizontal="center"/>
    </xf>
    <xf numFmtId="0" fontId="1" fillId="0" borderId="0" xfId="1" applyAlignment="1">
      <alignment horizontal="right"/>
    </xf>
    <xf numFmtId="0" fontId="3" fillId="0" borderId="0" xfId="1" applyFont="1" applyAlignment="1">
      <alignment horizontal="right"/>
    </xf>
    <xf numFmtId="0" fontId="1" fillId="0" borderId="0" xfId="1"/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6" fillId="0" borderId="6" xfId="7" applyBorder="1" applyAlignment="1">
      <alignment horizontal="center" vertical="center"/>
    </xf>
    <xf numFmtId="0" fontId="1" fillId="0" borderId="6" xfId="1" applyBorder="1" applyAlignment="1">
      <alignment horizontal="center"/>
    </xf>
    <xf numFmtId="4" fontId="1" fillId="0" borderId="6" xfId="1" applyNumberFormat="1" applyBorder="1" applyAlignment="1">
      <alignment horizontal="right"/>
    </xf>
    <xf numFmtId="4" fontId="3" fillId="0" borderId="6" xfId="1" applyNumberFormat="1" applyFont="1" applyBorder="1" applyAlignment="1">
      <alignment horizontal="right"/>
    </xf>
    <xf numFmtId="4" fontId="4" fillId="2" borderId="0" xfId="1" applyNumberFormat="1" applyFont="1" applyFill="1"/>
    <xf numFmtId="4" fontId="1" fillId="3" borderId="6" xfId="1" applyNumberFormat="1" applyFill="1" applyBorder="1" applyAlignment="1">
      <alignment horizontal="right"/>
    </xf>
    <xf numFmtId="4" fontId="3" fillId="3" borderId="6" xfId="1" applyNumberFormat="1" applyFont="1" applyFill="1" applyBorder="1" applyAlignment="1">
      <alignment horizontal="right"/>
    </xf>
    <xf numFmtId="0" fontId="3" fillId="4" borderId="6" xfId="1" applyFont="1" applyFill="1" applyBorder="1" applyAlignment="1">
      <alignment horizontal="center" vertical="center"/>
    </xf>
    <xf numFmtId="4" fontId="3" fillId="4" borderId="6" xfId="1" applyNumberFormat="1" applyFont="1" applyFill="1" applyBorder="1" applyAlignment="1">
      <alignment horizontal="right" vertical="center"/>
    </xf>
    <xf numFmtId="0" fontId="2" fillId="2" borderId="0" xfId="1" applyFont="1" applyFill="1" applyAlignment="1">
      <alignment vertical="center"/>
    </xf>
    <xf numFmtId="0" fontId="3" fillId="0" borderId="0" xfId="1" applyFont="1" applyAlignment="1">
      <alignment vertical="center"/>
    </xf>
    <xf numFmtId="0" fontId="1" fillId="3" borderId="6" xfId="1" applyFill="1" applyBorder="1" applyAlignment="1">
      <alignment horizontal="center"/>
    </xf>
    <xf numFmtId="0" fontId="7" fillId="2" borderId="0" xfId="1" applyFont="1" applyFill="1" applyAlignment="1">
      <alignment horizontal="center"/>
    </xf>
    <xf numFmtId="4" fontId="8" fillId="2" borderId="0" xfId="1" applyNumberFormat="1" applyFont="1" applyFill="1"/>
    <xf numFmtId="0" fontId="8" fillId="2" borderId="0" xfId="1" applyFont="1" applyFill="1"/>
    <xf numFmtId="4" fontId="7" fillId="2" borderId="6" xfId="1" applyNumberFormat="1" applyFont="1" applyFill="1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6" xfId="1" applyFont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</cellXfs>
  <cellStyles count="10">
    <cellStyle name="Comma 2" xfId="2" xr:uid="{00000000-0005-0000-0000-000000000000}"/>
    <cellStyle name="Comma 3" xfId="3" xr:uid="{00000000-0005-0000-0000-000001000000}"/>
    <cellStyle name="Comma 4" xfId="4" xr:uid="{00000000-0005-0000-0000-000002000000}"/>
    <cellStyle name="Comma 46" xfId="5" xr:uid="{00000000-0005-0000-0000-000003000000}"/>
    <cellStyle name="Normal" xfId="0" builtinId="0"/>
    <cellStyle name="Normal 2" xfId="1" xr:uid="{00000000-0005-0000-0000-000005000000}"/>
    <cellStyle name="Normal 2 2" xfId="6" xr:uid="{00000000-0005-0000-0000-000006000000}"/>
    <cellStyle name="Normal 3" xfId="7" xr:uid="{00000000-0005-0000-0000-000007000000}"/>
    <cellStyle name="Normal 4" xfId="8" xr:uid="{00000000-0005-0000-0000-000008000000}"/>
    <cellStyle name="Normal 5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utri%20Tangkap\STATISTIK%20TANGKAP%20dan%20KP3K\STATISTIK%20TANGKAP%202025%20target%200,003%20persen\Rekap%20PRODUKSI%20TANGKAP%20KELOMPOK%202024%20J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utri%20Tangkap\STATISTIK%20TANGKAP%20dan%20KP3K\STATISTIK%20TANGKAP%202025%20target%200,003%20persen\Rekap%20PRODUKSI%20TANGKAP%20KELOMPOK%202024%20FE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utri%20Tangkap\STATISTIK%20TANGKAP%20dan%20KP3K\STATISTIK%20TANGKAP%202025%20target%200,003%20persen\Rekap%20PRODUKSI%20TANGKAP%20KELOMPOK%202024%20M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yung"/>
      <sheetName val="Bonang"/>
      <sheetName val="Wedung"/>
      <sheetName val="REKAP LAUT JAN25"/>
      <sheetName val="PUD JAN25"/>
    </sheetNames>
    <sheetDataSet>
      <sheetData sheetId="0"/>
      <sheetData sheetId="1"/>
      <sheetData sheetId="2"/>
      <sheetData sheetId="3">
        <row r="15">
          <cell r="Q15">
            <v>36291.359718387903</v>
          </cell>
        </row>
      </sheetData>
      <sheetData sheetId="4">
        <row r="11">
          <cell r="AC11">
            <v>24040.496489649599</v>
          </cell>
        </row>
        <row r="15">
          <cell r="U15">
            <v>17309.6970367918</v>
          </cell>
          <cell r="V15">
            <v>17562.2871608676</v>
          </cell>
          <cell r="W15">
            <v>7056.6539375293196</v>
          </cell>
          <cell r="X15">
            <v>8494.9629372401305</v>
          </cell>
          <cell r="Y15">
            <v>3658.8098251807401</v>
          </cell>
          <cell r="Z15">
            <v>3146.5764496554398</v>
          </cell>
          <cell r="AA15">
            <v>2561.1668776265201</v>
          </cell>
          <cell r="AB15">
            <v>2195.2858951084499</v>
          </cell>
        </row>
        <row r="17">
          <cell r="U17">
            <v>259645455.55187801</v>
          </cell>
          <cell r="V17">
            <v>702491486.43470299</v>
          </cell>
          <cell r="W17">
            <v>162303040.56317401</v>
          </cell>
          <cell r="X17">
            <v>169899258.74480301</v>
          </cell>
          <cell r="Y17">
            <v>84152625.979157105</v>
          </cell>
          <cell r="Z17">
            <v>62931528.993108802</v>
          </cell>
          <cell r="AA17">
            <v>102446675.10506099</v>
          </cell>
          <cell r="AB17">
            <v>54882147.377711102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yung"/>
      <sheetName val="Bonang"/>
      <sheetName val="Wedung"/>
      <sheetName val="REKAP LAUT FEB25"/>
      <sheetName val="PUD FEB25"/>
    </sheetNames>
    <sheetDataSet>
      <sheetData sheetId="0"/>
      <sheetData sheetId="1"/>
      <sheetData sheetId="2"/>
      <sheetData sheetId="3">
        <row r="15">
          <cell r="Q15">
            <v>35955.853313464198</v>
          </cell>
        </row>
      </sheetData>
      <sheetData sheetId="4">
        <row r="11">
          <cell r="AC11">
            <v>24317.705814095101</v>
          </cell>
        </row>
        <row r="15">
          <cell r="U15">
            <v>17509.293972070998</v>
          </cell>
          <cell r="V15">
            <v>17764.796695630201</v>
          </cell>
          <cell r="W15">
            <v>7138.0237325212702</v>
          </cell>
          <cell r="X15">
            <v>8592.9177751543593</v>
          </cell>
          <cell r="Y15">
            <v>3700.99931158962</v>
          </cell>
          <cell r="Z15">
            <v>3182.8594079670702</v>
          </cell>
          <cell r="AA15">
            <v>2590.6995181127299</v>
          </cell>
          <cell r="AB15">
            <v>2220.5995869537701</v>
          </cell>
        </row>
        <row r="17">
          <cell r="U17">
            <v>262639409.581065</v>
          </cell>
          <cell r="V17">
            <v>710591867.82520604</v>
          </cell>
          <cell r="W17">
            <v>164174545.84798899</v>
          </cell>
          <cell r="X17">
            <v>171858355.50308701</v>
          </cell>
          <cell r="Y17">
            <v>85122984.166561201</v>
          </cell>
          <cell r="Z17">
            <v>63657188.159341402</v>
          </cell>
          <cell r="AA17">
            <v>103627980.724509</v>
          </cell>
          <cell r="AB17">
            <v>55514989.673844203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yung"/>
      <sheetName val="Bonang"/>
      <sheetName val="Wedung"/>
      <sheetName val="REKAP LAUT MAR25"/>
      <sheetName val="PUD MAR25"/>
    </sheetNames>
    <sheetDataSet>
      <sheetData sheetId="0"/>
      <sheetData sheetId="1"/>
      <sheetData sheetId="2"/>
      <sheetData sheetId="3">
        <row r="15">
          <cell r="Q15">
            <v>91332.508375218298</v>
          </cell>
        </row>
      </sheetData>
      <sheetData sheetId="4">
        <row r="11">
          <cell r="AC11">
            <v>24985.761975723599</v>
          </cell>
        </row>
        <row r="15">
          <cell r="U15">
            <v>17990.3094022777</v>
          </cell>
          <cell r="V15">
            <v>18252.831298208301</v>
          </cell>
          <cell r="W15">
            <v>7334.11956379815</v>
          </cell>
          <cell r="X15">
            <v>8828.9824643953907</v>
          </cell>
          <cell r="Y15">
            <v>3802.6731871267302</v>
          </cell>
          <cell r="Z15">
            <v>3270.2989409289798</v>
          </cell>
          <cell r="AA15">
            <v>2661.8712309887101</v>
          </cell>
          <cell r="AB15">
            <v>2281.6039122760399</v>
          </cell>
        </row>
        <row r="17">
          <cell r="U17">
            <v>269854641.03416598</v>
          </cell>
          <cell r="V17">
            <v>730113251.92833102</v>
          </cell>
          <cell r="W17">
            <v>168684749.96735701</v>
          </cell>
          <cell r="X17">
            <v>176579649.28790799</v>
          </cell>
          <cell r="Y17">
            <v>87461483.303914696</v>
          </cell>
          <cell r="Z17">
            <v>65405978.818579704</v>
          </cell>
          <cell r="AA17">
            <v>106474849.239548</v>
          </cell>
          <cell r="AB17">
            <v>57040097.806900904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tabSelected="1" topLeftCell="A18" zoomScale="80" zoomScaleNormal="80" workbookViewId="0">
      <selection activeCell="C46" sqref="C46"/>
    </sheetView>
  </sheetViews>
  <sheetFormatPr defaultColWidth="9.109375" defaultRowHeight="14.4" x14ac:dyDescent="0.3"/>
  <cols>
    <col min="1" max="1" width="11.88671875" style="4" customWidth="1"/>
    <col min="2" max="2" width="15.88671875" style="5" customWidth="1"/>
    <col min="3" max="3" width="17.33203125" style="5" customWidth="1"/>
    <col min="4" max="4" width="16.5546875" style="5" customWidth="1"/>
    <col min="5" max="5" width="16.33203125" style="5" customWidth="1"/>
    <col min="6" max="6" width="16.88671875" style="5" customWidth="1"/>
    <col min="7" max="7" width="14.88671875" style="5" customWidth="1"/>
    <col min="8" max="8" width="16.44140625" style="5" customWidth="1"/>
    <col min="9" max="9" width="15.109375" style="5" customWidth="1"/>
    <col min="10" max="10" width="17" style="6" customWidth="1"/>
    <col min="11" max="11" width="17.44140625" style="24" bestFit="1" customWidth="1"/>
    <col min="12" max="17" width="9.109375" style="3"/>
    <col min="18" max="16384" width="9.109375" style="7"/>
  </cols>
  <sheetData>
    <row r="1" spans="1:17" s="2" customFormat="1" hidden="1" x14ac:dyDescent="0.3">
      <c r="A1" s="26" t="s">
        <v>18</v>
      </c>
      <c r="B1" s="26"/>
      <c r="C1" s="26"/>
      <c r="D1" s="26"/>
      <c r="E1" s="26"/>
      <c r="F1" s="26"/>
      <c r="G1" s="26"/>
      <c r="H1" s="26"/>
      <c r="I1" s="26"/>
      <c r="J1" s="26"/>
      <c r="K1" s="22"/>
      <c r="L1" s="1"/>
      <c r="M1" s="1"/>
      <c r="N1" s="1"/>
      <c r="O1" s="1"/>
      <c r="P1" s="1"/>
      <c r="Q1" s="1"/>
    </row>
    <row r="2" spans="1:17" s="2" customFormat="1" hidden="1" x14ac:dyDescent="0.3">
      <c r="A2" s="27" t="s">
        <v>0</v>
      </c>
      <c r="B2" s="29" t="s">
        <v>1</v>
      </c>
      <c r="C2" s="30"/>
      <c r="D2" s="30"/>
      <c r="E2" s="30"/>
      <c r="F2" s="30"/>
      <c r="G2" s="30"/>
      <c r="H2" s="30"/>
      <c r="I2" s="30"/>
      <c r="J2" s="31" t="s">
        <v>16</v>
      </c>
      <c r="K2" s="32" t="s">
        <v>35</v>
      </c>
      <c r="L2" s="1"/>
      <c r="M2" s="1"/>
      <c r="N2" s="1"/>
      <c r="O2" s="1"/>
      <c r="P2" s="1"/>
      <c r="Q2" s="1"/>
    </row>
    <row r="3" spans="1:17" s="2" customFormat="1" ht="28.8" hidden="1" x14ac:dyDescent="0.3">
      <c r="A3" s="28"/>
      <c r="B3" s="8" t="s">
        <v>2</v>
      </c>
      <c r="C3" s="9" t="s">
        <v>19</v>
      </c>
      <c r="D3" s="9" t="s">
        <v>20</v>
      </c>
      <c r="E3" s="9" t="s">
        <v>21</v>
      </c>
      <c r="F3" s="10" t="s">
        <v>22</v>
      </c>
      <c r="G3" s="10" t="s">
        <v>23</v>
      </c>
      <c r="H3" s="10" t="s">
        <v>24</v>
      </c>
      <c r="I3" s="10" t="s">
        <v>25</v>
      </c>
      <c r="J3" s="31"/>
      <c r="K3" s="32"/>
      <c r="L3" s="1"/>
      <c r="M3" s="1"/>
      <c r="N3" s="1"/>
      <c r="O3" s="1"/>
      <c r="P3" s="1"/>
      <c r="Q3" s="1"/>
    </row>
    <row r="4" spans="1:17" ht="24.75" hidden="1" customHeight="1" x14ac:dyDescent="0.3">
      <c r="A4" s="11" t="s">
        <v>3</v>
      </c>
      <c r="B4" s="12">
        <f>'[1]PUD JAN25'!$U$15</f>
        <v>17309.6970367918</v>
      </c>
      <c r="C4" s="12">
        <f>'[1]PUD JAN25'!$V$15</f>
        <v>17562.2871608676</v>
      </c>
      <c r="D4" s="12">
        <f>'[1]PUD JAN25'!$W$15</f>
        <v>7056.6539375293196</v>
      </c>
      <c r="E4" s="12">
        <f>'[1]PUD JAN25'!$X$15</f>
        <v>8494.9629372401305</v>
      </c>
      <c r="F4" s="12">
        <f>'[1]PUD JAN25'!$Y$15</f>
        <v>3658.8098251807401</v>
      </c>
      <c r="G4" s="12">
        <f>'[1]PUD JAN25'!$Z$15</f>
        <v>3146.5764496554398</v>
      </c>
      <c r="H4" s="12">
        <f>'[1]PUD JAN25'!$AA$15</f>
        <v>2561.1668776265201</v>
      </c>
      <c r="I4" s="12">
        <f>'[1]PUD JAN25'!$AB$15</f>
        <v>2195.2858951084499</v>
      </c>
      <c r="J4" s="13">
        <f t="shared" ref="J4:J9" si="0">SUM(B4:I4)</f>
        <v>61985.440120000007</v>
      </c>
      <c r="K4" s="25">
        <f>J4/1000</f>
        <v>61.985440120000007</v>
      </c>
      <c r="M4" s="3" t="s">
        <v>26</v>
      </c>
    </row>
    <row r="5" spans="1:17" ht="24.75" hidden="1" customHeight="1" x14ac:dyDescent="0.3">
      <c r="A5" s="11" t="s">
        <v>5</v>
      </c>
      <c r="B5" s="12">
        <f>'[2]PUD FEB25'!$U$15</f>
        <v>17509.293972070998</v>
      </c>
      <c r="C5" s="12">
        <f>'[2]PUD FEB25'!$V$15</f>
        <v>17764.796695630201</v>
      </c>
      <c r="D5" s="12">
        <f>'[2]PUD FEB25'!$W$15</f>
        <v>7138.0237325212702</v>
      </c>
      <c r="E5" s="12">
        <f>'[2]PUD FEB25'!$X$15</f>
        <v>8592.9177751543593</v>
      </c>
      <c r="F5" s="12">
        <f>'[2]PUD FEB25'!$Y$15</f>
        <v>3700.99931158962</v>
      </c>
      <c r="G5" s="12">
        <f>'[2]PUD FEB25'!$Z$15</f>
        <v>3182.8594079670702</v>
      </c>
      <c r="H5" s="12">
        <f>'[2]PUD FEB25'!$AA$15</f>
        <v>2590.6995181127299</v>
      </c>
      <c r="I5" s="12">
        <f>'[2]PUD FEB25'!$AB$15</f>
        <v>2220.5995869537701</v>
      </c>
      <c r="J5" s="13">
        <f t="shared" si="0"/>
        <v>62700.190000000024</v>
      </c>
      <c r="K5" s="25">
        <f t="shared" ref="K5:K16" si="1">J5/1000</f>
        <v>62.700190000000028</v>
      </c>
    </row>
    <row r="6" spans="1:17" ht="24.75" hidden="1" customHeight="1" x14ac:dyDescent="0.3">
      <c r="A6" s="11" t="s">
        <v>6</v>
      </c>
      <c r="B6" s="12">
        <f>'[3]PUD MAR25'!$U$15</f>
        <v>17990.3094022777</v>
      </c>
      <c r="C6" s="12">
        <f>'[3]PUD MAR25'!$V$15</f>
        <v>18252.831298208301</v>
      </c>
      <c r="D6" s="12">
        <f>'[3]PUD MAR25'!$W$15</f>
        <v>7334.11956379815</v>
      </c>
      <c r="E6" s="12">
        <f>'[3]PUD MAR25'!$X$15</f>
        <v>8828.9824643953907</v>
      </c>
      <c r="F6" s="12">
        <f>'[3]PUD MAR25'!$Y$15</f>
        <v>3802.6731871267302</v>
      </c>
      <c r="G6" s="12">
        <f>'[3]PUD MAR25'!$Z$15</f>
        <v>3270.2989409289798</v>
      </c>
      <c r="H6" s="12">
        <f>'[3]PUD MAR25'!$AA$15</f>
        <v>2661.8712309887101</v>
      </c>
      <c r="I6" s="12">
        <f>'[3]PUD MAR25'!$AB$15</f>
        <v>2281.6039122760399</v>
      </c>
      <c r="J6" s="13">
        <f t="shared" si="0"/>
        <v>64422.69000000001</v>
      </c>
      <c r="K6" s="25">
        <f t="shared" si="1"/>
        <v>64.422690000000003</v>
      </c>
    </row>
    <row r="7" spans="1:17" ht="24.75" hidden="1" customHeight="1" x14ac:dyDescent="0.3">
      <c r="A7" s="11" t="s">
        <v>7</v>
      </c>
      <c r="B7" s="12">
        <v>15473.794785187512</v>
      </c>
      <c r="C7" s="12">
        <v>15699.594678530841</v>
      </c>
      <c r="D7" s="12">
        <v>6308.2106328795608</v>
      </c>
      <c r="E7" s="12">
        <v>7593.9696067026134</v>
      </c>
      <c r="F7" s="12">
        <v>3270.7488913605916</v>
      </c>
      <c r="G7" s="12">
        <v>2812.8440465701092</v>
      </c>
      <c r="H7" s="12">
        <v>2289.5242239524146</v>
      </c>
      <c r="I7" s="12">
        <v>1962.4493348163551</v>
      </c>
      <c r="J7" s="13">
        <f t="shared" si="0"/>
        <v>55411.136200000001</v>
      </c>
      <c r="K7" s="25">
        <f t="shared" si="1"/>
        <v>55.411136200000001</v>
      </c>
    </row>
    <row r="8" spans="1:17" ht="24.75" hidden="1" customHeight="1" x14ac:dyDescent="0.3">
      <c r="A8" s="11" t="s">
        <v>8</v>
      </c>
      <c r="B8" s="12">
        <v>15765.381764794352</v>
      </c>
      <c r="C8" s="12">
        <v>15995.436613680877</v>
      </c>
      <c r="D8" s="12">
        <v>6427.0820610392439</v>
      </c>
      <c r="E8" s="12">
        <v>7737.069776478952</v>
      </c>
      <c r="F8" s="12">
        <v>3332.3826278501824</v>
      </c>
      <c r="G8" s="12">
        <v>2865.8490599511574</v>
      </c>
      <c r="H8" s="12">
        <v>2332.6678394951282</v>
      </c>
      <c r="I8" s="12">
        <v>1999.4295767101096</v>
      </c>
      <c r="J8" s="13">
        <f t="shared" si="0"/>
        <v>56455.299319999998</v>
      </c>
      <c r="K8" s="25">
        <f t="shared" si="1"/>
        <v>56.455299320000002</v>
      </c>
    </row>
    <row r="9" spans="1:17" ht="24.75" hidden="1" customHeight="1" x14ac:dyDescent="0.3">
      <c r="A9" s="11" t="s">
        <v>9</v>
      </c>
      <c r="B9" s="12">
        <v>28186.811659595289</v>
      </c>
      <c r="C9" s="12">
        <v>28598.125054582124</v>
      </c>
      <c r="D9" s="12">
        <v>11490.933380365228</v>
      </c>
      <c r="E9" s="12">
        <v>13833.050911190792</v>
      </c>
      <c r="F9" s="12">
        <v>5957.9427197046089</v>
      </c>
      <c r="G9" s="12">
        <v>5123.8307389459642</v>
      </c>
      <c r="H9" s="12">
        <v>4170.559903793227</v>
      </c>
      <c r="I9" s="12">
        <v>3574.7656318227655</v>
      </c>
      <c r="J9" s="13">
        <f t="shared" si="0"/>
        <v>100936.01999999999</v>
      </c>
      <c r="K9" s="25">
        <f t="shared" si="1"/>
        <v>100.93601999999998</v>
      </c>
    </row>
    <row r="10" spans="1:17" ht="24.75" hidden="1" customHeight="1" x14ac:dyDescent="0.3">
      <c r="A10" s="11" t="s">
        <v>10</v>
      </c>
      <c r="B10" s="12"/>
      <c r="C10" s="12"/>
      <c r="D10" s="12"/>
      <c r="E10" s="12"/>
      <c r="F10" s="12"/>
      <c r="G10" s="12"/>
      <c r="H10" s="12"/>
      <c r="I10" s="12"/>
      <c r="J10" s="13"/>
      <c r="K10" s="25"/>
    </row>
    <row r="11" spans="1:17" ht="24.75" hidden="1" customHeight="1" x14ac:dyDescent="0.3">
      <c r="A11" s="11" t="s">
        <v>11</v>
      </c>
      <c r="B11" s="12"/>
      <c r="C11" s="12"/>
      <c r="D11" s="12"/>
      <c r="E11" s="12"/>
      <c r="F11" s="12"/>
      <c r="G11" s="12"/>
      <c r="H11" s="12"/>
      <c r="I11" s="12"/>
      <c r="J11" s="13"/>
      <c r="K11" s="25"/>
    </row>
    <row r="12" spans="1:17" ht="24.75" hidden="1" customHeight="1" x14ac:dyDescent="0.3">
      <c r="A12" s="11" t="s">
        <v>12</v>
      </c>
      <c r="B12" s="12"/>
      <c r="C12" s="12"/>
      <c r="D12" s="12"/>
      <c r="E12" s="12"/>
      <c r="F12" s="12"/>
      <c r="G12" s="12"/>
      <c r="H12" s="12"/>
      <c r="I12" s="12"/>
      <c r="J12" s="13"/>
      <c r="K12" s="25"/>
    </row>
    <row r="13" spans="1:17" ht="24.75" hidden="1" customHeight="1" x14ac:dyDescent="0.3">
      <c r="A13" s="11" t="s">
        <v>13</v>
      </c>
      <c r="B13" s="12"/>
      <c r="C13" s="12"/>
      <c r="D13" s="12"/>
      <c r="E13" s="12"/>
      <c r="F13" s="12"/>
      <c r="G13" s="12"/>
      <c r="H13" s="12"/>
      <c r="I13" s="12"/>
      <c r="J13" s="13"/>
      <c r="K13" s="25"/>
    </row>
    <row r="14" spans="1:17" ht="24.75" hidden="1" customHeight="1" x14ac:dyDescent="0.3">
      <c r="A14" s="11" t="s">
        <v>14</v>
      </c>
      <c r="B14" s="12"/>
      <c r="C14" s="12"/>
      <c r="D14" s="12"/>
      <c r="E14" s="12"/>
      <c r="F14" s="12"/>
      <c r="G14" s="12"/>
      <c r="H14" s="12"/>
      <c r="I14" s="12"/>
      <c r="J14" s="13"/>
      <c r="K14" s="25"/>
    </row>
    <row r="15" spans="1:17" ht="24.75" hidden="1" customHeight="1" x14ac:dyDescent="0.3">
      <c r="A15" s="11" t="s">
        <v>15</v>
      </c>
      <c r="B15" s="15"/>
      <c r="C15" s="15"/>
      <c r="D15" s="15"/>
      <c r="E15" s="15"/>
      <c r="F15" s="15"/>
      <c r="G15" s="15"/>
      <c r="H15" s="15"/>
      <c r="I15" s="15"/>
      <c r="J15" s="16"/>
      <c r="K15" s="25"/>
    </row>
    <row r="16" spans="1:17" s="20" customFormat="1" ht="28.5" hidden="1" customHeight="1" x14ac:dyDescent="0.3">
      <c r="A16" s="17" t="s">
        <v>16</v>
      </c>
      <c r="B16" s="18">
        <f>SUM(B4:B15)</f>
        <v>112235.28862071765</v>
      </c>
      <c r="C16" s="18">
        <f t="shared" ref="C16:I16" si="2">SUM(C4:C15)</f>
        <v>113873.07150149996</v>
      </c>
      <c r="D16" s="18">
        <f t="shared" si="2"/>
        <v>45755.023308132775</v>
      </c>
      <c r="E16" s="18">
        <f t="shared" si="2"/>
        <v>55080.95347116224</v>
      </c>
      <c r="F16" s="18">
        <f t="shared" si="2"/>
        <v>23723.556562812475</v>
      </c>
      <c r="G16" s="18">
        <f t="shared" si="2"/>
        <v>20402.258644018722</v>
      </c>
      <c r="H16" s="18">
        <f t="shared" si="2"/>
        <v>16606.48959396873</v>
      </c>
      <c r="I16" s="18">
        <f t="shared" si="2"/>
        <v>14234.133937687491</v>
      </c>
      <c r="J16" s="18">
        <f>SUM(J4:J15)</f>
        <v>401910.77564000001</v>
      </c>
      <c r="K16" s="25">
        <f t="shared" si="1"/>
        <v>401.91077564</v>
      </c>
      <c r="L16" s="19" t="s">
        <v>17</v>
      </c>
      <c r="M16" s="19"/>
      <c r="N16" s="19"/>
      <c r="O16" s="19"/>
      <c r="P16" s="19"/>
      <c r="Q16" s="19"/>
    </row>
    <row r="17" spans="1:12" hidden="1" x14ac:dyDescent="0.3"/>
    <row r="18" spans="1:12" x14ac:dyDescent="0.3">
      <c r="A18" s="26" t="s">
        <v>36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2" x14ac:dyDescent="0.3">
      <c r="A19" s="27" t="s">
        <v>0</v>
      </c>
      <c r="B19" s="29" t="s">
        <v>1</v>
      </c>
      <c r="C19" s="30"/>
      <c r="D19" s="30"/>
      <c r="E19" s="30"/>
      <c r="F19" s="30"/>
      <c r="G19" s="30"/>
      <c r="H19" s="30"/>
      <c r="I19" s="30"/>
      <c r="J19" s="31" t="s">
        <v>16</v>
      </c>
    </row>
    <row r="20" spans="1:12" ht="28.8" x14ac:dyDescent="0.3">
      <c r="A20" s="28"/>
      <c r="B20" s="8" t="s">
        <v>27</v>
      </c>
      <c r="C20" s="9" t="s">
        <v>28</v>
      </c>
      <c r="D20" s="9" t="s">
        <v>29</v>
      </c>
      <c r="E20" s="9" t="s">
        <v>30</v>
      </c>
      <c r="F20" s="10" t="s">
        <v>31</v>
      </c>
      <c r="G20" s="10" t="s">
        <v>32</v>
      </c>
      <c r="H20" s="10" t="s">
        <v>33</v>
      </c>
      <c r="I20" s="10" t="s">
        <v>34</v>
      </c>
      <c r="J20" s="31"/>
    </row>
    <row r="21" spans="1:12" x14ac:dyDescent="0.3">
      <c r="A21" s="11" t="s">
        <v>3</v>
      </c>
      <c r="B21" s="12">
        <f>'[1]PUD JAN25'!$U$17</f>
        <v>259645455.55187801</v>
      </c>
      <c r="C21" s="12">
        <f>'[1]PUD JAN25'!$V$17</f>
        <v>702491486.43470299</v>
      </c>
      <c r="D21" s="12">
        <f>'[1]PUD JAN25'!$W$17</f>
        <v>162303040.56317401</v>
      </c>
      <c r="E21" s="12">
        <f>'[1]PUD JAN25'!$X$17</f>
        <v>169899258.74480301</v>
      </c>
      <c r="F21" s="12">
        <f>'[1]PUD JAN25'!$Y$17</f>
        <v>84152625.979157105</v>
      </c>
      <c r="G21" s="12">
        <f>'[1]PUD JAN25'!$Z$17</f>
        <v>62931528.993108802</v>
      </c>
      <c r="H21" s="12">
        <f>'[1]PUD JAN25'!$AA$17</f>
        <v>102446675.10506099</v>
      </c>
      <c r="I21" s="12">
        <f>'[1]PUD JAN25'!$AB$17</f>
        <v>54882147.377711102</v>
      </c>
      <c r="J21" s="13">
        <f t="shared" ref="J21:J26" si="3">SUM(B21:I21)</f>
        <v>1598752218.7495961</v>
      </c>
      <c r="K21" s="24" t="s">
        <v>4</v>
      </c>
    </row>
    <row r="22" spans="1:12" x14ac:dyDescent="0.3">
      <c r="A22" s="11" t="s">
        <v>5</v>
      </c>
      <c r="B22" s="12">
        <f>'[2]PUD FEB25'!$U$17</f>
        <v>262639409.581065</v>
      </c>
      <c r="C22" s="12">
        <f>'[2]PUD FEB25'!$V$17</f>
        <v>710591867.82520604</v>
      </c>
      <c r="D22" s="12">
        <f>'[2]PUD FEB25'!$W$17</f>
        <v>164174545.84798899</v>
      </c>
      <c r="E22" s="12">
        <f>'[2]PUD FEB25'!$X$17</f>
        <v>171858355.50308701</v>
      </c>
      <c r="F22" s="12">
        <f>'[2]PUD FEB25'!$Y$17</f>
        <v>85122984.166561201</v>
      </c>
      <c r="G22" s="12">
        <f>'[2]PUD FEB25'!$Z$17</f>
        <v>63657188.159341402</v>
      </c>
      <c r="H22" s="12">
        <f>'[2]PUD FEB25'!$AA$17</f>
        <v>103627980.724509</v>
      </c>
      <c r="I22" s="12">
        <f>'[2]PUD FEB25'!$AB$17</f>
        <v>55514989.673844203</v>
      </c>
      <c r="J22" s="13">
        <f t="shared" si="3"/>
        <v>1617187321.4816027</v>
      </c>
      <c r="K22" s="24" t="s">
        <v>4</v>
      </c>
    </row>
    <row r="23" spans="1:12" x14ac:dyDescent="0.3">
      <c r="A23" s="11" t="s">
        <v>6</v>
      </c>
      <c r="B23" s="12">
        <f>'[3]PUD MAR25'!$U$17</f>
        <v>269854641.03416598</v>
      </c>
      <c r="C23" s="12">
        <f>'[3]PUD MAR25'!$V$17</f>
        <v>730113251.92833102</v>
      </c>
      <c r="D23" s="12">
        <f>'[3]PUD MAR25'!$W$17</f>
        <v>168684749.96735701</v>
      </c>
      <c r="E23" s="12">
        <f>'[3]PUD MAR25'!$X$17</f>
        <v>176579649.28790799</v>
      </c>
      <c r="F23" s="12">
        <f>'[3]PUD MAR25'!$Y$17</f>
        <v>87461483.303914696</v>
      </c>
      <c r="G23" s="12">
        <f>'[3]PUD MAR25'!$Z$17</f>
        <v>65405978.818579704</v>
      </c>
      <c r="H23" s="12">
        <f>'[3]PUD MAR25'!$AA$17</f>
        <v>106474849.239548</v>
      </c>
      <c r="I23" s="12">
        <f>'[3]PUD MAR25'!$AB$17</f>
        <v>57040097.806900904</v>
      </c>
      <c r="J23" s="13">
        <f t="shared" si="3"/>
        <v>1661614701.3867054</v>
      </c>
      <c r="K23" s="24" t="s">
        <v>4</v>
      </c>
    </row>
    <row r="24" spans="1:12" x14ac:dyDescent="0.3">
      <c r="A24" s="11" t="s">
        <v>7</v>
      </c>
      <c r="B24" s="12">
        <v>232106921.77781269</v>
      </c>
      <c r="C24" s="12">
        <v>627983787.14123368</v>
      </c>
      <c r="D24" s="12">
        <v>145088844.55622989</v>
      </c>
      <c r="E24" s="12">
        <v>151879392.13405228</v>
      </c>
      <c r="F24" s="12">
        <v>75227224.501293615</v>
      </c>
      <c r="G24" s="12">
        <v>56256880.931402184</v>
      </c>
      <c r="H24" s="12">
        <v>91580968.958096579</v>
      </c>
      <c r="I24" s="12">
        <v>49061233.370408878</v>
      </c>
      <c r="J24" s="13">
        <f t="shared" si="3"/>
        <v>1429185253.3705297</v>
      </c>
    </row>
    <row r="25" spans="1:12" x14ac:dyDescent="0.3">
      <c r="A25" s="11" t="s">
        <v>8</v>
      </c>
      <c r="B25" s="12">
        <v>236480726.47191527</v>
      </c>
      <c r="C25" s="12">
        <v>639817464.54723501</v>
      </c>
      <c r="D25" s="12">
        <v>147822887.40390262</v>
      </c>
      <c r="E25" s="12">
        <v>154741395.52957904</v>
      </c>
      <c r="F25" s="12">
        <v>76644800.440554202</v>
      </c>
      <c r="G25" s="12">
        <v>57316981.19902315</v>
      </c>
      <c r="H25" s="12">
        <v>93306713.579805121</v>
      </c>
      <c r="I25" s="12">
        <v>49985739.417752743</v>
      </c>
      <c r="J25" s="13">
        <f t="shared" si="3"/>
        <v>1456116708.5897672</v>
      </c>
    </row>
    <row r="26" spans="1:12" x14ac:dyDescent="0.3">
      <c r="A26" s="11" t="s">
        <v>9</v>
      </c>
      <c r="B26" s="12">
        <v>422802174.8939293</v>
      </c>
      <c r="C26" s="12">
        <v>1143925002.183285</v>
      </c>
      <c r="D26" s="12">
        <v>264291467.74840024</v>
      </c>
      <c r="E26" s="12">
        <v>276661018.22381586</v>
      </c>
      <c r="F26" s="12">
        <v>137032682.553206</v>
      </c>
      <c r="G26" s="12">
        <v>102476614.77891928</v>
      </c>
      <c r="H26" s="12">
        <v>166822396.15172908</v>
      </c>
      <c r="I26" s="12">
        <v>89369140.795569137</v>
      </c>
      <c r="J26" s="13">
        <f t="shared" si="3"/>
        <v>2603380497.3288536</v>
      </c>
      <c r="L26" s="14"/>
    </row>
    <row r="27" spans="1:12" x14ac:dyDescent="0.3">
      <c r="A27" s="11" t="s">
        <v>10</v>
      </c>
      <c r="B27" s="12"/>
      <c r="C27" s="12"/>
      <c r="D27" s="12"/>
      <c r="E27" s="12"/>
      <c r="F27" s="12"/>
      <c r="G27" s="12"/>
      <c r="H27" s="12"/>
      <c r="I27" s="12"/>
      <c r="J27" s="13"/>
    </row>
    <row r="28" spans="1:12" x14ac:dyDescent="0.3">
      <c r="A28" s="11" t="s">
        <v>11</v>
      </c>
      <c r="B28" s="12"/>
      <c r="C28" s="12"/>
      <c r="D28" s="12"/>
      <c r="E28" s="12"/>
      <c r="F28" s="12"/>
      <c r="G28" s="12"/>
      <c r="H28" s="12"/>
      <c r="I28" s="12"/>
      <c r="J28" s="13"/>
    </row>
    <row r="29" spans="1:12" x14ac:dyDescent="0.3">
      <c r="A29" s="11" t="s">
        <v>12</v>
      </c>
      <c r="B29" s="12"/>
      <c r="C29" s="12"/>
      <c r="D29" s="12"/>
      <c r="E29" s="12"/>
      <c r="F29" s="12"/>
      <c r="G29" s="12"/>
      <c r="H29" s="12"/>
      <c r="I29" s="12"/>
      <c r="J29" s="13"/>
    </row>
    <row r="30" spans="1:12" x14ac:dyDescent="0.3">
      <c r="A30" s="11" t="s">
        <v>13</v>
      </c>
      <c r="B30" s="12"/>
      <c r="C30" s="12"/>
      <c r="D30" s="12"/>
      <c r="E30" s="12"/>
      <c r="F30" s="12"/>
      <c r="G30" s="12"/>
      <c r="H30" s="12"/>
      <c r="I30" s="12"/>
      <c r="J30" s="13"/>
    </row>
    <row r="31" spans="1:12" x14ac:dyDescent="0.3">
      <c r="A31" s="11" t="s">
        <v>14</v>
      </c>
      <c r="B31" s="12"/>
      <c r="C31" s="12"/>
      <c r="D31" s="12"/>
      <c r="E31" s="12"/>
      <c r="F31" s="12"/>
      <c r="G31" s="12"/>
      <c r="H31" s="12"/>
      <c r="I31" s="12"/>
      <c r="J31" s="13"/>
    </row>
    <row r="32" spans="1:12" x14ac:dyDescent="0.3">
      <c r="A32" s="21" t="s">
        <v>15</v>
      </c>
      <c r="B32" s="15"/>
      <c r="C32" s="15"/>
      <c r="D32" s="15"/>
      <c r="E32" s="15"/>
      <c r="F32" s="15"/>
      <c r="G32" s="15"/>
      <c r="H32" s="15"/>
      <c r="I32" s="15"/>
      <c r="J32" s="16"/>
      <c r="K32" s="23"/>
    </row>
    <row r="33" spans="1:12" x14ac:dyDescent="0.3">
      <c r="A33" s="17" t="s">
        <v>16</v>
      </c>
      <c r="B33" s="18">
        <f t="shared" ref="B33:J33" si="4">SUM(B21:B32)</f>
        <v>1683529329.3107662</v>
      </c>
      <c r="C33" s="18">
        <f t="shared" si="4"/>
        <v>4554922860.0599937</v>
      </c>
      <c r="D33" s="18">
        <f t="shared" si="4"/>
        <v>1052365536.0870527</v>
      </c>
      <c r="E33" s="18">
        <f t="shared" si="4"/>
        <v>1101619069.4232452</v>
      </c>
      <c r="F33" s="18">
        <f t="shared" si="4"/>
        <v>545641800.94468677</v>
      </c>
      <c r="G33" s="18">
        <f t="shared" si="4"/>
        <v>408045172.88037449</v>
      </c>
      <c r="H33" s="18">
        <f t="shared" si="4"/>
        <v>664259583.75874877</v>
      </c>
      <c r="I33" s="18">
        <f t="shared" si="4"/>
        <v>355853348.44218695</v>
      </c>
      <c r="J33" s="18">
        <f t="shared" si="4"/>
        <v>10366236700.907055</v>
      </c>
      <c r="K33" s="23"/>
      <c r="L33" s="3" t="s">
        <v>17</v>
      </c>
    </row>
  </sheetData>
  <mergeCells count="9">
    <mergeCell ref="A1:J1"/>
    <mergeCell ref="A2:A3"/>
    <mergeCell ref="B2:I2"/>
    <mergeCell ref="J2:J3"/>
    <mergeCell ref="A18:J18"/>
    <mergeCell ref="A19:A20"/>
    <mergeCell ref="B19:I19"/>
    <mergeCell ref="J19:J20"/>
    <mergeCell ref="K2:K3"/>
  </mergeCells>
  <pageMargins left="0.7" right="0.7" top="0.75" bottom="0.75" header="0.3" footer="0.3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PENANGKAPAN IKAN DI SUNGAI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Dinlutkan KabDemak</cp:lastModifiedBy>
  <dcterms:created xsi:type="dcterms:W3CDTF">2025-07-07T03:00:00Z</dcterms:created>
  <dcterms:modified xsi:type="dcterms:W3CDTF">2025-07-14T01:08:26Z</dcterms:modified>
</cp:coreProperties>
</file>