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O38" i="1"/>
  <c r="P38" i="1" s="1"/>
  <c r="M38" i="1"/>
  <c r="K38" i="1"/>
  <c r="I38" i="1"/>
  <c r="J38" i="1" s="1"/>
  <c r="G38" i="1"/>
  <c r="E38" i="1"/>
  <c r="Q37" i="1"/>
  <c r="P37" i="1"/>
  <c r="K37" i="1"/>
  <c r="J37" i="1"/>
  <c r="E37" i="1"/>
  <c r="D37" i="1"/>
  <c r="N37" i="1" s="1"/>
  <c r="C37" i="1"/>
  <c r="Q36" i="1"/>
  <c r="P36" i="1"/>
  <c r="K36" i="1"/>
  <c r="J36" i="1"/>
  <c r="E36" i="1"/>
  <c r="D36" i="1"/>
  <c r="N36" i="1" s="1"/>
  <c r="C36" i="1"/>
  <c r="Q35" i="1"/>
  <c r="P35" i="1"/>
  <c r="K35" i="1"/>
  <c r="J35" i="1"/>
  <c r="E35" i="1"/>
  <c r="D35" i="1"/>
  <c r="N35" i="1" s="1"/>
  <c r="C35" i="1"/>
  <c r="Q34" i="1"/>
  <c r="P34" i="1"/>
  <c r="K34" i="1"/>
  <c r="J34" i="1"/>
  <c r="E34" i="1"/>
  <c r="D34" i="1"/>
  <c r="N34" i="1" s="1"/>
  <c r="C34" i="1"/>
  <c r="Q33" i="1"/>
  <c r="P33" i="1"/>
  <c r="K33" i="1"/>
  <c r="J33" i="1"/>
  <c r="E33" i="1"/>
  <c r="D33" i="1"/>
  <c r="N33" i="1" s="1"/>
  <c r="C33" i="1"/>
  <c r="Q32" i="1"/>
  <c r="P32" i="1"/>
  <c r="K32" i="1"/>
  <c r="J32" i="1"/>
  <c r="E32" i="1"/>
  <c r="D32" i="1"/>
  <c r="N32" i="1" s="1"/>
  <c r="C32" i="1"/>
  <c r="Q31" i="1"/>
  <c r="P31" i="1"/>
  <c r="K31" i="1"/>
  <c r="J31" i="1"/>
  <c r="E31" i="1"/>
  <c r="D31" i="1"/>
  <c r="N31" i="1" s="1"/>
  <c r="C31" i="1"/>
  <c r="Q30" i="1"/>
  <c r="P30" i="1"/>
  <c r="K30" i="1"/>
  <c r="J30" i="1"/>
  <c r="E30" i="1"/>
  <c r="D30" i="1"/>
  <c r="C30" i="1"/>
  <c r="Q29" i="1"/>
  <c r="P29" i="1"/>
  <c r="K29" i="1"/>
  <c r="J29" i="1"/>
  <c r="E29" i="1"/>
  <c r="D29" i="1"/>
  <c r="C29" i="1"/>
  <c r="Q28" i="1"/>
  <c r="P28" i="1"/>
  <c r="K28" i="1"/>
  <c r="J28" i="1"/>
  <c r="E28" i="1"/>
  <c r="D28" i="1"/>
  <c r="C28" i="1"/>
  <c r="Q27" i="1"/>
  <c r="P27" i="1"/>
  <c r="K27" i="1"/>
  <c r="J27" i="1"/>
  <c r="E27" i="1"/>
  <c r="D27" i="1"/>
  <c r="C27" i="1"/>
  <c r="Q26" i="1"/>
  <c r="P26" i="1"/>
  <c r="K26" i="1"/>
  <c r="J26" i="1"/>
  <c r="E26" i="1"/>
  <c r="D26" i="1"/>
  <c r="C26" i="1"/>
  <c r="Q25" i="1"/>
  <c r="P25" i="1"/>
  <c r="K25" i="1"/>
  <c r="J25" i="1"/>
  <c r="E25" i="1"/>
  <c r="D25" i="1"/>
  <c r="C25" i="1"/>
  <c r="Q24" i="1"/>
  <c r="P24" i="1"/>
  <c r="K24" i="1"/>
  <c r="J24" i="1"/>
  <c r="E24" i="1"/>
  <c r="D24" i="1"/>
  <c r="C24" i="1"/>
  <c r="Q23" i="1"/>
  <c r="P23" i="1"/>
  <c r="K23" i="1"/>
  <c r="J23" i="1"/>
  <c r="E23" i="1"/>
  <c r="D23" i="1"/>
  <c r="C23" i="1"/>
  <c r="Q22" i="1"/>
  <c r="P22" i="1"/>
  <c r="K22" i="1"/>
  <c r="J22" i="1"/>
  <c r="E22" i="1"/>
  <c r="D22" i="1"/>
  <c r="C22" i="1"/>
  <c r="Q21" i="1"/>
  <c r="P21" i="1"/>
  <c r="K21" i="1"/>
  <c r="J21" i="1"/>
  <c r="E21" i="1"/>
  <c r="D21" i="1"/>
  <c r="C21" i="1"/>
  <c r="Q20" i="1"/>
  <c r="P20" i="1"/>
  <c r="K20" i="1"/>
  <c r="J20" i="1"/>
  <c r="E20" i="1"/>
  <c r="D20" i="1"/>
  <c r="C20" i="1"/>
  <c r="Q19" i="1"/>
  <c r="P19" i="1"/>
  <c r="K19" i="1"/>
  <c r="J19" i="1"/>
  <c r="E19" i="1"/>
  <c r="D19" i="1"/>
  <c r="C19" i="1"/>
  <c r="Q18" i="1"/>
  <c r="P18" i="1"/>
  <c r="K18" i="1"/>
  <c r="J18" i="1"/>
  <c r="E18" i="1"/>
  <c r="D18" i="1"/>
  <c r="C18" i="1"/>
  <c r="Q17" i="1"/>
  <c r="P17" i="1"/>
  <c r="K17" i="1"/>
  <c r="J17" i="1"/>
  <c r="E17" i="1"/>
  <c r="D17" i="1"/>
  <c r="C17" i="1"/>
  <c r="Q16" i="1"/>
  <c r="P16" i="1"/>
  <c r="K16" i="1"/>
  <c r="J16" i="1"/>
  <c r="E16" i="1"/>
  <c r="D16" i="1"/>
  <c r="C16" i="1"/>
  <c r="Q15" i="1"/>
  <c r="P15" i="1"/>
  <c r="K15" i="1"/>
  <c r="J15" i="1"/>
  <c r="E15" i="1"/>
  <c r="D15" i="1"/>
  <c r="C15" i="1"/>
  <c r="Q14" i="1"/>
  <c r="P14" i="1"/>
  <c r="K14" i="1"/>
  <c r="J14" i="1"/>
  <c r="E14" i="1"/>
  <c r="D14" i="1"/>
  <c r="C14" i="1"/>
  <c r="Q13" i="1"/>
  <c r="P13" i="1"/>
  <c r="K13" i="1"/>
  <c r="J13" i="1"/>
  <c r="E13" i="1"/>
  <c r="D13" i="1"/>
  <c r="C13" i="1"/>
  <c r="Q12" i="1"/>
  <c r="P12" i="1"/>
  <c r="K12" i="1"/>
  <c r="J12" i="1"/>
  <c r="E12" i="1"/>
  <c r="D12" i="1"/>
  <c r="C12" i="1"/>
  <c r="Q11" i="1"/>
  <c r="P11" i="1"/>
  <c r="K11" i="1"/>
  <c r="J11" i="1"/>
  <c r="E11" i="1"/>
  <c r="D11" i="1"/>
  <c r="C11" i="1"/>
  <c r="I5" i="1"/>
  <c r="H5" i="1"/>
  <c r="I4" i="1"/>
  <c r="H4" i="1"/>
  <c r="D38" i="1" l="1"/>
  <c r="H38" i="1" s="1"/>
  <c r="N11" i="1"/>
  <c r="H11" i="1"/>
  <c r="F11" i="1"/>
  <c r="N12" i="1"/>
  <c r="H12" i="1"/>
  <c r="F12" i="1"/>
  <c r="N13" i="1"/>
  <c r="H13" i="1"/>
  <c r="F13" i="1"/>
  <c r="N14" i="1"/>
  <c r="H14" i="1"/>
  <c r="F14" i="1"/>
  <c r="N15" i="1"/>
  <c r="H15" i="1"/>
  <c r="F15" i="1"/>
  <c r="N16" i="1"/>
  <c r="H16" i="1"/>
  <c r="F16" i="1"/>
  <c r="N17" i="1"/>
  <c r="H17" i="1"/>
  <c r="F17" i="1"/>
  <c r="N18" i="1"/>
  <c r="H18" i="1"/>
  <c r="F18" i="1"/>
  <c r="N19" i="1"/>
  <c r="H19" i="1"/>
  <c r="F19" i="1"/>
  <c r="N20" i="1"/>
  <c r="H20" i="1"/>
  <c r="F20" i="1"/>
  <c r="N21" i="1"/>
  <c r="H21" i="1"/>
  <c r="F21" i="1"/>
  <c r="N22" i="1"/>
  <c r="H22" i="1"/>
  <c r="F22" i="1"/>
  <c r="N23" i="1"/>
  <c r="H23" i="1"/>
  <c r="F23" i="1"/>
  <c r="N24" i="1"/>
  <c r="H24" i="1"/>
  <c r="F24" i="1"/>
  <c r="N25" i="1"/>
  <c r="H25" i="1"/>
  <c r="F25" i="1"/>
  <c r="N26" i="1"/>
  <c r="H26" i="1"/>
  <c r="F26" i="1"/>
  <c r="N27" i="1"/>
  <c r="H27" i="1"/>
  <c r="F27" i="1"/>
  <c r="N28" i="1"/>
  <c r="H28" i="1"/>
  <c r="F28" i="1"/>
  <c r="N29" i="1"/>
  <c r="H29" i="1"/>
  <c r="F29" i="1"/>
  <c r="N30" i="1"/>
  <c r="H30" i="1"/>
  <c r="F30" i="1"/>
  <c r="N38" i="1"/>
  <c r="F31" i="1"/>
  <c r="F32" i="1"/>
  <c r="F33" i="1"/>
  <c r="F34" i="1"/>
  <c r="F35" i="1"/>
  <c r="F36" i="1"/>
  <c r="F37" i="1"/>
  <c r="H31" i="1"/>
  <c r="H32" i="1"/>
  <c r="H33" i="1"/>
  <c r="H34" i="1"/>
  <c r="H35" i="1"/>
  <c r="H36" i="1"/>
  <c r="H37" i="1"/>
  <c r="R37" i="1" l="1"/>
  <c r="L37" i="1"/>
  <c r="R35" i="1"/>
  <c r="L35" i="1"/>
  <c r="R33" i="1"/>
  <c r="L33" i="1"/>
  <c r="R31" i="1"/>
  <c r="L31" i="1"/>
  <c r="R29" i="1"/>
  <c r="L29" i="1"/>
  <c r="R27" i="1"/>
  <c r="L27" i="1"/>
  <c r="R25" i="1"/>
  <c r="L25" i="1"/>
  <c r="R23" i="1"/>
  <c r="L23" i="1"/>
  <c r="R21" i="1"/>
  <c r="L21" i="1"/>
  <c r="R19" i="1"/>
  <c r="L19" i="1"/>
  <c r="R17" i="1"/>
  <c r="L17" i="1"/>
  <c r="R15" i="1"/>
  <c r="L15" i="1"/>
  <c r="R13" i="1"/>
  <c r="L13" i="1"/>
  <c r="F38" i="1"/>
  <c r="R11" i="1"/>
  <c r="L11" i="1"/>
  <c r="R36" i="1"/>
  <c r="L36" i="1"/>
  <c r="R34" i="1"/>
  <c r="L34" i="1"/>
  <c r="R32" i="1"/>
  <c r="L32" i="1"/>
  <c r="R30" i="1"/>
  <c r="L30" i="1"/>
  <c r="R28" i="1"/>
  <c r="L28" i="1"/>
  <c r="R26" i="1"/>
  <c r="L26" i="1"/>
  <c r="R24" i="1"/>
  <c r="L24" i="1"/>
  <c r="R22" i="1"/>
  <c r="L22" i="1"/>
  <c r="R20" i="1"/>
  <c r="L20" i="1"/>
  <c r="R18" i="1"/>
  <c r="L18" i="1"/>
  <c r="R16" i="1"/>
  <c r="L16" i="1"/>
  <c r="R14" i="1"/>
  <c r="L14" i="1"/>
  <c r="R12" i="1"/>
  <c r="L12" i="1"/>
  <c r="R38" i="1" l="1"/>
  <c r="L38" i="1"/>
</calcChain>
</file>

<file path=xl/sharedStrings.xml><?xml version="1.0" encoding="utf-8"?>
<sst xmlns="http://schemas.openxmlformats.org/spreadsheetml/2006/main" count="60" uniqueCount="32">
  <si>
    <t>TABEL 34</t>
  </si>
  <si>
    <t xml:space="preserve"> </t>
  </si>
  <si>
    <t>CAKUPAN KUNJUNGAN NEONATAL MENURUT JENIS KELAMIN, KECAMATAN, DAN PUSKESMAS</t>
  </si>
  <si>
    <t>NO</t>
  </si>
  <si>
    <t>KECAMATAN</t>
  </si>
  <si>
    <t>PUSKESMAS</t>
  </si>
  <si>
    <t>JUMLAH LAHIR HIDUP</t>
  </si>
  <si>
    <t>KUNJUNGAN NEONATAL 1 KALI (KN1)</t>
  </si>
  <si>
    <t>KUNJUNGAN NEONATAL 3 KALI (KN LENGKAP)*</t>
  </si>
  <si>
    <t>L</t>
  </si>
  <si>
    <t>P</t>
  </si>
  <si>
    <t>L + P</t>
  </si>
  <si>
    <t>L  + P</t>
  </si>
  <si>
    <t>JUMLAH</t>
  </si>
  <si>
    <t>%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</si>
  <si>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</si>
  <si>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</si>
  <si>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</si>
  <si>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</si>
  <si>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</si>
  <si>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</si>
  <si>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</si>
  <si>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</si>
  <si>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</si>
  <si>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</si>
  <si>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</si>
  <si>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</si>
  <si>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</si>
  <si>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</si>
  <si>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</si>
  <si>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Sumber: Seksi Kesehatan Keluarga dan Gizi</t>
  </si>
  <si>
    <t xml:space="preserve">Keterangan: *KN Lengkap sama dengan indikator SPM "Persentase bayi baru lahir mendapatkan pelayanan kesehatan bayi baru lahir"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</si>
</sst>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Border="1" applyAlignment="1">
      <alignment vertical="center"/>
    </xf>
    <xf numFmtId="37" fontId="2" fillId="0" borderId="12" xfId="2" applyNumberFormat="1" applyFont="1" applyBorder="1" applyAlignment="1">
      <alignment vertical="center"/>
    </xf>
    <xf numFmtId="164" fontId="2" fillId="0" borderId="12" xfId="1" applyNumberFormat="1" applyFont="1" applyBorder="1" applyAlignment="1">
      <alignment vertical="center"/>
    </xf>
    <xf numFmtId="37" fontId="2" fillId="0" borderId="12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37" fontId="2" fillId="0" borderId="2" xfId="2" applyNumberFormat="1" applyFont="1" applyBorder="1" applyAlignment="1">
      <alignment vertical="center"/>
    </xf>
    <xf numFmtId="37" fontId="2" fillId="0" borderId="11" xfId="2" applyNumberFormat="1" applyFont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37" fontId="2" fillId="0" borderId="11" xfId="1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37" fontId="10" fillId="0" borderId="16" xfId="1" applyNumberFormat="1" applyFont="1" applyBorder="1" applyAlignment="1">
      <alignment vertical="center"/>
    </xf>
    <xf numFmtId="164" fontId="10" fillId="0" borderId="16" xfId="1" applyNumberFormat="1" applyFont="1" applyBorder="1" applyAlignment="1">
      <alignment vertical="center"/>
    </xf>
    <xf numFmtId="164" fontId="10" fillId="0" borderId="15" xfId="1" applyNumberFormat="1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</cellXfs>
  <cellStyles count="3">
    <cellStyle name="Comma [0]" xfId="1" builtinId="6"/>
    <cellStyle name="Comma [0] 4" xfId="2"/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2">
          <cell r="H12">
            <v>503</v>
          </cell>
          <cell r="I12">
            <v>503</v>
          </cell>
        </row>
        <row r="13">
          <cell r="H13">
            <v>458</v>
          </cell>
          <cell r="I13">
            <v>430</v>
          </cell>
        </row>
        <row r="14">
          <cell r="H14">
            <v>432</v>
          </cell>
          <cell r="I14">
            <v>459</v>
          </cell>
        </row>
        <row r="15">
          <cell r="H15">
            <v>337</v>
          </cell>
          <cell r="I15">
            <v>358</v>
          </cell>
        </row>
        <row r="16">
          <cell r="H16">
            <v>452</v>
          </cell>
          <cell r="I16">
            <v>440</v>
          </cell>
        </row>
        <row r="17">
          <cell r="H17">
            <v>434</v>
          </cell>
          <cell r="I17">
            <v>455</v>
          </cell>
        </row>
        <row r="18">
          <cell r="H18">
            <v>394</v>
          </cell>
          <cell r="I18">
            <v>321</v>
          </cell>
        </row>
        <row r="19">
          <cell r="H19">
            <v>417</v>
          </cell>
          <cell r="I19">
            <v>389</v>
          </cell>
        </row>
        <row r="20">
          <cell r="H20">
            <v>561</v>
          </cell>
          <cell r="I20">
            <v>507</v>
          </cell>
        </row>
        <row r="21">
          <cell r="H21">
            <v>644</v>
          </cell>
          <cell r="I21">
            <v>625</v>
          </cell>
        </row>
        <row r="22">
          <cell r="H22">
            <v>591</v>
          </cell>
          <cell r="I22">
            <v>560</v>
          </cell>
        </row>
        <row r="23">
          <cell r="H23">
            <v>428</v>
          </cell>
          <cell r="I23">
            <v>425</v>
          </cell>
        </row>
        <row r="24">
          <cell r="H24">
            <v>345</v>
          </cell>
          <cell r="I24">
            <v>377</v>
          </cell>
        </row>
        <row r="25">
          <cell r="H25">
            <v>340</v>
          </cell>
          <cell r="I25">
            <v>286</v>
          </cell>
        </row>
        <row r="26">
          <cell r="H26">
            <v>320</v>
          </cell>
          <cell r="I26">
            <v>295</v>
          </cell>
        </row>
        <row r="27">
          <cell r="H27">
            <v>386</v>
          </cell>
          <cell r="I27">
            <v>351</v>
          </cell>
        </row>
        <row r="28">
          <cell r="H28">
            <v>355</v>
          </cell>
          <cell r="I28">
            <v>313</v>
          </cell>
        </row>
        <row r="29">
          <cell r="H29">
            <v>495</v>
          </cell>
          <cell r="I29">
            <v>420</v>
          </cell>
        </row>
        <row r="30">
          <cell r="H30">
            <v>307</v>
          </cell>
          <cell r="I30">
            <v>340</v>
          </cell>
        </row>
        <row r="31">
          <cell r="H31">
            <v>295</v>
          </cell>
          <cell r="I31">
            <v>255</v>
          </cell>
        </row>
        <row r="32">
          <cell r="H32">
            <v>170</v>
          </cell>
          <cell r="I32">
            <v>173</v>
          </cell>
        </row>
        <row r="33">
          <cell r="H33">
            <v>275</v>
          </cell>
          <cell r="I33">
            <v>250</v>
          </cell>
        </row>
        <row r="34">
          <cell r="H34">
            <v>362</v>
          </cell>
          <cell r="I34">
            <v>324</v>
          </cell>
        </row>
        <row r="35">
          <cell r="H35">
            <v>273</v>
          </cell>
          <cell r="I35">
            <v>256</v>
          </cell>
        </row>
        <row r="36">
          <cell r="H36">
            <v>249</v>
          </cell>
          <cell r="I36">
            <v>224</v>
          </cell>
        </row>
        <row r="37">
          <cell r="H37">
            <v>514</v>
          </cell>
          <cell r="I37">
            <v>450</v>
          </cell>
        </row>
        <row r="38">
          <cell r="H38">
            <v>320</v>
          </cell>
          <cell r="I38">
            <v>335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activeCell="F11" sqref="F11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4" width="10.28515625" bestFit="1" customWidth="1"/>
    <col min="5" max="6" width="10.28515625" customWidth="1"/>
    <col min="7" max="18" width="9.28515625" customWidth="1"/>
  </cols>
  <sheetData>
    <row r="1" spans="1:18" x14ac:dyDescent="0.25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6.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6.5" x14ac:dyDescent="0.25">
      <c r="A4" s="4"/>
      <c r="B4" s="4"/>
      <c r="C4" s="4"/>
      <c r="D4" s="4"/>
      <c r="E4" s="4"/>
      <c r="F4" s="4"/>
      <c r="G4" s="4"/>
      <c r="H4" s="5" t="str">
        <f>'[1]1'!E5</f>
        <v>KABUPATEN/KOTA</v>
      </c>
      <c r="I4" s="6" t="str">
        <f>'[1]1'!F5</f>
        <v>DEMAK</v>
      </c>
      <c r="J4" s="4"/>
      <c r="K4" s="5"/>
      <c r="L4" s="5"/>
      <c r="M4" s="4"/>
      <c r="N4" s="4"/>
      <c r="O4" s="4"/>
      <c r="P4" s="4"/>
      <c r="Q4" s="4"/>
      <c r="R4" s="4"/>
    </row>
    <row r="5" spans="1:18" ht="16.5" x14ac:dyDescent="0.25">
      <c r="A5" s="4"/>
      <c r="B5" s="4"/>
      <c r="C5" s="4"/>
      <c r="D5" s="4"/>
      <c r="E5" s="4"/>
      <c r="F5" s="4"/>
      <c r="G5" s="4"/>
      <c r="H5" s="5" t="str">
        <f>'[1]1'!E6</f>
        <v xml:space="preserve">TAHUN </v>
      </c>
      <c r="I5" s="6">
        <f>'[1]1'!F6</f>
        <v>2019</v>
      </c>
      <c r="J5" s="4"/>
      <c r="K5" s="5"/>
      <c r="L5" s="5"/>
      <c r="M5" s="4"/>
      <c r="N5" s="4"/>
      <c r="O5" s="4"/>
      <c r="P5" s="4"/>
      <c r="Q5" s="4"/>
      <c r="R5" s="4"/>
    </row>
    <row r="6" spans="1:18" ht="15.75" thickBo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1"/>
      <c r="G7" s="12" t="s">
        <v>7</v>
      </c>
      <c r="H7" s="13"/>
      <c r="I7" s="13"/>
      <c r="J7" s="13"/>
      <c r="K7" s="13"/>
      <c r="L7" s="14"/>
      <c r="M7" s="12" t="s">
        <v>8</v>
      </c>
      <c r="N7" s="13"/>
      <c r="O7" s="14"/>
      <c r="P7" s="13"/>
      <c r="Q7" s="13"/>
      <c r="R7" s="14"/>
    </row>
    <row r="8" spans="1:18" x14ac:dyDescent="0.25">
      <c r="A8" s="8"/>
      <c r="B8" s="8"/>
      <c r="C8" s="8"/>
      <c r="D8" s="15"/>
      <c r="E8" s="16"/>
      <c r="F8" s="17"/>
      <c r="G8" s="18" t="s">
        <v>9</v>
      </c>
      <c r="H8" s="19"/>
      <c r="I8" s="18" t="s">
        <v>10</v>
      </c>
      <c r="J8" s="19"/>
      <c r="K8" s="18" t="s">
        <v>11</v>
      </c>
      <c r="L8" s="19"/>
      <c r="M8" s="18" t="s">
        <v>9</v>
      </c>
      <c r="N8" s="19"/>
      <c r="O8" s="20" t="s">
        <v>10</v>
      </c>
      <c r="P8" s="19"/>
      <c r="Q8" s="18" t="s">
        <v>11</v>
      </c>
      <c r="R8" s="19"/>
    </row>
    <row r="9" spans="1:18" x14ac:dyDescent="0.25">
      <c r="A9" s="21"/>
      <c r="B9" s="21"/>
      <c r="C9" s="21"/>
      <c r="D9" s="22" t="s">
        <v>9</v>
      </c>
      <c r="E9" s="22" t="s">
        <v>10</v>
      </c>
      <c r="F9" s="22" t="s">
        <v>12</v>
      </c>
      <c r="G9" s="23" t="s">
        <v>13</v>
      </c>
      <c r="H9" s="23" t="s">
        <v>14</v>
      </c>
      <c r="I9" s="23" t="s">
        <v>13</v>
      </c>
      <c r="J9" s="23" t="s">
        <v>14</v>
      </c>
      <c r="K9" s="23" t="s">
        <v>13</v>
      </c>
      <c r="L9" s="23" t="s">
        <v>14</v>
      </c>
      <c r="M9" s="23" t="s">
        <v>13</v>
      </c>
      <c r="N9" s="23" t="s">
        <v>14</v>
      </c>
      <c r="O9" s="23" t="s">
        <v>13</v>
      </c>
      <c r="P9" s="24" t="s">
        <v>14</v>
      </c>
      <c r="Q9" s="23" t="s">
        <v>13</v>
      </c>
      <c r="R9" s="23" t="s">
        <v>14</v>
      </c>
    </row>
    <row r="10" spans="1:18" x14ac:dyDescent="0.25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  <c r="M10" s="25">
        <v>13</v>
      </c>
      <c r="N10" s="25">
        <v>14</v>
      </c>
      <c r="O10" s="25">
        <v>15</v>
      </c>
      <c r="P10" s="26">
        <v>16</v>
      </c>
      <c r="Q10" s="25">
        <v>17</v>
      </c>
      <c r="R10" s="25">
        <v>18</v>
      </c>
    </row>
    <row r="11" spans="1:18" x14ac:dyDescent="0.25">
      <c r="A11" s="27">
        <v>1</v>
      </c>
      <c r="B11" s="28" t="s">
        <v>15</v>
      </c>
      <c r="C11" s="28" t="str">
        <f>'[1]9'!C9</f>
        <v>Puskesmas Mranggen I</v>
      </c>
      <c r="D11" s="29">
        <f>'[1]30'!H12</f>
        <v>503</v>
      </c>
      <c r="E11" s="29">
        <f>'[1]30'!I12</f>
        <v>503</v>
      </c>
      <c r="F11" s="29">
        <f>SUM(D11:E11)</f>
        <v>1006</v>
      </c>
      <c r="G11" s="30">
        <v>502</v>
      </c>
      <c r="H11" s="31">
        <f>G11/D11*100</f>
        <v>99.801192842942342</v>
      </c>
      <c r="I11" s="30">
        <v>503</v>
      </c>
      <c r="J11" s="31">
        <f t="shared" ref="J11:J37" si="0">I11/E11*100</f>
        <v>100</v>
      </c>
      <c r="K11" s="32">
        <f t="shared" ref="K11:K37" si="1">G11+I11</f>
        <v>1005</v>
      </c>
      <c r="L11" s="31">
        <f t="shared" ref="L11:L19" si="2">K11/F11*100</f>
        <v>99.900596421471178</v>
      </c>
      <c r="M11" s="30">
        <v>500</v>
      </c>
      <c r="N11" s="31">
        <f>M11/D11*100</f>
        <v>99.40357852882704</v>
      </c>
      <c r="O11" s="30">
        <v>502</v>
      </c>
      <c r="P11" s="33">
        <f t="shared" ref="P11:P37" si="3">O11/E11*100</f>
        <v>99.801192842942342</v>
      </c>
      <c r="Q11" s="29">
        <f t="shared" ref="Q11:Q37" si="4">M11+O11</f>
        <v>1002</v>
      </c>
      <c r="R11" s="34">
        <f t="shared" ref="R11:R37" si="5">Q11/F11*100</f>
        <v>99.602385685884684</v>
      </c>
    </row>
    <row r="12" spans="1:18" x14ac:dyDescent="0.25">
      <c r="A12" s="35"/>
      <c r="B12" s="36" t="s">
        <v>15</v>
      </c>
      <c r="C12" s="28" t="str">
        <f>'[1]9'!C10</f>
        <v>Puskesmas Mranggen II</v>
      </c>
      <c r="D12" s="29">
        <f>'[1]30'!H13</f>
        <v>458</v>
      </c>
      <c r="E12" s="29">
        <f>'[1]30'!I13</f>
        <v>430</v>
      </c>
      <c r="F12" s="29">
        <f>SUM(D12:E12)</f>
        <v>888</v>
      </c>
      <c r="G12" s="37">
        <v>458</v>
      </c>
      <c r="H12" s="34">
        <f t="shared" ref="H12:H37" si="6">G12/D12*100</f>
        <v>100</v>
      </c>
      <c r="I12" s="37">
        <v>430</v>
      </c>
      <c r="J12" s="34">
        <f>I12/E12*100</f>
        <v>100</v>
      </c>
      <c r="K12" s="29">
        <f t="shared" si="1"/>
        <v>888</v>
      </c>
      <c r="L12" s="34">
        <f t="shared" si="2"/>
        <v>100</v>
      </c>
      <c r="M12" s="37">
        <v>458</v>
      </c>
      <c r="N12" s="34">
        <f t="shared" ref="N12:N37" si="7">M12/D12*100</f>
        <v>100</v>
      </c>
      <c r="O12" s="37">
        <v>430</v>
      </c>
      <c r="P12" s="33">
        <f t="shared" si="3"/>
        <v>100</v>
      </c>
      <c r="Q12" s="29">
        <f t="shared" si="4"/>
        <v>888</v>
      </c>
      <c r="R12" s="34">
        <f t="shared" si="5"/>
        <v>100</v>
      </c>
    </row>
    <row r="13" spans="1:18" x14ac:dyDescent="0.25">
      <c r="A13" s="35"/>
      <c r="B13" s="36" t="s">
        <v>15</v>
      </c>
      <c r="C13" s="28" t="str">
        <f>'[1]9'!C11</f>
        <v>Puskesmas Mranggen III</v>
      </c>
      <c r="D13" s="29">
        <f>'[1]30'!H14</f>
        <v>432</v>
      </c>
      <c r="E13" s="29">
        <f>'[1]30'!I14</f>
        <v>459</v>
      </c>
      <c r="F13" s="29">
        <f t="shared" ref="F13:F37" si="8">SUM(D13:E13)</f>
        <v>891</v>
      </c>
      <c r="G13" s="37">
        <v>432</v>
      </c>
      <c r="H13" s="34">
        <f t="shared" si="6"/>
        <v>100</v>
      </c>
      <c r="I13" s="37">
        <v>459</v>
      </c>
      <c r="J13" s="34">
        <f t="shared" si="0"/>
        <v>100</v>
      </c>
      <c r="K13" s="29">
        <f t="shared" si="1"/>
        <v>891</v>
      </c>
      <c r="L13" s="34">
        <f t="shared" si="2"/>
        <v>100</v>
      </c>
      <c r="M13" s="37">
        <v>432</v>
      </c>
      <c r="N13" s="34">
        <f t="shared" si="7"/>
        <v>100</v>
      </c>
      <c r="O13" s="37">
        <v>459</v>
      </c>
      <c r="P13" s="33">
        <f t="shared" si="3"/>
        <v>100</v>
      </c>
      <c r="Q13" s="29">
        <f t="shared" si="4"/>
        <v>891</v>
      </c>
      <c r="R13" s="34">
        <f t="shared" si="5"/>
        <v>100</v>
      </c>
    </row>
    <row r="14" spans="1:18" x14ac:dyDescent="0.25">
      <c r="A14" s="27">
        <v>2</v>
      </c>
      <c r="B14" s="28" t="s">
        <v>16</v>
      </c>
      <c r="C14" s="28" t="str">
        <f>'[1]9'!C12</f>
        <v>Puskesmas Karangawen I</v>
      </c>
      <c r="D14" s="29">
        <f>'[1]30'!H15</f>
        <v>337</v>
      </c>
      <c r="E14" s="29">
        <f>'[1]30'!I15</f>
        <v>358</v>
      </c>
      <c r="F14" s="29">
        <f t="shared" si="8"/>
        <v>695</v>
      </c>
      <c r="G14" s="37">
        <v>337</v>
      </c>
      <c r="H14" s="34">
        <f t="shared" si="6"/>
        <v>100</v>
      </c>
      <c r="I14" s="37">
        <v>358</v>
      </c>
      <c r="J14" s="34">
        <f t="shared" si="0"/>
        <v>100</v>
      </c>
      <c r="K14" s="29">
        <f t="shared" si="1"/>
        <v>695</v>
      </c>
      <c r="L14" s="34">
        <f t="shared" si="2"/>
        <v>100</v>
      </c>
      <c r="M14" s="37">
        <v>336</v>
      </c>
      <c r="N14" s="34">
        <f t="shared" si="7"/>
        <v>99.703264094955486</v>
      </c>
      <c r="O14" s="37">
        <v>358</v>
      </c>
      <c r="P14" s="33">
        <f t="shared" si="3"/>
        <v>100</v>
      </c>
      <c r="Q14" s="29">
        <f t="shared" si="4"/>
        <v>694</v>
      </c>
      <c r="R14" s="34">
        <f t="shared" si="5"/>
        <v>99.856115107913666</v>
      </c>
    </row>
    <row r="15" spans="1:18" x14ac:dyDescent="0.25">
      <c r="A15" s="27"/>
      <c r="B15" s="36" t="s">
        <v>16</v>
      </c>
      <c r="C15" s="28" t="str">
        <f>'[1]9'!C13</f>
        <v>Puskesmas Karangawen II</v>
      </c>
      <c r="D15" s="29">
        <f>'[1]30'!H16</f>
        <v>452</v>
      </c>
      <c r="E15" s="29">
        <f>'[1]30'!I16</f>
        <v>440</v>
      </c>
      <c r="F15" s="29">
        <f t="shared" si="8"/>
        <v>892</v>
      </c>
      <c r="G15" s="37">
        <v>452</v>
      </c>
      <c r="H15" s="34">
        <f t="shared" si="6"/>
        <v>100</v>
      </c>
      <c r="I15" s="37">
        <v>440</v>
      </c>
      <c r="J15" s="34">
        <f t="shared" si="0"/>
        <v>100</v>
      </c>
      <c r="K15" s="29">
        <f t="shared" si="1"/>
        <v>892</v>
      </c>
      <c r="L15" s="34">
        <f t="shared" si="2"/>
        <v>100</v>
      </c>
      <c r="M15" s="37">
        <v>452</v>
      </c>
      <c r="N15" s="34">
        <f t="shared" si="7"/>
        <v>100</v>
      </c>
      <c r="O15" s="37">
        <v>440</v>
      </c>
      <c r="P15" s="33">
        <f t="shared" si="3"/>
        <v>100</v>
      </c>
      <c r="Q15" s="29">
        <f t="shared" si="4"/>
        <v>892</v>
      </c>
      <c r="R15" s="34">
        <f t="shared" si="5"/>
        <v>100</v>
      </c>
    </row>
    <row r="16" spans="1:18" x14ac:dyDescent="0.25">
      <c r="A16" s="27">
        <v>3</v>
      </c>
      <c r="B16" s="28" t="s">
        <v>17</v>
      </c>
      <c r="C16" s="28" t="str">
        <f>'[1]9'!C14</f>
        <v>Puskesmas Guntur I</v>
      </c>
      <c r="D16" s="29">
        <f>'[1]30'!H17</f>
        <v>434</v>
      </c>
      <c r="E16" s="29">
        <f>'[1]30'!I17</f>
        <v>455</v>
      </c>
      <c r="F16" s="29">
        <f t="shared" si="8"/>
        <v>889</v>
      </c>
      <c r="G16" s="37">
        <v>434</v>
      </c>
      <c r="H16" s="34">
        <f t="shared" si="6"/>
        <v>100</v>
      </c>
      <c r="I16" s="37">
        <v>455</v>
      </c>
      <c r="J16" s="34">
        <f>I16/E16*100</f>
        <v>100</v>
      </c>
      <c r="K16" s="29">
        <f t="shared" si="1"/>
        <v>889</v>
      </c>
      <c r="L16" s="34">
        <f t="shared" si="2"/>
        <v>100</v>
      </c>
      <c r="M16" s="37">
        <v>431</v>
      </c>
      <c r="N16" s="34">
        <f t="shared" si="7"/>
        <v>99.308755760368655</v>
      </c>
      <c r="O16" s="37">
        <v>454</v>
      </c>
      <c r="P16" s="33">
        <f t="shared" si="3"/>
        <v>99.780219780219781</v>
      </c>
      <c r="Q16" s="29">
        <f t="shared" si="4"/>
        <v>885</v>
      </c>
      <c r="R16" s="34">
        <f t="shared" si="5"/>
        <v>99.550056242969632</v>
      </c>
    </row>
    <row r="17" spans="1:18" x14ac:dyDescent="0.25">
      <c r="A17" s="27"/>
      <c r="B17" s="36" t="s">
        <v>17</v>
      </c>
      <c r="C17" s="28" t="str">
        <f>'[1]9'!C15</f>
        <v>Puskesmas Guntur II</v>
      </c>
      <c r="D17" s="29">
        <f>'[1]30'!H18</f>
        <v>394</v>
      </c>
      <c r="E17" s="29">
        <f>'[1]30'!I18</f>
        <v>321</v>
      </c>
      <c r="F17" s="29">
        <f t="shared" si="8"/>
        <v>715</v>
      </c>
      <c r="G17" s="37">
        <v>394</v>
      </c>
      <c r="H17" s="34">
        <f t="shared" si="6"/>
        <v>100</v>
      </c>
      <c r="I17" s="37">
        <v>321</v>
      </c>
      <c r="J17" s="34">
        <f t="shared" si="0"/>
        <v>100</v>
      </c>
      <c r="K17" s="29">
        <f t="shared" si="1"/>
        <v>715</v>
      </c>
      <c r="L17" s="34">
        <f t="shared" si="2"/>
        <v>100</v>
      </c>
      <c r="M17" s="37">
        <v>392</v>
      </c>
      <c r="N17" s="34">
        <f t="shared" si="7"/>
        <v>99.492385786802032</v>
      </c>
      <c r="O17" s="37">
        <v>320</v>
      </c>
      <c r="P17" s="33">
        <f t="shared" si="3"/>
        <v>99.688473520249218</v>
      </c>
      <c r="Q17" s="29">
        <f t="shared" si="4"/>
        <v>712</v>
      </c>
      <c r="R17" s="34">
        <f t="shared" si="5"/>
        <v>99.580419580419573</v>
      </c>
    </row>
    <row r="18" spans="1:18" x14ac:dyDescent="0.25">
      <c r="A18" s="27">
        <v>4</v>
      </c>
      <c r="B18" s="28" t="s">
        <v>18</v>
      </c>
      <c r="C18" s="28" t="str">
        <f>'[1]9'!C16</f>
        <v>Puskesmas Sayung I</v>
      </c>
      <c r="D18" s="29">
        <f>'[1]30'!H19</f>
        <v>417</v>
      </c>
      <c r="E18" s="29">
        <f>'[1]30'!I19</f>
        <v>389</v>
      </c>
      <c r="F18" s="29">
        <f t="shared" si="8"/>
        <v>806</v>
      </c>
      <c r="G18" s="37">
        <v>417</v>
      </c>
      <c r="H18" s="34">
        <f t="shared" si="6"/>
        <v>100</v>
      </c>
      <c r="I18" s="37">
        <v>389</v>
      </c>
      <c r="J18" s="34">
        <f t="shared" si="0"/>
        <v>100</v>
      </c>
      <c r="K18" s="29">
        <f t="shared" si="1"/>
        <v>806</v>
      </c>
      <c r="L18" s="34">
        <f t="shared" si="2"/>
        <v>100</v>
      </c>
      <c r="M18" s="37">
        <v>417</v>
      </c>
      <c r="N18" s="34">
        <f t="shared" si="7"/>
        <v>100</v>
      </c>
      <c r="O18" s="37">
        <v>389</v>
      </c>
      <c r="P18" s="33">
        <f t="shared" si="3"/>
        <v>100</v>
      </c>
      <c r="Q18" s="29">
        <f t="shared" si="4"/>
        <v>806</v>
      </c>
      <c r="R18" s="34">
        <f t="shared" si="5"/>
        <v>100</v>
      </c>
    </row>
    <row r="19" spans="1:18" x14ac:dyDescent="0.25">
      <c r="A19" s="27"/>
      <c r="B19" s="36" t="s">
        <v>18</v>
      </c>
      <c r="C19" s="28" t="str">
        <f>'[1]9'!C17</f>
        <v>Puskesmas Sayung II</v>
      </c>
      <c r="D19" s="29">
        <f>'[1]30'!H20</f>
        <v>561</v>
      </c>
      <c r="E19" s="29">
        <f>'[1]30'!I20</f>
        <v>507</v>
      </c>
      <c r="F19" s="29">
        <f t="shared" si="8"/>
        <v>1068</v>
      </c>
      <c r="G19" s="37">
        <v>561</v>
      </c>
      <c r="H19" s="34">
        <f t="shared" si="6"/>
        <v>100</v>
      </c>
      <c r="I19" s="37">
        <v>507</v>
      </c>
      <c r="J19" s="34">
        <f t="shared" si="0"/>
        <v>100</v>
      </c>
      <c r="K19" s="29">
        <f t="shared" si="1"/>
        <v>1068</v>
      </c>
      <c r="L19" s="34">
        <f t="shared" si="2"/>
        <v>100</v>
      </c>
      <c r="M19" s="37">
        <v>558</v>
      </c>
      <c r="N19" s="34">
        <f t="shared" si="7"/>
        <v>99.465240641711233</v>
      </c>
      <c r="O19" s="37">
        <v>505</v>
      </c>
      <c r="P19" s="33">
        <f t="shared" si="3"/>
        <v>99.605522682445752</v>
      </c>
      <c r="Q19" s="29">
        <f t="shared" si="4"/>
        <v>1063</v>
      </c>
      <c r="R19" s="34">
        <f t="shared" si="5"/>
        <v>99.531835205992508</v>
      </c>
    </row>
    <row r="20" spans="1:18" x14ac:dyDescent="0.25">
      <c r="A20" s="27">
        <v>5</v>
      </c>
      <c r="B20" s="28" t="s">
        <v>19</v>
      </c>
      <c r="C20" s="28" t="str">
        <f>'[1]9'!C18</f>
        <v>Puskesmas Karang Tengah</v>
      </c>
      <c r="D20" s="29">
        <f>'[1]30'!H21</f>
        <v>644</v>
      </c>
      <c r="E20" s="29">
        <f>'[1]30'!I21</f>
        <v>625</v>
      </c>
      <c r="F20" s="29">
        <f t="shared" si="8"/>
        <v>1269</v>
      </c>
      <c r="G20" s="37">
        <v>640</v>
      </c>
      <c r="H20" s="34">
        <f t="shared" si="6"/>
        <v>99.378881987577643</v>
      </c>
      <c r="I20" s="37">
        <v>625</v>
      </c>
      <c r="J20" s="34">
        <f t="shared" si="0"/>
        <v>100</v>
      </c>
      <c r="K20" s="29">
        <f t="shared" si="1"/>
        <v>1265</v>
      </c>
      <c r="L20" s="34">
        <f>K20/F20*100</f>
        <v>99.684791174152878</v>
      </c>
      <c r="M20" s="37">
        <v>640</v>
      </c>
      <c r="N20" s="34">
        <f t="shared" si="7"/>
        <v>99.378881987577643</v>
      </c>
      <c r="O20" s="37">
        <v>625</v>
      </c>
      <c r="P20" s="33">
        <f t="shared" si="3"/>
        <v>100</v>
      </c>
      <c r="Q20" s="29">
        <f t="shared" si="4"/>
        <v>1265</v>
      </c>
      <c r="R20" s="34">
        <f t="shared" si="5"/>
        <v>99.684791174152878</v>
      </c>
    </row>
    <row r="21" spans="1:18" x14ac:dyDescent="0.25">
      <c r="A21" s="27">
        <v>6</v>
      </c>
      <c r="B21" s="28" t="s">
        <v>20</v>
      </c>
      <c r="C21" s="28" t="str">
        <f>'[1]9'!C19</f>
        <v>Puskesmas Bonang I</v>
      </c>
      <c r="D21" s="29">
        <f>'[1]30'!H22</f>
        <v>591</v>
      </c>
      <c r="E21" s="29">
        <f>'[1]30'!I22</f>
        <v>560</v>
      </c>
      <c r="F21" s="29">
        <f t="shared" si="8"/>
        <v>1151</v>
      </c>
      <c r="G21" s="37">
        <v>590</v>
      </c>
      <c r="H21" s="34">
        <f t="shared" si="6"/>
        <v>99.830795262267344</v>
      </c>
      <c r="I21" s="37">
        <v>522</v>
      </c>
      <c r="J21" s="34">
        <f t="shared" si="0"/>
        <v>93.214285714285722</v>
      </c>
      <c r="K21" s="29">
        <f t="shared" si="1"/>
        <v>1112</v>
      </c>
      <c r="L21" s="34">
        <f t="shared" ref="L21:L37" si="9">K21/F21*100</f>
        <v>96.611642050390969</v>
      </c>
      <c r="M21" s="37">
        <v>590</v>
      </c>
      <c r="N21" s="34">
        <f t="shared" si="7"/>
        <v>99.830795262267344</v>
      </c>
      <c r="O21" s="37">
        <v>522</v>
      </c>
      <c r="P21" s="33">
        <f t="shared" si="3"/>
        <v>93.214285714285722</v>
      </c>
      <c r="Q21" s="29">
        <f t="shared" si="4"/>
        <v>1112</v>
      </c>
      <c r="R21" s="34">
        <f t="shared" si="5"/>
        <v>96.611642050390969</v>
      </c>
    </row>
    <row r="22" spans="1:18" x14ac:dyDescent="0.25">
      <c r="A22" s="27"/>
      <c r="B22" s="36" t="s">
        <v>20</v>
      </c>
      <c r="C22" s="28" t="str">
        <f>'[1]9'!C20</f>
        <v>Puskesmas Bonang II</v>
      </c>
      <c r="D22" s="29">
        <f>'[1]30'!H23</f>
        <v>428</v>
      </c>
      <c r="E22" s="29">
        <f>'[1]30'!I23</f>
        <v>425</v>
      </c>
      <c r="F22" s="29">
        <f t="shared" si="8"/>
        <v>853</v>
      </c>
      <c r="G22" s="37">
        <v>440</v>
      </c>
      <c r="H22" s="34">
        <f>G22/D22*100</f>
        <v>102.803738317757</v>
      </c>
      <c r="I22" s="37">
        <v>413</v>
      </c>
      <c r="J22" s="34">
        <f t="shared" si="0"/>
        <v>97.176470588235304</v>
      </c>
      <c r="K22" s="29">
        <f t="shared" si="1"/>
        <v>853</v>
      </c>
      <c r="L22" s="34">
        <f t="shared" si="9"/>
        <v>100</v>
      </c>
      <c r="M22" s="37">
        <v>438</v>
      </c>
      <c r="N22" s="34">
        <f>M22/D22*100</f>
        <v>102.33644859813084</v>
      </c>
      <c r="O22" s="37">
        <v>413</v>
      </c>
      <c r="P22" s="33">
        <f t="shared" si="3"/>
        <v>97.176470588235304</v>
      </c>
      <c r="Q22" s="29">
        <f t="shared" si="4"/>
        <v>851</v>
      </c>
      <c r="R22" s="34">
        <f t="shared" si="5"/>
        <v>99.76553341148886</v>
      </c>
    </row>
    <row r="23" spans="1:18" x14ac:dyDescent="0.25">
      <c r="A23" s="27">
        <v>7</v>
      </c>
      <c r="B23" s="28" t="s">
        <v>21</v>
      </c>
      <c r="C23" s="28" t="str">
        <f>'[1]9'!C21</f>
        <v>Puskesmas Demak I</v>
      </c>
      <c r="D23" s="29">
        <f>'[1]30'!H24</f>
        <v>345</v>
      </c>
      <c r="E23" s="29">
        <f>'[1]30'!I24</f>
        <v>377</v>
      </c>
      <c r="F23" s="29">
        <f t="shared" si="8"/>
        <v>722</v>
      </c>
      <c r="G23" s="37">
        <v>345</v>
      </c>
      <c r="H23" s="34">
        <f t="shared" si="6"/>
        <v>100</v>
      </c>
      <c r="I23" s="37">
        <v>377</v>
      </c>
      <c r="J23" s="34">
        <f t="shared" si="0"/>
        <v>100</v>
      </c>
      <c r="K23" s="29">
        <f t="shared" si="1"/>
        <v>722</v>
      </c>
      <c r="L23" s="34">
        <f t="shared" si="9"/>
        <v>100</v>
      </c>
      <c r="M23" s="37">
        <v>345</v>
      </c>
      <c r="N23" s="34">
        <f t="shared" si="7"/>
        <v>100</v>
      </c>
      <c r="O23" s="37">
        <v>377</v>
      </c>
      <c r="P23" s="33">
        <f t="shared" si="3"/>
        <v>100</v>
      </c>
      <c r="Q23" s="29">
        <f t="shared" si="4"/>
        <v>722</v>
      </c>
      <c r="R23" s="34">
        <f t="shared" si="5"/>
        <v>100</v>
      </c>
    </row>
    <row r="24" spans="1:18" x14ac:dyDescent="0.25">
      <c r="A24" s="27"/>
      <c r="B24" s="36" t="s">
        <v>21</v>
      </c>
      <c r="C24" s="28" t="str">
        <f>'[1]9'!C22</f>
        <v>Puskesmas Demak II</v>
      </c>
      <c r="D24" s="29">
        <f>'[1]30'!H25</f>
        <v>340</v>
      </c>
      <c r="E24" s="29">
        <f>'[1]30'!I25</f>
        <v>286</v>
      </c>
      <c r="F24" s="29">
        <f t="shared" si="8"/>
        <v>626</v>
      </c>
      <c r="G24" s="37">
        <v>340</v>
      </c>
      <c r="H24" s="34">
        <f t="shared" si="6"/>
        <v>100</v>
      </c>
      <c r="I24" s="37">
        <v>286</v>
      </c>
      <c r="J24" s="34">
        <f t="shared" si="0"/>
        <v>100</v>
      </c>
      <c r="K24" s="29">
        <f t="shared" si="1"/>
        <v>626</v>
      </c>
      <c r="L24" s="34">
        <f t="shared" si="9"/>
        <v>100</v>
      </c>
      <c r="M24" s="37">
        <v>340</v>
      </c>
      <c r="N24" s="34">
        <f t="shared" si="7"/>
        <v>100</v>
      </c>
      <c r="O24" s="37">
        <v>286</v>
      </c>
      <c r="P24" s="33">
        <f t="shared" si="3"/>
        <v>100</v>
      </c>
      <c r="Q24" s="29">
        <f t="shared" si="4"/>
        <v>626</v>
      </c>
      <c r="R24" s="34">
        <f t="shared" si="5"/>
        <v>100</v>
      </c>
    </row>
    <row r="25" spans="1:18" x14ac:dyDescent="0.25">
      <c r="A25" s="27"/>
      <c r="B25" s="36" t="s">
        <v>21</v>
      </c>
      <c r="C25" s="28" t="str">
        <f>'[1]9'!C23</f>
        <v>Puskesmas Demak III</v>
      </c>
      <c r="D25" s="29">
        <f>'[1]30'!H26</f>
        <v>320</v>
      </c>
      <c r="E25" s="29">
        <f>'[1]30'!I26</f>
        <v>295</v>
      </c>
      <c r="F25" s="29">
        <f t="shared" si="8"/>
        <v>615</v>
      </c>
      <c r="G25" s="37">
        <v>318</v>
      </c>
      <c r="H25" s="34">
        <f t="shared" si="6"/>
        <v>99.375</v>
      </c>
      <c r="I25" s="37">
        <v>295</v>
      </c>
      <c r="J25" s="34">
        <f>I25/E25*100</f>
        <v>100</v>
      </c>
      <c r="K25" s="29">
        <f t="shared" si="1"/>
        <v>613</v>
      </c>
      <c r="L25" s="34">
        <f t="shared" si="9"/>
        <v>99.674796747967477</v>
      </c>
      <c r="M25" s="37">
        <v>318</v>
      </c>
      <c r="N25" s="34">
        <f t="shared" si="7"/>
        <v>99.375</v>
      </c>
      <c r="O25" s="37">
        <v>295</v>
      </c>
      <c r="P25" s="33">
        <f>O25/E25*100</f>
        <v>100</v>
      </c>
      <c r="Q25" s="29">
        <f t="shared" si="4"/>
        <v>613</v>
      </c>
      <c r="R25" s="34">
        <f t="shared" si="5"/>
        <v>99.674796747967477</v>
      </c>
    </row>
    <row r="26" spans="1:18" x14ac:dyDescent="0.25">
      <c r="A26" s="27">
        <v>8</v>
      </c>
      <c r="B26" s="28" t="s">
        <v>22</v>
      </c>
      <c r="C26" s="28" t="str">
        <f>'[1]9'!C24</f>
        <v>Puskesmas Wonosalam I</v>
      </c>
      <c r="D26" s="29">
        <f>'[1]30'!H27</f>
        <v>386</v>
      </c>
      <c r="E26" s="29">
        <f>'[1]30'!I27</f>
        <v>351</v>
      </c>
      <c r="F26" s="29">
        <f t="shared" si="8"/>
        <v>737</v>
      </c>
      <c r="G26" s="37">
        <v>384</v>
      </c>
      <c r="H26" s="34">
        <f t="shared" si="6"/>
        <v>99.481865284974091</v>
      </c>
      <c r="I26" s="37">
        <v>351</v>
      </c>
      <c r="J26" s="34">
        <f t="shared" si="0"/>
        <v>100</v>
      </c>
      <c r="K26" s="29">
        <f t="shared" si="1"/>
        <v>735</v>
      </c>
      <c r="L26" s="34">
        <f t="shared" si="9"/>
        <v>99.728629579375848</v>
      </c>
      <c r="M26" s="37">
        <v>384</v>
      </c>
      <c r="N26" s="34">
        <f t="shared" si="7"/>
        <v>99.481865284974091</v>
      </c>
      <c r="O26" s="37">
        <v>351</v>
      </c>
      <c r="P26" s="33">
        <f t="shared" si="3"/>
        <v>100</v>
      </c>
      <c r="Q26" s="29">
        <f t="shared" si="4"/>
        <v>735</v>
      </c>
      <c r="R26" s="34">
        <f t="shared" si="5"/>
        <v>99.728629579375848</v>
      </c>
    </row>
    <row r="27" spans="1:18" x14ac:dyDescent="0.25">
      <c r="A27" s="27"/>
      <c r="B27" s="36" t="s">
        <v>22</v>
      </c>
      <c r="C27" s="28" t="str">
        <f>'[1]9'!C25</f>
        <v>Puskesmas Wonosalam II</v>
      </c>
      <c r="D27" s="29">
        <f>'[1]30'!H28</f>
        <v>355</v>
      </c>
      <c r="E27" s="29">
        <f>'[1]30'!I28</f>
        <v>313</v>
      </c>
      <c r="F27" s="29">
        <f t="shared" si="8"/>
        <v>668</v>
      </c>
      <c r="G27" s="37">
        <v>355</v>
      </c>
      <c r="H27" s="34">
        <f t="shared" si="6"/>
        <v>100</v>
      </c>
      <c r="I27" s="37">
        <v>312</v>
      </c>
      <c r="J27" s="34">
        <f t="shared" si="0"/>
        <v>99.680511182108617</v>
      </c>
      <c r="K27" s="29">
        <f t="shared" si="1"/>
        <v>667</v>
      </c>
      <c r="L27" s="34">
        <f t="shared" si="9"/>
        <v>99.850299401197603</v>
      </c>
      <c r="M27" s="37">
        <v>354</v>
      </c>
      <c r="N27" s="34">
        <f t="shared" si="7"/>
        <v>99.718309859154928</v>
      </c>
      <c r="O27" s="37">
        <v>312</v>
      </c>
      <c r="P27" s="33">
        <f t="shared" si="3"/>
        <v>99.680511182108617</v>
      </c>
      <c r="Q27" s="29">
        <f t="shared" si="4"/>
        <v>666</v>
      </c>
      <c r="R27" s="34">
        <f>Q27/F27*100</f>
        <v>99.700598802395206</v>
      </c>
    </row>
    <row r="28" spans="1:18" x14ac:dyDescent="0.25">
      <c r="A28" s="27">
        <v>9</v>
      </c>
      <c r="B28" s="28" t="s">
        <v>23</v>
      </c>
      <c r="C28" s="28" t="str">
        <f>'[1]9'!C26</f>
        <v>Puskesmas Dempet</v>
      </c>
      <c r="D28" s="29">
        <f>'[1]30'!H29</f>
        <v>495</v>
      </c>
      <c r="E28" s="29">
        <f>'[1]30'!I29</f>
        <v>420</v>
      </c>
      <c r="F28" s="29">
        <f t="shared" si="8"/>
        <v>915</v>
      </c>
      <c r="G28" s="37">
        <v>495</v>
      </c>
      <c r="H28" s="34">
        <f t="shared" si="6"/>
        <v>100</v>
      </c>
      <c r="I28" s="37">
        <v>420</v>
      </c>
      <c r="J28" s="34">
        <f t="shared" si="0"/>
        <v>100</v>
      </c>
      <c r="K28" s="29">
        <f t="shared" si="1"/>
        <v>915</v>
      </c>
      <c r="L28" s="34">
        <f t="shared" si="9"/>
        <v>100</v>
      </c>
      <c r="M28" s="37">
        <v>495</v>
      </c>
      <c r="N28" s="34">
        <f t="shared" si="7"/>
        <v>100</v>
      </c>
      <c r="O28" s="37">
        <v>420</v>
      </c>
      <c r="P28" s="33">
        <f t="shared" si="3"/>
        <v>100</v>
      </c>
      <c r="Q28" s="29">
        <f t="shared" si="4"/>
        <v>915</v>
      </c>
      <c r="R28" s="34">
        <f t="shared" si="5"/>
        <v>100</v>
      </c>
    </row>
    <row r="29" spans="1:18" x14ac:dyDescent="0.25">
      <c r="A29" s="27">
        <v>10</v>
      </c>
      <c r="B29" s="28" t="s">
        <v>24</v>
      </c>
      <c r="C29" s="28" t="str">
        <f>'[1]9'!C27</f>
        <v xml:space="preserve">Puskesmas Kebonagung </v>
      </c>
      <c r="D29" s="29">
        <f>'[1]30'!H30</f>
        <v>307</v>
      </c>
      <c r="E29" s="29">
        <f>'[1]30'!I30</f>
        <v>340</v>
      </c>
      <c r="F29" s="29">
        <f t="shared" si="8"/>
        <v>647</v>
      </c>
      <c r="G29" s="37">
        <v>307</v>
      </c>
      <c r="H29" s="34">
        <f t="shared" si="6"/>
        <v>100</v>
      </c>
      <c r="I29" s="37">
        <v>340</v>
      </c>
      <c r="J29" s="34">
        <f t="shared" si="0"/>
        <v>100</v>
      </c>
      <c r="K29" s="29">
        <f t="shared" si="1"/>
        <v>647</v>
      </c>
      <c r="L29" s="34">
        <f t="shared" si="9"/>
        <v>100</v>
      </c>
      <c r="M29" s="37">
        <v>305</v>
      </c>
      <c r="N29" s="34">
        <f t="shared" si="7"/>
        <v>99.348534201954394</v>
      </c>
      <c r="O29" s="37">
        <v>337</v>
      </c>
      <c r="P29" s="33">
        <f t="shared" si="3"/>
        <v>99.117647058823536</v>
      </c>
      <c r="Q29" s="29">
        <f t="shared" si="4"/>
        <v>642</v>
      </c>
      <c r="R29" s="34">
        <f t="shared" si="5"/>
        <v>99.227202472952087</v>
      </c>
    </row>
    <row r="30" spans="1:18" x14ac:dyDescent="0.25">
      <c r="A30" s="27">
        <v>11</v>
      </c>
      <c r="B30" s="28" t="s">
        <v>25</v>
      </c>
      <c r="C30" s="28" t="str">
        <f>'[1]9'!C28</f>
        <v>Puskesmas Gajah I</v>
      </c>
      <c r="D30" s="29">
        <f>'[1]30'!H31</f>
        <v>295</v>
      </c>
      <c r="E30" s="29">
        <f>'[1]30'!I31</f>
        <v>255</v>
      </c>
      <c r="F30" s="29">
        <f t="shared" si="8"/>
        <v>550</v>
      </c>
      <c r="G30" s="37">
        <v>295</v>
      </c>
      <c r="H30" s="34">
        <f t="shared" si="6"/>
        <v>100</v>
      </c>
      <c r="I30" s="37">
        <v>255</v>
      </c>
      <c r="J30" s="34">
        <f t="shared" si="0"/>
        <v>100</v>
      </c>
      <c r="K30" s="29">
        <f t="shared" si="1"/>
        <v>550</v>
      </c>
      <c r="L30" s="34">
        <f t="shared" si="9"/>
        <v>100</v>
      </c>
      <c r="M30" s="37">
        <v>294</v>
      </c>
      <c r="N30" s="34">
        <f t="shared" si="7"/>
        <v>99.661016949152554</v>
      </c>
      <c r="O30" s="37">
        <v>255</v>
      </c>
      <c r="P30" s="33">
        <f t="shared" si="3"/>
        <v>100</v>
      </c>
      <c r="Q30" s="29">
        <f t="shared" si="4"/>
        <v>549</v>
      </c>
      <c r="R30" s="34">
        <f t="shared" si="5"/>
        <v>99.818181818181813</v>
      </c>
    </row>
    <row r="31" spans="1:18" x14ac:dyDescent="0.25">
      <c r="A31" s="27"/>
      <c r="B31" s="36" t="s">
        <v>25</v>
      </c>
      <c r="C31" s="28" t="str">
        <f>'[1]9'!C29</f>
        <v>Puskesmas Gajah II</v>
      </c>
      <c r="D31" s="29">
        <f>'[1]30'!H32</f>
        <v>170</v>
      </c>
      <c r="E31" s="29">
        <f>'[1]30'!I32</f>
        <v>173</v>
      </c>
      <c r="F31" s="29">
        <f t="shared" si="8"/>
        <v>343</v>
      </c>
      <c r="G31" s="37">
        <v>170</v>
      </c>
      <c r="H31" s="34">
        <f t="shared" si="6"/>
        <v>100</v>
      </c>
      <c r="I31" s="37">
        <v>173</v>
      </c>
      <c r="J31" s="34">
        <f t="shared" si="0"/>
        <v>100</v>
      </c>
      <c r="K31" s="29">
        <f t="shared" si="1"/>
        <v>343</v>
      </c>
      <c r="L31" s="34">
        <f t="shared" si="9"/>
        <v>100</v>
      </c>
      <c r="M31" s="37">
        <v>170</v>
      </c>
      <c r="N31" s="34">
        <f t="shared" si="7"/>
        <v>100</v>
      </c>
      <c r="O31" s="37">
        <v>173</v>
      </c>
      <c r="P31" s="33">
        <f t="shared" si="3"/>
        <v>100</v>
      </c>
      <c r="Q31" s="29">
        <f t="shared" si="4"/>
        <v>343</v>
      </c>
      <c r="R31" s="34">
        <f t="shared" si="5"/>
        <v>100</v>
      </c>
    </row>
    <row r="32" spans="1:18" x14ac:dyDescent="0.25">
      <c r="A32" s="27">
        <v>12</v>
      </c>
      <c r="B32" s="28" t="s">
        <v>26</v>
      </c>
      <c r="C32" s="28" t="str">
        <f>'[1]9'!C30</f>
        <v>Puskesmas Karanganyar I</v>
      </c>
      <c r="D32" s="29">
        <f>'[1]30'!H33</f>
        <v>275</v>
      </c>
      <c r="E32" s="29">
        <f>'[1]30'!I33</f>
        <v>250</v>
      </c>
      <c r="F32" s="29">
        <f t="shared" si="8"/>
        <v>525</v>
      </c>
      <c r="G32" s="37">
        <v>275</v>
      </c>
      <c r="H32" s="34">
        <f t="shared" si="6"/>
        <v>100</v>
      </c>
      <c r="I32" s="37">
        <v>250</v>
      </c>
      <c r="J32" s="34">
        <f t="shared" si="0"/>
        <v>100</v>
      </c>
      <c r="K32" s="29">
        <f t="shared" si="1"/>
        <v>525</v>
      </c>
      <c r="L32" s="34">
        <f t="shared" si="9"/>
        <v>100</v>
      </c>
      <c r="M32" s="37">
        <v>275</v>
      </c>
      <c r="N32" s="34">
        <f t="shared" si="7"/>
        <v>100</v>
      </c>
      <c r="O32" s="37">
        <v>250</v>
      </c>
      <c r="P32" s="33">
        <f t="shared" si="3"/>
        <v>100</v>
      </c>
      <c r="Q32" s="29">
        <f t="shared" si="4"/>
        <v>525</v>
      </c>
      <c r="R32" s="34">
        <f t="shared" si="5"/>
        <v>100</v>
      </c>
    </row>
    <row r="33" spans="1:18" x14ac:dyDescent="0.25">
      <c r="A33" s="27"/>
      <c r="B33" s="36" t="s">
        <v>26</v>
      </c>
      <c r="C33" s="28" t="str">
        <f>'[1]9'!C31</f>
        <v>Puskesmas Karanganyar II</v>
      </c>
      <c r="D33" s="29">
        <f>'[1]30'!H34</f>
        <v>362</v>
      </c>
      <c r="E33" s="29">
        <f>'[1]30'!I34</f>
        <v>324</v>
      </c>
      <c r="F33" s="29">
        <f t="shared" si="8"/>
        <v>686</v>
      </c>
      <c r="G33" s="37">
        <v>361</v>
      </c>
      <c r="H33" s="34">
        <f t="shared" si="6"/>
        <v>99.723756906077341</v>
      </c>
      <c r="I33" s="37">
        <v>323</v>
      </c>
      <c r="J33" s="34">
        <f t="shared" si="0"/>
        <v>99.691358024691354</v>
      </c>
      <c r="K33" s="29">
        <f t="shared" si="1"/>
        <v>684</v>
      </c>
      <c r="L33" s="34">
        <f t="shared" si="9"/>
        <v>99.708454810495624</v>
      </c>
      <c r="M33" s="37">
        <v>361</v>
      </c>
      <c r="N33" s="34">
        <f t="shared" si="7"/>
        <v>99.723756906077341</v>
      </c>
      <c r="O33" s="37">
        <v>323</v>
      </c>
      <c r="P33" s="33">
        <f t="shared" si="3"/>
        <v>99.691358024691354</v>
      </c>
      <c r="Q33" s="29">
        <f t="shared" si="4"/>
        <v>684</v>
      </c>
      <c r="R33" s="34">
        <f t="shared" si="5"/>
        <v>99.708454810495624</v>
      </c>
    </row>
    <row r="34" spans="1:18" x14ac:dyDescent="0.25">
      <c r="A34" s="27">
        <v>13</v>
      </c>
      <c r="B34" s="28" t="s">
        <v>27</v>
      </c>
      <c r="C34" s="28" t="str">
        <f>'[1]9'!C32</f>
        <v>Puskesmas Mijen I</v>
      </c>
      <c r="D34" s="29">
        <f>'[1]30'!H35</f>
        <v>273</v>
      </c>
      <c r="E34" s="29">
        <f>'[1]30'!I35</f>
        <v>256</v>
      </c>
      <c r="F34" s="29">
        <f t="shared" si="8"/>
        <v>529</v>
      </c>
      <c r="G34" s="37">
        <v>273</v>
      </c>
      <c r="H34" s="34">
        <f t="shared" si="6"/>
        <v>100</v>
      </c>
      <c r="I34" s="37">
        <v>256</v>
      </c>
      <c r="J34" s="34">
        <f t="shared" si="0"/>
        <v>100</v>
      </c>
      <c r="K34" s="29">
        <f t="shared" si="1"/>
        <v>529</v>
      </c>
      <c r="L34" s="34">
        <f t="shared" si="9"/>
        <v>100</v>
      </c>
      <c r="M34" s="37">
        <v>273</v>
      </c>
      <c r="N34" s="34">
        <f t="shared" si="7"/>
        <v>100</v>
      </c>
      <c r="O34" s="37">
        <v>256</v>
      </c>
      <c r="P34" s="33">
        <f t="shared" si="3"/>
        <v>100</v>
      </c>
      <c r="Q34" s="29">
        <f t="shared" si="4"/>
        <v>529</v>
      </c>
      <c r="R34" s="34">
        <f t="shared" si="5"/>
        <v>100</v>
      </c>
    </row>
    <row r="35" spans="1:18" x14ac:dyDescent="0.25">
      <c r="A35" s="27"/>
      <c r="B35" s="36" t="s">
        <v>27</v>
      </c>
      <c r="C35" s="28" t="str">
        <f>'[1]9'!C33</f>
        <v>Puskesmas Mijen II</v>
      </c>
      <c r="D35" s="29">
        <f>'[1]30'!H36</f>
        <v>249</v>
      </c>
      <c r="E35" s="29">
        <f>'[1]30'!I36</f>
        <v>224</v>
      </c>
      <c r="F35" s="29">
        <f t="shared" si="8"/>
        <v>473</v>
      </c>
      <c r="G35" s="37">
        <v>250</v>
      </c>
      <c r="H35" s="34">
        <f t="shared" si="6"/>
        <v>100.40160642570282</v>
      </c>
      <c r="I35" s="37">
        <v>225</v>
      </c>
      <c r="J35" s="34">
        <f t="shared" si="0"/>
        <v>100.44642857142858</v>
      </c>
      <c r="K35" s="29">
        <f t="shared" si="1"/>
        <v>475</v>
      </c>
      <c r="L35" s="34">
        <f t="shared" si="9"/>
        <v>100.42283298097252</v>
      </c>
      <c r="M35" s="37">
        <v>250</v>
      </c>
      <c r="N35" s="34">
        <f t="shared" si="7"/>
        <v>100.40160642570282</v>
      </c>
      <c r="O35" s="37">
        <v>225</v>
      </c>
      <c r="P35" s="33">
        <f t="shared" si="3"/>
        <v>100.44642857142858</v>
      </c>
      <c r="Q35" s="29">
        <f t="shared" si="4"/>
        <v>475</v>
      </c>
      <c r="R35" s="34">
        <f t="shared" si="5"/>
        <v>100.42283298097252</v>
      </c>
    </row>
    <row r="36" spans="1:18" x14ac:dyDescent="0.25">
      <c r="A36" s="27">
        <v>14</v>
      </c>
      <c r="B36" s="28" t="s">
        <v>28</v>
      </c>
      <c r="C36" s="28" t="str">
        <f>'[1]9'!C34</f>
        <v>Puskesmas Wedung I</v>
      </c>
      <c r="D36" s="29">
        <f>'[1]30'!H37</f>
        <v>514</v>
      </c>
      <c r="E36" s="29">
        <f>'[1]30'!I37</f>
        <v>450</v>
      </c>
      <c r="F36" s="29">
        <f t="shared" si="8"/>
        <v>964</v>
      </c>
      <c r="G36" s="37">
        <v>514</v>
      </c>
      <c r="H36" s="34">
        <f t="shared" si="6"/>
        <v>100</v>
      </c>
      <c r="I36" s="37">
        <v>450</v>
      </c>
      <c r="J36" s="34">
        <f t="shared" si="0"/>
        <v>100</v>
      </c>
      <c r="K36" s="29">
        <f t="shared" si="1"/>
        <v>964</v>
      </c>
      <c r="L36" s="34">
        <f t="shared" si="9"/>
        <v>100</v>
      </c>
      <c r="M36" s="37">
        <v>510</v>
      </c>
      <c r="N36" s="34">
        <f t="shared" si="7"/>
        <v>99.221789883268485</v>
      </c>
      <c r="O36" s="37">
        <v>449</v>
      </c>
      <c r="P36" s="33">
        <f t="shared" si="3"/>
        <v>99.777777777777771</v>
      </c>
      <c r="Q36" s="29">
        <f t="shared" si="4"/>
        <v>959</v>
      </c>
      <c r="R36" s="34">
        <f t="shared" si="5"/>
        <v>99.481327800829874</v>
      </c>
    </row>
    <row r="37" spans="1:18" x14ac:dyDescent="0.25">
      <c r="A37" s="27"/>
      <c r="B37" s="36" t="s">
        <v>28</v>
      </c>
      <c r="C37" s="28" t="str">
        <f>'[1]9'!C35</f>
        <v>Puskesmas Wedung II</v>
      </c>
      <c r="D37" s="29">
        <f>'[1]30'!H38</f>
        <v>320</v>
      </c>
      <c r="E37" s="29">
        <f>'[1]30'!I38</f>
        <v>335</v>
      </c>
      <c r="F37" s="29">
        <f t="shared" si="8"/>
        <v>655</v>
      </c>
      <c r="G37" s="38">
        <v>320</v>
      </c>
      <c r="H37" s="39">
        <f t="shared" si="6"/>
        <v>100</v>
      </c>
      <c r="I37" s="38">
        <v>335</v>
      </c>
      <c r="J37" s="39">
        <f t="shared" si="0"/>
        <v>100</v>
      </c>
      <c r="K37" s="40">
        <f t="shared" si="1"/>
        <v>655</v>
      </c>
      <c r="L37" s="39">
        <f t="shared" si="9"/>
        <v>100</v>
      </c>
      <c r="M37" s="38">
        <v>320</v>
      </c>
      <c r="N37" s="39">
        <f t="shared" si="7"/>
        <v>100</v>
      </c>
      <c r="O37" s="38">
        <v>335</v>
      </c>
      <c r="P37" s="33">
        <f t="shared" si="3"/>
        <v>100</v>
      </c>
      <c r="Q37" s="29">
        <f t="shared" si="4"/>
        <v>655</v>
      </c>
      <c r="R37" s="34">
        <f t="shared" si="5"/>
        <v>100</v>
      </c>
    </row>
    <row r="38" spans="1:18" ht="16.5" thickBot="1" x14ac:dyDescent="0.3">
      <c r="A38" s="41" t="s">
        <v>29</v>
      </c>
      <c r="B38" s="42"/>
      <c r="C38" s="43"/>
      <c r="D38" s="44">
        <f>SUM(D11:D37)</f>
        <v>10657</v>
      </c>
      <c r="E38" s="44">
        <f>SUM(E11:E37)</f>
        <v>10121</v>
      </c>
      <c r="F38" s="44">
        <f>SUM(F11:F37)</f>
        <v>20778</v>
      </c>
      <c r="G38" s="44">
        <f>SUM(G11:G37)</f>
        <v>10659</v>
      </c>
      <c r="H38" s="45">
        <f>G38/D38*100</f>
        <v>100.01876700760064</v>
      </c>
      <c r="I38" s="44">
        <f>SUM(I11:I37)</f>
        <v>10070</v>
      </c>
      <c r="J38" s="45">
        <f>I38/E38*100</f>
        <v>99.496097223594504</v>
      </c>
      <c r="K38" s="44">
        <f>SUM(K11:K37)</f>
        <v>20729</v>
      </c>
      <c r="L38" s="45">
        <f>K38/F38*100</f>
        <v>99.764173645201666</v>
      </c>
      <c r="M38" s="44">
        <f>SUM(M11:M37)</f>
        <v>10638</v>
      </c>
      <c r="N38" s="45">
        <f>M38/D38*100</f>
        <v>99.821713427793938</v>
      </c>
      <c r="O38" s="44">
        <f>SUM(O11:O37)</f>
        <v>10061</v>
      </c>
      <c r="P38" s="46">
        <f>O38/E38*100</f>
        <v>99.407173204228826</v>
      </c>
      <c r="Q38" s="44">
        <f>SUM(Q11:Q37)</f>
        <v>20699</v>
      </c>
      <c r="R38" s="45">
        <f>Q38/F38*100</f>
        <v>99.619790162672061</v>
      </c>
    </row>
    <row r="39" spans="1:18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8"/>
      <c r="Q39" s="48"/>
      <c r="R39" s="48"/>
    </row>
    <row r="40" spans="1:18" x14ac:dyDescent="0.25">
      <c r="A40" s="49" t="s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5">
      <c r="A41" s="49" t="s">
        <v>31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/>
      <c r="B42" s="2"/>
      <c r="C42" s="2"/>
      <c r="D42" s="2"/>
      <c r="E42" s="2"/>
      <c r="F42" s="2"/>
      <c r="G42" s="2"/>
      <c r="H42" s="2"/>
      <c r="I42" s="2"/>
      <c r="J42" s="50"/>
      <c r="K42" s="2"/>
      <c r="L42" s="2"/>
      <c r="M42" s="2"/>
      <c r="N42" s="2"/>
      <c r="O42" s="2"/>
      <c r="P42" s="50"/>
      <c r="Q42" s="2"/>
      <c r="R42" s="2"/>
    </row>
  </sheetData>
  <mergeCells count="12">
    <mergeCell ref="O8:P8"/>
    <mergeCell ref="Q8:R8"/>
    <mergeCell ref="A7:A9"/>
    <mergeCell ref="B7:B9"/>
    <mergeCell ref="C7:C9"/>
    <mergeCell ref="D7:F8"/>
    <mergeCell ref="G7:L7"/>
    <mergeCell ref="M7:R7"/>
    <mergeCell ref="G8:H8"/>
    <mergeCell ref="I8:J8"/>
    <mergeCell ref="K8:L8"/>
    <mergeCell ref="M8:N8"/>
  </mergeCells>
  <conditionalFormatting sqref="P42 J42">
    <cfRule type="cellIs" dxfId="1" priority="1" stopIfTrue="1" operator="not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2020-08-10T01:28:26Z</dcterms:created>
  <dcterms:modified xsi:type="dcterms:W3CDTF">2020-08-10T01:29:19Z</dcterms:modified>
</cp:coreProperties>
</file>