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2020 Semester I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 calcMode="manual" iterate="1" iterateCount="1000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0" i="1" l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R39" i="1"/>
  <c r="Q39" i="1"/>
  <c r="P39" i="1"/>
  <c r="N39" i="1"/>
  <c r="L39" i="1"/>
  <c r="K39" i="1"/>
  <c r="J39" i="1"/>
  <c r="H39" i="1"/>
  <c r="F39" i="1"/>
  <c r="C39" i="1"/>
  <c r="B39" i="1"/>
  <c r="A39" i="1"/>
  <c r="R38" i="1"/>
  <c r="Q38" i="1"/>
  <c r="P38" i="1"/>
  <c r="N38" i="1"/>
  <c r="L38" i="1"/>
  <c r="K38" i="1"/>
  <c r="J38" i="1"/>
  <c r="H38" i="1"/>
  <c r="F38" i="1"/>
  <c r="C38" i="1"/>
  <c r="B38" i="1"/>
  <c r="A38" i="1"/>
  <c r="R37" i="1"/>
  <c r="Q37" i="1"/>
  <c r="P37" i="1"/>
  <c r="N37" i="1"/>
  <c r="L37" i="1"/>
  <c r="K37" i="1"/>
  <c r="J37" i="1"/>
  <c r="H37" i="1"/>
  <c r="F37" i="1"/>
  <c r="C37" i="1"/>
  <c r="B37" i="1"/>
  <c r="A37" i="1"/>
  <c r="R36" i="1"/>
  <c r="Q36" i="1"/>
  <c r="P36" i="1"/>
  <c r="N36" i="1"/>
  <c r="L36" i="1"/>
  <c r="K36" i="1"/>
  <c r="J36" i="1"/>
  <c r="H36" i="1"/>
  <c r="F36" i="1"/>
  <c r="C36" i="1"/>
  <c r="B36" i="1"/>
  <c r="A36" i="1"/>
  <c r="R35" i="1"/>
  <c r="Q35" i="1"/>
  <c r="P35" i="1"/>
  <c r="N35" i="1"/>
  <c r="L35" i="1"/>
  <c r="K35" i="1"/>
  <c r="J35" i="1"/>
  <c r="H35" i="1"/>
  <c r="F35" i="1"/>
  <c r="C35" i="1"/>
  <c r="B35" i="1"/>
  <c r="A35" i="1"/>
  <c r="R34" i="1"/>
  <c r="Q34" i="1"/>
  <c r="P34" i="1"/>
  <c r="N34" i="1"/>
  <c r="L34" i="1"/>
  <c r="K34" i="1"/>
  <c r="J34" i="1"/>
  <c r="H34" i="1"/>
  <c r="F34" i="1"/>
  <c r="C34" i="1"/>
  <c r="B34" i="1"/>
  <c r="A34" i="1"/>
  <c r="R33" i="1"/>
  <c r="Q33" i="1"/>
  <c r="P33" i="1"/>
  <c r="N33" i="1"/>
  <c r="L33" i="1"/>
  <c r="K33" i="1"/>
  <c r="J33" i="1"/>
  <c r="H33" i="1"/>
  <c r="F33" i="1"/>
  <c r="C33" i="1"/>
  <c r="B33" i="1"/>
  <c r="A33" i="1"/>
  <c r="R32" i="1"/>
  <c r="Q32" i="1"/>
  <c r="P32" i="1"/>
  <c r="N32" i="1"/>
  <c r="L32" i="1"/>
  <c r="K32" i="1"/>
  <c r="J32" i="1"/>
  <c r="H32" i="1"/>
  <c r="F32" i="1"/>
  <c r="C32" i="1"/>
  <c r="B32" i="1"/>
  <c r="A32" i="1"/>
  <c r="R31" i="1"/>
  <c r="Q31" i="1"/>
  <c r="P31" i="1"/>
  <c r="N31" i="1"/>
  <c r="L31" i="1"/>
  <c r="K31" i="1"/>
  <c r="J31" i="1"/>
  <c r="H31" i="1"/>
  <c r="F31" i="1"/>
  <c r="C31" i="1"/>
  <c r="B31" i="1"/>
  <c r="A31" i="1"/>
  <c r="R30" i="1"/>
  <c r="Q30" i="1"/>
  <c r="P30" i="1"/>
  <c r="N30" i="1"/>
  <c r="L30" i="1"/>
  <c r="K30" i="1"/>
  <c r="J30" i="1"/>
  <c r="H30" i="1"/>
  <c r="F30" i="1"/>
  <c r="C30" i="1"/>
  <c r="B30" i="1"/>
  <c r="A30" i="1"/>
  <c r="R29" i="1"/>
  <c r="Q29" i="1"/>
  <c r="P29" i="1"/>
  <c r="N29" i="1"/>
  <c r="L29" i="1"/>
  <c r="K29" i="1"/>
  <c r="J29" i="1"/>
  <c r="H29" i="1"/>
  <c r="F29" i="1"/>
  <c r="C29" i="1"/>
  <c r="B29" i="1"/>
  <c r="A29" i="1"/>
  <c r="R28" i="1"/>
  <c r="Q28" i="1"/>
  <c r="P28" i="1"/>
  <c r="N28" i="1"/>
  <c r="L28" i="1"/>
  <c r="K28" i="1"/>
  <c r="J28" i="1"/>
  <c r="H28" i="1"/>
  <c r="F28" i="1"/>
  <c r="C28" i="1"/>
  <c r="B28" i="1"/>
  <c r="A28" i="1"/>
  <c r="R27" i="1"/>
  <c r="Q27" i="1"/>
  <c r="P27" i="1"/>
  <c r="N27" i="1"/>
  <c r="L27" i="1"/>
  <c r="K27" i="1"/>
  <c r="J27" i="1"/>
  <c r="H27" i="1"/>
  <c r="F27" i="1"/>
  <c r="C27" i="1"/>
  <c r="B27" i="1"/>
  <c r="A27" i="1"/>
  <c r="R26" i="1"/>
  <c r="Q26" i="1"/>
  <c r="P26" i="1"/>
  <c r="N26" i="1"/>
  <c r="L26" i="1"/>
  <c r="K26" i="1"/>
  <c r="J26" i="1"/>
  <c r="H26" i="1"/>
  <c r="F26" i="1"/>
  <c r="C26" i="1"/>
  <c r="B26" i="1"/>
  <c r="A26" i="1"/>
  <c r="R25" i="1"/>
  <c r="Q25" i="1"/>
  <c r="P25" i="1"/>
  <c r="N25" i="1"/>
  <c r="L25" i="1"/>
  <c r="K25" i="1"/>
  <c r="J25" i="1"/>
  <c r="H25" i="1"/>
  <c r="F25" i="1"/>
  <c r="C25" i="1"/>
  <c r="B25" i="1"/>
  <c r="A25" i="1"/>
  <c r="R24" i="1"/>
  <c r="Q24" i="1"/>
  <c r="P24" i="1"/>
  <c r="N24" i="1"/>
  <c r="L24" i="1"/>
  <c r="K24" i="1"/>
  <c r="J24" i="1"/>
  <c r="H24" i="1"/>
  <c r="F24" i="1"/>
  <c r="C24" i="1"/>
  <c r="B24" i="1"/>
  <c r="A24" i="1"/>
  <c r="R23" i="1"/>
  <c r="Q23" i="1"/>
  <c r="P23" i="1"/>
  <c r="N23" i="1"/>
  <c r="L23" i="1"/>
  <c r="K23" i="1"/>
  <c r="J23" i="1"/>
  <c r="H23" i="1"/>
  <c r="F23" i="1"/>
  <c r="C23" i="1"/>
  <c r="B23" i="1"/>
  <c r="A23" i="1"/>
  <c r="R22" i="1"/>
  <c r="Q22" i="1"/>
  <c r="P22" i="1"/>
  <c r="N22" i="1"/>
  <c r="L22" i="1"/>
  <c r="K22" i="1"/>
  <c r="J22" i="1"/>
  <c r="H22" i="1"/>
  <c r="F22" i="1"/>
  <c r="C22" i="1"/>
  <c r="B22" i="1"/>
  <c r="A22" i="1"/>
  <c r="R21" i="1"/>
  <c r="Q21" i="1"/>
  <c r="P21" i="1"/>
  <c r="N21" i="1"/>
  <c r="L21" i="1"/>
  <c r="K21" i="1"/>
  <c r="J21" i="1"/>
  <c r="H21" i="1"/>
  <c r="F21" i="1"/>
  <c r="C21" i="1"/>
  <c r="B21" i="1"/>
  <c r="A21" i="1"/>
  <c r="R20" i="1"/>
  <c r="Q20" i="1"/>
  <c r="P20" i="1"/>
  <c r="N20" i="1"/>
  <c r="L20" i="1"/>
  <c r="K20" i="1"/>
  <c r="J20" i="1"/>
  <c r="H20" i="1"/>
  <c r="F20" i="1"/>
  <c r="C20" i="1"/>
  <c r="B20" i="1"/>
  <c r="A20" i="1"/>
  <c r="R19" i="1"/>
  <c r="Q19" i="1"/>
  <c r="P19" i="1"/>
  <c r="N19" i="1"/>
  <c r="L19" i="1"/>
  <c r="K19" i="1"/>
  <c r="J19" i="1"/>
  <c r="H19" i="1"/>
  <c r="F19" i="1"/>
  <c r="C19" i="1"/>
  <c r="B19" i="1"/>
  <c r="A19" i="1"/>
  <c r="R18" i="1"/>
  <c r="Q18" i="1"/>
  <c r="P18" i="1"/>
  <c r="N18" i="1"/>
  <c r="L18" i="1"/>
  <c r="K18" i="1"/>
  <c r="J18" i="1"/>
  <c r="H18" i="1"/>
  <c r="F18" i="1"/>
  <c r="C18" i="1"/>
  <c r="B18" i="1"/>
  <c r="A18" i="1"/>
  <c r="R17" i="1"/>
  <c r="Q17" i="1"/>
  <c r="P17" i="1"/>
  <c r="N17" i="1"/>
  <c r="L17" i="1"/>
  <c r="K17" i="1"/>
  <c r="J17" i="1"/>
  <c r="H17" i="1"/>
  <c r="F17" i="1"/>
  <c r="C17" i="1"/>
  <c r="B17" i="1"/>
  <c r="A17" i="1"/>
  <c r="R16" i="1"/>
  <c r="Q16" i="1"/>
  <c r="P16" i="1"/>
  <c r="N16" i="1"/>
  <c r="L16" i="1"/>
  <c r="K16" i="1"/>
  <c r="J16" i="1"/>
  <c r="H16" i="1"/>
  <c r="F16" i="1"/>
  <c r="C16" i="1"/>
  <c r="B16" i="1"/>
  <c r="A16" i="1"/>
  <c r="R15" i="1"/>
  <c r="Q15" i="1"/>
  <c r="P15" i="1"/>
  <c r="N15" i="1"/>
  <c r="L15" i="1"/>
  <c r="K15" i="1"/>
  <c r="J15" i="1"/>
  <c r="H15" i="1"/>
  <c r="F15" i="1"/>
  <c r="C15" i="1"/>
  <c r="B15" i="1"/>
  <c r="A15" i="1"/>
  <c r="R14" i="1"/>
  <c r="Q14" i="1"/>
  <c r="P14" i="1"/>
  <c r="N14" i="1"/>
  <c r="L14" i="1"/>
  <c r="K14" i="1"/>
  <c r="J14" i="1"/>
  <c r="H14" i="1"/>
  <c r="F14" i="1"/>
  <c r="C14" i="1"/>
  <c r="B14" i="1"/>
  <c r="A14" i="1"/>
  <c r="R13" i="1"/>
  <c r="Q13" i="1"/>
  <c r="P13" i="1"/>
  <c r="N13" i="1"/>
  <c r="L13" i="1"/>
  <c r="K13" i="1"/>
  <c r="J13" i="1"/>
  <c r="H13" i="1"/>
  <c r="F13" i="1"/>
  <c r="C13" i="1"/>
  <c r="B13" i="1"/>
  <c r="A13" i="1"/>
  <c r="H6" i="1"/>
  <c r="I5" i="1"/>
  <c r="H5" i="1"/>
</calcChain>
</file>

<file path=xl/sharedStrings.xml><?xml version="1.0" encoding="utf-8"?>
<sst xmlns="http://schemas.openxmlformats.org/spreadsheetml/2006/main" count="34" uniqueCount="19">
  <si>
    <t>TABEL  40</t>
  </si>
  <si>
    <t>CAKUPAN IMUNISASI LANJUTAN DPT-HB-Hib 4 DAN CAMPAK/MR2 PADA ANAK USIA DIBAWAH DUA TAHUN (BADUTA)</t>
  </si>
  <si>
    <t>MENURUT JENIS KELAMIN, KECAMATAN, DAN PUSKESMAS</t>
  </si>
  <si>
    <t>2020 SEMESTER I</t>
  </si>
  <si>
    <t>NO</t>
  </si>
  <si>
    <t>KECAMATAN</t>
  </si>
  <si>
    <t>PUSKESMAS</t>
  </si>
  <si>
    <t>JUMLAH BADUTA</t>
  </si>
  <si>
    <t>BADUTA DIIMUNISASI</t>
  </si>
  <si>
    <t>DPT-HB-Hib4</t>
  </si>
  <si>
    <t>CAMPAK/MR2</t>
  </si>
  <si>
    <t>L</t>
  </si>
  <si>
    <t>P</t>
  </si>
  <si>
    <t>L + P</t>
  </si>
  <si>
    <t>L+P</t>
  </si>
  <si>
    <t>JUMLAH</t>
  </si>
  <si>
    <t>%</t>
  </si>
  <si>
    <t>JUMLAH (KAB/KOTA)</t>
  </si>
  <si>
    <t>Sumber: Seksi Surveilans dan Imunisasi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</si>
</sst>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Continuous" vertical="center"/>
    </xf>
    <xf numFmtId="0" fontId="1" fillId="0" borderId="4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Continuous" vertical="center"/>
    </xf>
    <xf numFmtId="0" fontId="1" fillId="0" borderId="9" xfId="0" applyFont="1" applyBorder="1" applyAlignment="1">
      <alignment horizontal="centerContinuous" vertical="center"/>
    </xf>
    <xf numFmtId="0" fontId="1" fillId="0" borderId="10" xfId="0" applyFont="1" applyBorder="1" applyAlignment="1">
      <alignment horizontal="centerContinuous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37" fontId="1" fillId="0" borderId="6" xfId="1" applyNumberFormat="1" applyFont="1" applyBorder="1" applyAlignment="1">
      <alignment horizontal="right" vertical="center"/>
    </xf>
    <xf numFmtId="37" fontId="1" fillId="0" borderId="6" xfId="1" applyNumberFormat="1" applyFont="1" applyBorder="1" applyAlignment="1">
      <alignment vertical="center"/>
    </xf>
    <xf numFmtId="164" fontId="1" fillId="0" borderId="6" xfId="2" applyNumberFormat="1" applyFont="1" applyBorder="1" applyAlignment="1">
      <alignment vertical="center"/>
    </xf>
    <xf numFmtId="164" fontId="1" fillId="0" borderId="13" xfId="2" applyNumberFormat="1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37" fontId="6" fillId="0" borderId="14" xfId="1" applyNumberFormat="1" applyFont="1" applyBorder="1" applyAlignment="1">
      <alignment vertical="center"/>
    </xf>
    <xf numFmtId="164" fontId="6" fillId="0" borderId="14" xfId="2" applyNumberFormat="1" applyFont="1" applyBorder="1" applyAlignment="1">
      <alignment vertical="center"/>
    </xf>
    <xf numFmtId="164" fontId="6" fillId="0" borderId="15" xfId="2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</cellXfs>
  <cellStyles count="3">
    <cellStyle name="Comma [0] 2 2" xfId="1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han/LAMPIRAN%20JUKNIS%20PROFIL%20KES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 refreshError="1"/>
      <sheetData sheetId="1" refreshError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9">
          <cell r="A9">
            <v>1</v>
          </cell>
          <cell r="B9" t="str">
            <v>MRANGGEN</v>
          </cell>
          <cell r="C9" t="str">
            <v>Puskesmas Mranggen I</v>
          </cell>
        </row>
        <row r="10">
          <cell r="A10">
            <v>2</v>
          </cell>
          <cell r="B10" t="str">
            <v>MRANGGEN</v>
          </cell>
          <cell r="C10" t="str">
            <v>Puskesmas Mranggen II</v>
          </cell>
        </row>
        <row r="11">
          <cell r="A11">
            <v>3</v>
          </cell>
          <cell r="B11" t="str">
            <v>MRANGGEN</v>
          </cell>
          <cell r="C11" t="str">
            <v>Puskesmas Mranggen III</v>
          </cell>
        </row>
        <row r="12">
          <cell r="A12">
            <v>4</v>
          </cell>
          <cell r="B12" t="str">
            <v>KARANGAWEN</v>
          </cell>
          <cell r="C12" t="str">
            <v>Puskesmas Karangawen I</v>
          </cell>
        </row>
        <row r="13">
          <cell r="A13">
            <v>5</v>
          </cell>
          <cell r="B13" t="str">
            <v>KARANGAWEN</v>
          </cell>
          <cell r="C13" t="str">
            <v>Puskesmas Karangawen II</v>
          </cell>
        </row>
        <row r="14">
          <cell r="A14">
            <v>6</v>
          </cell>
          <cell r="B14" t="str">
            <v>GUNTUR</v>
          </cell>
          <cell r="C14" t="str">
            <v>Puskesmas Guntur I</v>
          </cell>
        </row>
        <row r="15">
          <cell r="A15">
            <v>7</v>
          </cell>
          <cell r="B15" t="str">
            <v>GUNTUR</v>
          </cell>
          <cell r="C15" t="str">
            <v>Puskesmas Guntur II</v>
          </cell>
        </row>
        <row r="16">
          <cell r="A16">
            <v>8</v>
          </cell>
          <cell r="B16" t="str">
            <v>SAYUNG</v>
          </cell>
          <cell r="C16" t="str">
            <v>Puskesmas Sayung I</v>
          </cell>
        </row>
        <row r="17">
          <cell r="A17">
            <v>9</v>
          </cell>
          <cell r="B17" t="str">
            <v>SAYUNG</v>
          </cell>
          <cell r="C17" t="str">
            <v>Puskesmas Sayung II</v>
          </cell>
        </row>
        <row r="18">
          <cell r="A18">
            <v>10</v>
          </cell>
          <cell r="B18" t="str">
            <v>KARANGTENGAH</v>
          </cell>
          <cell r="C18" t="str">
            <v>Puskesmas Karang Tengah</v>
          </cell>
        </row>
        <row r="19">
          <cell r="A19">
            <v>11</v>
          </cell>
          <cell r="B19" t="str">
            <v>BONANG</v>
          </cell>
          <cell r="C19" t="str">
            <v>Puskesmas Bonang I</v>
          </cell>
        </row>
        <row r="20">
          <cell r="A20">
            <v>12</v>
          </cell>
          <cell r="B20" t="str">
            <v>BONANG</v>
          </cell>
          <cell r="C20" t="str">
            <v>Puskesmas Bonang II</v>
          </cell>
        </row>
        <row r="21">
          <cell r="A21">
            <v>13</v>
          </cell>
          <cell r="B21" t="str">
            <v>DEMAK</v>
          </cell>
          <cell r="C21" t="str">
            <v>Puskesmas Demak I</v>
          </cell>
        </row>
        <row r="22">
          <cell r="A22">
            <v>14</v>
          </cell>
          <cell r="B22" t="str">
            <v>DEMAK</v>
          </cell>
          <cell r="C22" t="str">
            <v>Puskesmas Demak II</v>
          </cell>
        </row>
        <row r="23">
          <cell r="A23">
            <v>15</v>
          </cell>
          <cell r="B23" t="str">
            <v>DEMAK</v>
          </cell>
          <cell r="C23" t="str">
            <v>Puskesmas Demak III</v>
          </cell>
        </row>
        <row r="24">
          <cell r="A24">
            <v>16</v>
          </cell>
          <cell r="B24" t="str">
            <v>WONOSALAM</v>
          </cell>
          <cell r="C24" t="str">
            <v>Puskesmas Wonosalam I</v>
          </cell>
        </row>
        <row r="25">
          <cell r="A25">
            <v>17</v>
          </cell>
          <cell r="B25" t="str">
            <v>WONOSALAM</v>
          </cell>
          <cell r="C25" t="str">
            <v>Puskesmas Wonosalam II</v>
          </cell>
        </row>
        <row r="26">
          <cell r="A26">
            <v>18</v>
          </cell>
          <cell r="B26" t="str">
            <v>DEMPET</v>
          </cell>
          <cell r="C26" t="str">
            <v>Puskesmas Dempet</v>
          </cell>
        </row>
        <row r="27">
          <cell r="A27">
            <v>19</v>
          </cell>
          <cell r="B27" t="str">
            <v>KEBONAGUNG</v>
          </cell>
          <cell r="C27" t="str">
            <v xml:space="preserve">Puskesmas Kebonagung </v>
          </cell>
        </row>
        <row r="28">
          <cell r="A28">
            <v>20</v>
          </cell>
          <cell r="B28" t="str">
            <v>GAJAH</v>
          </cell>
          <cell r="C28" t="str">
            <v>Puskesmas Gajah I</v>
          </cell>
        </row>
        <row r="29">
          <cell r="A29">
            <v>21</v>
          </cell>
          <cell r="B29" t="str">
            <v>GAJAH</v>
          </cell>
          <cell r="C29" t="str">
            <v>Puskesmas Gajah II</v>
          </cell>
        </row>
        <row r="30">
          <cell r="A30">
            <v>22</v>
          </cell>
          <cell r="B30" t="str">
            <v>KARANGANYAR</v>
          </cell>
          <cell r="C30" t="str">
            <v>Puskesmas Karanganyar I</v>
          </cell>
        </row>
        <row r="31">
          <cell r="A31">
            <v>23</v>
          </cell>
          <cell r="B31" t="str">
            <v>KARANGANYAR</v>
          </cell>
          <cell r="C31" t="str">
            <v>Puskesmas Karanganyar II</v>
          </cell>
        </row>
        <row r="32">
          <cell r="A32">
            <v>24</v>
          </cell>
          <cell r="B32" t="str">
            <v>MIJEN</v>
          </cell>
          <cell r="C32" t="str">
            <v>Puskesmas Mijen I</v>
          </cell>
        </row>
        <row r="33">
          <cell r="A33">
            <v>25</v>
          </cell>
          <cell r="B33" t="str">
            <v>MIJEN</v>
          </cell>
          <cell r="C33" t="str">
            <v>Puskesmas Mijen II</v>
          </cell>
        </row>
        <row r="34">
          <cell r="A34">
            <v>26</v>
          </cell>
          <cell r="B34" t="str">
            <v>WEDUNG</v>
          </cell>
          <cell r="C34" t="str">
            <v>Puskesmas Wedung I</v>
          </cell>
        </row>
        <row r="35">
          <cell r="A35">
            <v>27</v>
          </cell>
          <cell r="B35" t="str">
            <v>WEDUNG</v>
          </cell>
          <cell r="C35" t="str">
            <v>Puskesmas Wedung II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workbookViewId="0">
      <selection activeCell="A3" sqref="A3"/>
    </sheetView>
  </sheetViews>
  <sheetFormatPr defaultRowHeight="15" x14ac:dyDescent="0.25"/>
  <cols>
    <col min="1" max="1" width="5.7109375" customWidth="1"/>
    <col min="2" max="2" width="21.7109375" customWidth="1"/>
    <col min="3" max="3" width="29.5703125" bestFit="1" customWidth="1"/>
    <col min="4" max="6" width="8.5703125" customWidth="1"/>
    <col min="7" max="18" width="9.42578125" customWidth="1"/>
  </cols>
  <sheetData>
    <row r="1" spans="1:18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6.5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6.5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6.5" x14ac:dyDescent="0.25">
      <c r="A5" s="4"/>
      <c r="B5" s="4"/>
      <c r="C5" s="4"/>
      <c r="D5" s="4"/>
      <c r="E5" s="4"/>
      <c r="F5" s="4"/>
      <c r="G5" s="4"/>
      <c r="H5" s="5" t="str">
        <f ca="1">'[1]1'!E5</f>
        <v>KABUPATEN/KOTA</v>
      </c>
      <c r="I5" s="6" t="str">
        <f ca="1">'[1]1'!F5</f>
        <v>DEMAK</v>
      </c>
      <c r="J5" s="4"/>
      <c r="K5" s="4"/>
      <c r="L5" s="4"/>
      <c r="M5" s="3"/>
      <c r="N5" s="3"/>
      <c r="O5" s="3"/>
      <c r="P5" s="3"/>
      <c r="Q5" s="3"/>
      <c r="R5" s="3"/>
    </row>
    <row r="6" spans="1:18" ht="16.5" x14ac:dyDescent="0.25">
      <c r="A6" s="4"/>
      <c r="B6" s="4"/>
      <c r="C6" s="4"/>
      <c r="D6" s="4"/>
      <c r="E6" s="4"/>
      <c r="F6" s="4"/>
      <c r="G6" s="4"/>
      <c r="H6" s="5" t="str">
        <f ca="1">'[1]1'!E6</f>
        <v xml:space="preserve">TAHUN </v>
      </c>
      <c r="I6" s="6" t="s">
        <v>3</v>
      </c>
      <c r="J6" s="4"/>
      <c r="K6" s="4"/>
      <c r="L6" s="4"/>
      <c r="M6" s="3"/>
      <c r="N6" s="3"/>
      <c r="O6" s="3"/>
      <c r="P6" s="3"/>
      <c r="Q6" s="3"/>
      <c r="R6" s="3"/>
    </row>
    <row r="7" spans="1:18" ht="15.75" thickBot="1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x14ac:dyDescent="0.25">
      <c r="A8" s="7" t="s">
        <v>4</v>
      </c>
      <c r="B8" s="7" t="s">
        <v>5</v>
      </c>
      <c r="C8" s="7" t="s">
        <v>6</v>
      </c>
      <c r="D8" s="8" t="s">
        <v>7</v>
      </c>
      <c r="E8" s="8"/>
      <c r="F8" s="8"/>
      <c r="G8" s="9" t="s">
        <v>8</v>
      </c>
      <c r="H8" s="10"/>
      <c r="I8" s="10"/>
      <c r="J8" s="10"/>
      <c r="K8" s="10"/>
      <c r="L8" s="10"/>
      <c r="M8" s="9"/>
      <c r="N8" s="10"/>
      <c r="O8" s="11"/>
      <c r="P8" s="10"/>
      <c r="Q8" s="10"/>
      <c r="R8" s="11"/>
    </row>
    <row r="9" spans="1:18" x14ac:dyDescent="0.25">
      <c r="A9" s="12"/>
      <c r="B9" s="12"/>
      <c r="C9" s="12"/>
      <c r="D9" s="13"/>
      <c r="E9" s="13"/>
      <c r="F9" s="13"/>
      <c r="G9" s="14" t="s">
        <v>9</v>
      </c>
      <c r="H9" s="15"/>
      <c r="I9" s="15"/>
      <c r="J9" s="15"/>
      <c r="K9" s="15"/>
      <c r="L9" s="16"/>
      <c r="M9" s="14" t="s">
        <v>10</v>
      </c>
      <c r="N9" s="15"/>
      <c r="O9" s="16"/>
      <c r="P9" s="15"/>
      <c r="Q9" s="15"/>
      <c r="R9" s="16"/>
    </row>
    <row r="10" spans="1:18" x14ac:dyDescent="0.25">
      <c r="A10" s="12"/>
      <c r="B10" s="12"/>
      <c r="C10" s="12"/>
      <c r="D10" s="13"/>
      <c r="E10" s="13"/>
      <c r="F10" s="13"/>
      <c r="G10" s="17" t="s">
        <v>11</v>
      </c>
      <c r="H10" s="18"/>
      <c r="I10" s="17" t="s">
        <v>12</v>
      </c>
      <c r="J10" s="18"/>
      <c r="K10" s="17" t="s">
        <v>13</v>
      </c>
      <c r="L10" s="18"/>
      <c r="M10" s="17" t="s">
        <v>11</v>
      </c>
      <c r="N10" s="18"/>
      <c r="O10" s="19" t="s">
        <v>12</v>
      </c>
      <c r="P10" s="18"/>
      <c r="Q10" s="17" t="s">
        <v>13</v>
      </c>
      <c r="R10" s="20"/>
    </row>
    <row r="11" spans="1:18" x14ac:dyDescent="0.25">
      <c r="A11" s="21"/>
      <c r="B11" s="21"/>
      <c r="C11" s="21"/>
      <c r="D11" s="22" t="s">
        <v>11</v>
      </c>
      <c r="E11" s="22" t="s">
        <v>12</v>
      </c>
      <c r="F11" s="22" t="s">
        <v>14</v>
      </c>
      <c r="G11" s="23" t="s">
        <v>15</v>
      </c>
      <c r="H11" s="23" t="s">
        <v>16</v>
      </c>
      <c r="I11" s="23" t="s">
        <v>15</v>
      </c>
      <c r="J11" s="23" t="s">
        <v>16</v>
      </c>
      <c r="K11" s="23" t="s">
        <v>15</v>
      </c>
      <c r="L11" s="23" t="s">
        <v>16</v>
      </c>
      <c r="M11" s="23" t="s">
        <v>15</v>
      </c>
      <c r="N11" s="23" t="s">
        <v>16</v>
      </c>
      <c r="O11" s="23" t="s">
        <v>15</v>
      </c>
      <c r="P11" s="24" t="s">
        <v>16</v>
      </c>
      <c r="Q11" s="23" t="s">
        <v>15</v>
      </c>
      <c r="R11" s="23" t="s">
        <v>16</v>
      </c>
    </row>
    <row r="12" spans="1:18" x14ac:dyDescent="0.25">
      <c r="A12" s="25">
        <v>1</v>
      </c>
      <c r="B12" s="25">
        <v>2</v>
      </c>
      <c r="C12" s="25">
        <v>3</v>
      </c>
      <c r="D12" s="25">
        <v>4</v>
      </c>
      <c r="E12" s="25">
        <v>5</v>
      </c>
      <c r="F12" s="25">
        <v>6</v>
      </c>
      <c r="G12" s="25">
        <v>7</v>
      </c>
      <c r="H12" s="25">
        <v>8</v>
      </c>
      <c r="I12" s="25">
        <v>9</v>
      </c>
      <c r="J12" s="25">
        <v>10</v>
      </c>
      <c r="K12" s="25">
        <v>11</v>
      </c>
      <c r="L12" s="25">
        <v>12</v>
      </c>
      <c r="M12" s="25">
        <v>13</v>
      </c>
      <c r="N12" s="25">
        <v>14</v>
      </c>
      <c r="O12" s="25">
        <v>15</v>
      </c>
      <c r="P12" s="25">
        <v>16</v>
      </c>
      <c r="Q12" s="25">
        <v>17</v>
      </c>
      <c r="R12" s="25">
        <v>18</v>
      </c>
    </row>
    <row r="13" spans="1:18" x14ac:dyDescent="0.25">
      <c r="A13" s="26">
        <f ca="1">'[1]9'!A9</f>
        <v>1</v>
      </c>
      <c r="B13" s="27" t="str">
        <f ca="1">'[1]9'!B9</f>
        <v>MRANGGEN</v>
      </c>
      <c r="C13" s="27" t="str">
        <f ca="1">'[1]9'!C9</f>
        <v>Puskesmas Mranggen I</v>
      </c>
      <c r="D13" s="28">
        <v>485</v>
      </c>
      <c r="E13" s="28">
        <v>482</v>
      </c>
      <c r="F13" s="29">
        <f ca="1">SUM(D13:E13)</f>
        <v>967</v>
      </c>
      <c r="G13" s="29">
        <v>86</v>
      </c>
      <c r="H13" s="30">
        <f ca="1">G13/D13*100</f>
        <v>17.731958762886599</v>
      </c>
      <c r="I13" s="29">
        <v>83</v>
      </c>
      <c r="J13" s="30">
        <f ca="1">I13/E13*100</f>
        <v>17.219917012448132</v>
      </c>
      <c r="K13" s="29">
        <f ca="1">SUM(G13,I13)</f>
        <v>169</v>
      </c>
      <c r="L13" s="30">
        <f ca="1">K13/F13*100</f>
        <v>17.476732161323682</v>
      </c>
      <c r="M13" s="29">
        <v>121</v>
      </c>
      <c r="N13" s="30">
        <f ca="1">M13/D13*100</f>
        <v>24.948453608247423</v>
      </c>
      <c r="O13" s="29">
        <v>133</v>
      </c>
      <c r="P13" s="31">
        <f ca="1">O13/E13*100</f>
        <v>27.593360995850624</v>
      </c>
      <c r="Q13" s="29">
        <f ca="1">SUM(M13,O13)</f>
        <v>254</v>
      </c>
      <c r="R13" s="30">
        <f ca="1">Q13/F13*100</f>
        <v>26.266804550155122</v>
      </c>
    </row>
    <row r="14" spans="1:18" x14ac:dyDescent="0.25">
      <c r="A14" s="26">
        <f ca="1">'[1]9'!A10</f>
        <v>2</v>
      </c>
      <c r="B14" s="27" t="str">
        <f ca="1">'[1]9'!B10</f>
        <v>MRANGGEN</v>
      </c>
      <c r="C14" s="27" t="str">
        <f ca="1">'[1]9'!C10</f>
        <v>Puskesmas Mranggen II</v>
      </c>
      <c r="D14" s="28">
        <v>452</v>
      </c>
      <c r="E14" s="28">
        <v>414</v>
      </c>
      <c r="F14" s="29">
        <f ca="1">SUM(D14:E14)</f>
        <v>866</v>
      </c>
      <c r="G14" s="29">
        <v>210</v>
      </c>
      <c r="H14" s="30">
        <f ca="1">G14/D14*100</f>
        <v>46.460176991150441</v>
      </c>
      <c r="I14" s="29">
        <v>212</v>
      </c>
      <c r="J14" s="30">
        <f ca="1">I14/E14*100</f>
        <v>51.207729468599041</v>
      </c>
      <c r="K14" s="29">
        <f ca="1">SUM(G14,I14)</f>
        <v>422</v>
      </c>
      <c r="L14" s="30">
        <f ca="1">K14/F14*100</f>
        <v>48.729792147806009</v>
      </c>
      <c r="M14" s="29">
        <v>219</v>
      </c>
      <c r="N14" s="30">
        <f ca="1">M14/D14*100</f>
        <v>48.451327433628315</v>
      </c>
      <c r="O14" s="29">
        <v>205</v>
      </c>
      <c r="P14" s="31">
        <f ca="1">O14/E14*100</f>
        <v>49.516908212560381</v>
      </c>
      <c r="Q14" s="29">
        <f ca="1">SUM(M14,O14)</f>
        <v>424</v>
      </c>
      <c r="R14" s="30">
        <f ca="1">Q14/F14*100</f>
        <v>48.960739030023092</v>
      </c>
    </row>
    <row r="15" spans="1:18" x14ac:dyDescent="0.25">
      <c r="A15" s="26">
        <f ca="1">'[1]9'!A11</f>
        <v>3</v>
      </c>
      <c r="B15" s="27" t="str">
        <f ca="1">'[1]9'!B11</f>
        <v>MRANGGEN</v>
      </c>
      <c r="C15" s="27" t="str">
        <f ca="1">'[1]9'!C11</f>
        <v>Puskesmas Mranggen III</v>
      </c>
      <c r="D15" s="28">
        <v>217</v>
      </c>
      <c r="E15" s="28">
        <v>226</v>
      </c>
      <c r="F15" s="29">
        <f ca="1">SUM(D15:E15)</f>
        <v>443</v>
      </c>
      <c r="G15" s="29">
        <v>147</v>
      </c>
      <c r="H15" s="30">
        <f ca="1">G15/D15*100</f>
        <v>67.741935483870961</v>
      </c>
      <c r="I15" s="29">
        <v>149</v>
      </c>
      <c r="J15" s="30">
        <f ca="1">I15/E15*100</f>
        <v>65.929203539823007</v>
      </c>
      <c r="K15" s="29">
        <f ca="1">SUM(G15,I15)</f>
        <v>296</v>
      </c>
      <c r="L15" s="30">
        <f ca="1">K15/F15*100</f>
        <v>66.817155756207683</v>
      </c>
      <c r="M15" s="29">
        <v>159</v>
      </c>
      <c r="N15" s="30">
        <f ca="1">M15/D15*100</f>
        <v>73.271889400921665</v>
      </c>
      <c r="O15" s="29">
        <v>153</v>
      </c>
      <c r="P15" s="31">
        <f ca="1">O15/E15*100</f>
        <v>67.69911504424779</v>
      </c>
      <c r="Q15" s="29">
        <f ca="1">SUM(M15,O15)</f>
        <v>312</v>
      </c>
      <c r="R15" s="30">
        <f ca="1">Q15/F15*100</f>
        <v>70.42889390519187</v>
      </c>
    </row>
    <row r="16" spans="1:18" x14ac:dyDescent="0.25">
      <c r="A16" s="26">
        <f ca="1">'[1]9'!A12</f>
        <v>4</v>
      </c>
      <c r="B16" s="27" t="str">
        <f ca="1">'[1]9'!B12</f>
        <v>KARANGAWEN</v>
      </c>
      <c r="C16" s="27" t="str">
        <f ca="1">'[1]9'!C12</f>
        <v>Puskesmas Karangawen I</v>
      </c>
      <c r="D16" s="28">
        <v>337</v>
      </c>
      <c r="E16" s="28">
        <v>345</v>
      </c>
      <c r="F16" s="29">
        <f ca="1">SUM(D16:E16)</f>
        <v>682</v>
      </c>
      <c r="G16" s="29">
        <v>79</v>
      </c>
      <c r="H16" s="30">
        <f ca="1">G16/D16*100</f>
        <v>23.442136498516319</v>
      </c>
      <c r="I16" s="29">
        <v>86</v>
      </c>
      <c r="J16" s="30">
        <f ca="1">I16/E16*100</f>
        <v>24.927536231884059</v>
      </c>
      <c r="K16" s="29">
        <f ca="1">SUM(G16,I16)</f>
        <v>165</v>
      </c>
      <c r="L16" s="30">
        <f ca="1">K16/F16*100</f>
        <v>24.193548387096776</v>
      </c>
      <c r="M16" s="29">
        <v>133</v>
      </c>
      <c r="N16" s="30">
        <f ca="1">M16/D16*100</f>
        <v>39.465875370919882</v>
      </c>
      <c r="O16" s="29">
        <v>152</v>
      </c>
      <c r="P16" s="31">
        <f ca="1">O16/E16*100</f>
        <v>44.05797101449275</v>
      </c>
      <c r="Q16" s="29">
        <f ca="1">SUM(M16,O16)</f>
        <v>285</v>
      </c>
      <c r="R16" s="30">
        <f ca="1">Q16/F16*100</f>
        <v>41.788856304985337</v>
      </c>
    </row>
    <row r="17" spans="1:18" x14ac:dyDescent="0.25">
      <c r="A17" s="26">
        <f ca="1">'[1]9'!A13</f>
        <v>5</v>
      </c>
      <c r="B17" s="27" t="str">
        <f ca="1">'[1]9'!B13</f>
        <v>KARANGAWEN</v>
      </c>
      <c r="C17" s="27" t="str">
        <f ca="1">'[1]9'!C13</f>
        <v>Puskesmas Karangawen II</v>
      </c>
      <c r="D17" s="28">
        <v>482</v>
      </c>
      <c r="E17" s="28">
        <v>410</v>
      </c>
      <c r="F17" s="29">
        <f ca="1">SUM(D17:E17)</f>
        <v>892</v>
      </c>
      <c r="G17" s="29">
        <v>69</v>
      </c>
      <c r="H17" s="30">
        <f ca="1">G17/D17*100</f>
        <v>14.315352697095435</v>
      </c>
      <c r="I17" s="29">
        <v>70</v>
      </c>
      <c r="J17" s="30">
        <f ca="1">I17/E17*100</f>
        <v>17.073170731707318</v>
      </c>
      <c r="K17" s="29">
        <f ca="1">SUM(G17,I17)</f>
        <v>139</v>
      </c>
      <c r="L17" s="30">
        <f ca="1">K17/F17*100</f>
        <v>15.582959641255606</v>
      </c>
      <c r="M17" s="29">
        <v>93</v>
      </c>
      <c r="N17" s="30">
        <f ca="1">M17/D17*100</f>
        <v>19.294605809128633</v>
      </c>
      <c r="O17" s="29">
        <v>90</v>
      </c>
      <c r="P17" s="31">
        <f ca="1">O17/E17*100</f>
        <v>21.951219512195124</v>
      </c>
      <c r="Q17" s="29">
        <f ca="1">SUM(M17,O17)</f>
        <v>183</v>
      </c>
      <c r="R17" s="30">
        <f ca="1">Q17/F17*100</f>
        <v>20.515695067264573</v>
      </c>
    </row>
    <row r="18" spans="1:18" x14ac:dyDescent="0.25">
      <c r="A18" s="26">
        <f ca="1">'[1]9'!A14</f>
        <v>6</v>
      </c>
      <c r="B18" s="27" t="str">
        <f ca="1">'[1]9'!B14</f>
        <v>GUNTUR</v>
      </c>
      <c r="C18" s="27" t="str">
        <f ca="1">'[1]9'!C14</f>
        <v>Puskesmas Guntur I</v>
      </c>
      <c r="D18" s="28">
        <v>428</v>
      </c>
      <c r="E18" s="28">
        <v>445</v>
      </c>
      <c r="F18" s="29">
        <f ca="1">SUM(D18:E18)</f>
        <v>873</v>
      </c>
      <c r="G18" s="29">
        <v>125</v>
      </c>
      <c r="H18" s="30">
        <f ca="1">G18/D18*100</f>
        <v>29.205607476635514</v>
      </c>
      <c r="I18" s="29">
        <v>84</v>
      </c>
      <c r="J18" s="30">
        <f ca="1">I18/E18*100</f>
        <v>18.876404494382022</v>
      </c>
      <c r="K18" s="29">
        <f ca="1">SUM(G18,I18)</f>
        <v>209</v>
      </c>
      <c r="L18" s="30">
        <f ca="1">K18/F18*100</f>
        <v>23.940435280641466</v>
      </c>
      <c r="M18" s="29">
        <v>121</v>
      </c>
      <c r="N18" s="30">
        <f ca="1">M18/D18*100</f>
        <v>28.271028037383179</v>
      </c>
      <c r="O18" s="29">
        <v>95</v>
      </c>
      <c r="P18" s="31">
        <f ca="1">O18/E18*100</f>
        <v>21.348314606741571</v>
      </c>
      <c r="Q18" s="29">
        <f ca="1">SUM(M18,O18)</f>
        <v>216</v>
      </c>
      <c r="R18" s="30">
        <f ca="1">Q18/F18*100</f>
        <v>24.742268041237114</v>
      </c>
    </row>
    <row r="19" spans="1:18" x14ac:dyDescent="0.25">
      <c r="A19" s="26">
        <f ca="1">'[1]9'!A15</f>
        <v>7</v>
      </c>
      <c r="B19" s="27" t="str">
        <f ca="1">'[1]9'!B15</f>
        <v>GUNTUR</v>
      </c>
      <c r="C19" s="27" t="str">
        <f ca="1">'[1]9'!C15</f>
        <v>Puskesmas Guntur II</v>
      </c>
      <c r="D19" s="28">
        <v>368</v>
      </c>
      <c r="E19" s="28">
        <v>335</v>
      </c>
      <c r="F19" s="29">
        <f ca="1">SUM(D19:E19)</f>
        <v>703</v>
      </c>
      <c r="G19" s="29">
        <v>152</v>
      </c>
      <c r="H19" s="30">
        <f ca="1">G19/D19*100</f>
        <v>41.304347826086953</v>
      </c>
      <c r="I19" s="29">
        <v>117</v>
      </c>
      <c r="J19" s="30">
        <f ca="1">I19/E19*100</f>
        <v>34.92537313432836</v>
      </c>
      <c r="K19" s="29">
        <f ca="1">SUM(G19,I19)</f>
        <v>269</v>
      </c>
      <c r="L19" s="30">
        <f ca="1">K19/F19*100</f>
        <v>38.264580369843529</v>
      </c>
      <c r="M19" s="29">
        <v>164</v>
      </c>
      <c r="N19" s="30">
        <f ca="1">M19/D19*100</f>
        <v>44.565217391304344</v>
      </c>
      <c r="O19" s="29">
        <v>133</v>
      </c>
      <c r="P19" s="31">
        <f ca="1">O19/E19*100</f>
        <v>39.701492537313435</v>
      </c>
      <c r="Q19" s="29">
        <f ca="1">SUM(M19,O19)</f>
        <v>297</v>
      </c>
      <c r="R19" s="30">
        <f ca="1">Q19/F19*100</f>
        <v>42.247510668563301</v>
      </c>
    </row>
    <row r="20" spans="1:18" x14ac:dyDescent="0.25">
      <c r="A20" s="26">
        <f ca="1">'[1]9'!A16</f>
        <v>8</v>
      </c>
      <c r="B20" s="27" t="str">
        <f ca="1">'[1]9'!B16</f>
        <v>SAYUNG</v>
      </c>
      <c r="C20" s="27" t="str">
        <f ca="1">'[1]9'!C16</f>
        <v>Puskesmas Sayung I</v>
      </c>
      <c r="D20" s="28">
        <v>383</v>
      </c>
      <c r="E20" s="28">
        <v>356</v>
      </c>
      <c r="F20" s="29">
        <f ca="1">SUM(D20:E20)</f>
        <v>739</v>
      </c>
      <c r="G20" s="29">
        <v>109</v>
      </c>
      <c r="H20" s="30">
        <f ca="1">G20/D20*100</f>
        <v>28.459530026109658</v>
      </c>
      <c r="I20" s="29">
        <v>102</v>
      </c>
      <c r="J20" s="30">
        <f ca="1">I20/E20*100</f>
        <v>28.651685393258425</v>
      </c>
      <c r="K20" s="29">
        <f ca="1">SUM(G20,I20)</f>
        <v>211</v>
      </c>
      <c r="L20" s="30">
        <f ca="1">K20/F20*100</f>
        <v>28.552097428958049</v>
      </c>
      <c r="M20" s="29">
        <v>142</v>
      </c>
      <c r="N20" s="30">
        <f ca="1">M20/D20*100</f>
        <v>37.075718015665799</v>
      </c>
      <c r="O20" s="29">
        <v>136</v>
      </c>
      <c r="P20" s="31">
        <f ca="1">O20/E20*100</f>
        <v>38.202247191011232</v>
      </c>
      <c r="Q20" s="29">
        <f ca="1">SUM(M20,O20)</f>
        <v>278</v>
      </c>
      <c r="R20" s="30">
        <f ca="1">Q20/F20*100</f>
        <v>37.618403247631939</v>
      </c>
    </row>
    <row r="21" spans="1:18" x14ac:dyDescent="0.25">
      <c r="A21" s="26">
        <f ca="1">'[1]9'!A17</f>
        <v>9</v>
      </c>
      <c r="B21" s="27" t="str">
        <f ca="1">'[1]9'!B17</f>
        <v>SAYUNG</v>
      </c>
      <c r="C21" s="27" t="str">
        <f ca="1">'[1]9'!C17</f>
        <v>Puskesmas Sayung II</v>
      </c>
      <c r="D21" s="28">
        <v>544</v>
      </c>
      <c r="E21" s="28">
        <v>489</v>
      </c>
      <c r="F21" s="29">
        <f ca="1">SUM(D21:E21)</f>
        <v>1033</v>
      </c>
      <c r="G21" s="29">
        <v>76</v>
      </c>
      <c r="H21" s="30">
        <f ca="1">G21/D21*100</f>
        <v>13.970588235294118</v>
      </c>
      <c r="I21" s="29">
        <v>79</v>
      </c>
      <c r="J21" s="30">
        <f ca="1">I21/E21*100</f>
        <v>16.155419222903884</v>
      </c>
      <c r="K21" s="29">
        <f ca="1">SUM(G21,I21)</f>
        <v>155</v>
      </c>
      <c r="L21" s="30">
        <f ca="1">K21/F21*100</f>
        <v>15.004840271055178</v>
      </c>
      <c r="M21" s="29">
        <v>39</v>
      </c>
      <c r="N21" s="30">
        <f ca="1">M21/D21*100</f>
        <v>7.1691176470588234</v>
      </c>
      <c r="O21" s="29">
        <v>53</v>
      </c>
      <c r="P21" s="31">
        <f ca="1">O21/E21*100</f>
        <v>10.838445807770961</v>
      </c>
      <c r="Q21" s="29">
        <f ca="1">SUM(M21,O21)</f>
        <v>92</v>
      </c>
      <c r="R21" s="30">
        <f ca="1">Q21/F21*100</f>
        <v>8.9060987415295259</v>
      </c>
    </row>
    <row r="22" spans="1:18" x14ac:dyDescent="0.25">
      <c r="A22" s="26">
        <f ca="1">'[1]9'!A18</f>
        <v>10</v>
      </c>
      <c r="B22" s="27" t="str">
        <f ca="1">'[1]9'!B18</f>
        <v>KARANGTENGAH</v>
      </c>
      <c r="C22" s="27" t="str">
        <f ca="1">'[1]9'!C18</f>
        <v>Puskesmas Karang Tengah</v>
      </c>
      <c r="D22" s="28">
        <v>609</v>
      </c>
      <c r="E22" s="28">
        <v>628</v>
      </c>
      <c r="F22" s="29">
        <f ca="1">SUM(D22:E22)</f>
        <v>1237</v>
      </c>
      <c r="G22" s="29">
        <v>116</v>
      </c>
      <c r="H22" s="30">
        <f ca="1">G22/D22*100</f>
        <v>19.047619047619047</v>
      </c>
      <c r="I22" s="29">
        <v>114</v>
      </c>
      <c r="J22" s="30">
        <f ca="1">I22/E22*100</f>
        <v>18.152866242038215</v>
      </c>
      <c r="K22" s="29">
        <f ca="1">SUM(G22,I22)</f>
        <v>230</v>
      </c>
      <c r="L22" s="30">
        <f ca="1">K22/F22*100</f>
        <v>18.593371059013744</v>
      </c>
      <c r="M22" s="29">
        <v>150</v>
      </c>
      <c r="N22" s="30">
        <f ca="1">M22/D22*100</f>
        <v>24.630541871921181</v>
      </c>
      <c r="O22" s="29">
        <v>141</v>
      </c>
      <c r="P22" s="31">
        <f ca="1">O22/E22*100</f>
        <v>22.452229299363058</v>
      </c>
      <c r="Q22" s="29">
        <f ca="1">SUM(M22,O22)</f>
        <v>291</v>
      </c>
      <c r="R22" s="30">
        <f ca="1">Q22/F22*100</f>
        <v>23.524656426839126</v>
      </c>
    </row>
    <row r="23" spans="1:18" x14ac:dyDescent="0.25">
      <c r="A23" s="26">
        <f ca="1">'[1]9'!A19</f>
        <v>11</v>
      </c>
      <c r="B23" s="27" t="str">
        <f ca="1">'[1]9'!B19</f>
        <v>BONANG</v>
      </c>
      <c r="C23" s="27" t="str">
        <f ca="1">'[1]9'!C19</f>
        <v>Puskesmas Bonang I</v>
      </c>
      <c r="D23" s="28">
        <v>574</v>
      </c>
      <c r="E23" s="28">
        <v>501</v>
      </c>
      <c r="F23" s="29">
        <f ca="1">SUM(D23:E23)</f>
        <v>1075</v>
      </c>
      <c r="G23" s="29">
        <v>263</v>
      </c>
      <c r="H23" s="30">
        <f ca="1">G23/D23*100</f>
        <v>45.818815331010455</v>
      </c>
      <c r="I23" s="29">
        <v>213</v>
      </c>
      <c r="J23" s="30">
        <f ca="1">I23/E23*100</f>
        <v>42.514970059880241</v>
      </c>
      <c r="K23" s="29">
        <f ca="1">SUM(G23,I23)</f>
        <v>476</v>
      </c>
      <c r="L23" s="30">
        <f ca="1">K23/F23*100</f>
        <v>44.279069767441861</v>
      </c>
      <c r="M23" s="29">
        <v>272</v>
      </c>
      <c r="N23" s="30">
        <f ca="1">M23/D23*100</f>
        <v>47.386759581881535</v>
      </c>
      <c r="O23" s="29">
        <v>241</v>
      </c>
      <c r="P23" s="31">
        <f ca="1">O23/E23*100</f>
        <v>48.103792415169657</v>
      </c>
      <c r="Q23" s="29">
        <f ca="1">SUM(M23,O23)</f>
        <v>513</v>
      </c>
      <c r="R23" s="30">
        <f ca="1">Q23/F23*100</f>
        <v>47.720930232558139</v>
      </c>
    </row>
    <row r="24" spans="1:18" x14ac:dyDescent="0.25">
      <c r="A24" s="26">
        <f ca="1">'[1]9'!A20</f>
        <v>12</v>
      </c>
      <c r="B24" s="27" t="str">
        <f ca="1">'[1]9'!B20</f>
        <v>BONANG</v>
      </c>
      <c r="C24" s="27" t="str">
        <f ca="1">'[1]9'!C20</f>
        <v>Puskesmas Bonang II</v>
      </c>
      <c r="D24" s="28">
        <v>402</v>
      </c>
      <c r="E24" s="28">
        <v>405</v>
      </c>
      <c r="F24" s="29">
        <f ca="1">SUM(D24:E24)</f>
        <v>807</v>
      </c>
      <c r="G24" s="29">
        <v>178</v>
      </c>
      <c r="H24" s="30">
        <f ca="1">G24/D24*100</f>
        <v>44.278606965174127</v>
      </c>
      <c r="I24" s="29">
        <v>178</v>
      </c>
      <c r="J24" s="30">
        <f ca="1">I24/E24*100</f>
        <v>43.950617283950614</v>
      </c>
      <c r="K24" s="29">
        <f ca="1">SUM(G24,I24)</f>
        <v>356</v>
      </c>
      <c r="L24" s="30">
        <f ca="1">K24/F24*100</f>
        <v>44.114002478314745</v>
      </c>
      <c r="M24" s="29">
        <v>183</v>
      </c>
      <c r="N24" s="30">
        <f ca="1">M24/D24*100</f>
        <v>45.522388059701491</v>
      </c>
      <c r="O24" s="29">
        <v>178</v>
      </c>
      <c r="P24" s="31">
        <f ca="1">O24/E24*100</f>
        <v>43.950617283950614</v>
      </c>
      <c r="Q24" s="29">
        <f ca="1">SUM(M24,O24)</f>
        <v>361</v>
      </c>
      <c r="R24" s="30">
        <f ca="1">Q24/F24*100</f>
        <v>44.73358116480793</v>
      </c>
    </row>
    <row r="25" spans="1:18" x14ac:dyDescent="0.25">
      <c r="A25" s="26">
        <f ca="1">'[1]9'!A21</f>
        <v>13</v>
      </c>
      <c r="B25" s="27" t="str">
        <f ca="1">'[1]9'!B21</f>
        <v>DEMAK</v>
      </c>
      <c r="C25" s="27" t="str">
        <f ca="1">'[1]9'!C21</f>
        <v>Puskesmas Demak I</v>
      </c>
      <c r="D25" s="28">
        <v>329</v>
      </c>
      <c r="E25" s="28">
        <v>368</v>
      </c>
      <c r="F25" s="29">
        <f ca="1">SUM(D25:E25)</f>
        <v>697</v>
      </c>
      <c r="G25" s="29">
        <v>87</v>
      </c>
      <c r="H25" s="30">
        <f ca="1">G25/D25*100</f>
        <v>26.443768996960486</v>
      </c>
      <c r="I25" s="29">
        <v>115</v>
      </c>
      <c r="J25" s="30">
        <f ca="1">I25/E25*100</f>
        <v>31.25</v>
      </c>
      <c r="K25" s="29">
        <f ca="1">SUM(G25,I25)</f>
        <v>202</v>
      </c>
      <c r="L25" s="30">
        <f ca="1">K25/F25*100</f>
        <v>28.981348637015781</v>
      </c>
      <c r="M25" s="29">
        <v>140</v>
      </c>
      <c r="N25" s="30">
        <f ca="1">M25/D25*100</f>
        <v>42.553191489361701</v>
      </c>
      <c r="O25" s="29">
        <v>140</v>
      </c>
      <c r="P25" s="31">
        <f ca="1">O25/E25*100</f>
        <v>38.04347826086957</v>
      </c>
      <c r="Q25" s="29">
        <f ca="1">SUM(M25,O25)</f>
        <v>280</v>
      </c>
      <c r="R25" s="30">
        <f ca="1">Q25/F25*100</f>
        <v>40.172166427546628</v>
      </c>
    </row>
    <row r="26" spans="1:18" x14ac:dyDescent="0.25">
      <c r="A26" s="26">
        <f ca="1">'[1]9'!A22</f>
        <v>14</v>
      </c>
      <c r="B26" s="27" t="str">
        <f ca="1">'[1]9'!B22</f>
        <v>DEMAK</v>
      </c>
      <c r="C26" s="27" t="str">
        <f ca="1">'[1]9'!C22</f>
        <v>Puskesmas Demak II</v>
      </c>
      <c r="D26" s="28">
        <v>282</v>
      </c>
      <c r="E26" s="28">
        <v>282</v>
      </c>
      <c r="F26" s="29">
        <f ca="1">SUM(D26:E26)</f>
        <v>564</v>
      </c>
      <c r="G26" s="29">
        <v>163</v>
      </c>
      <c r="H26" s="30">
        <f ca="1">G26/D26*100</f>
        <v>57.801418439716315</v>
      </c>
      <c r="I26" s="29">
        <v>139</v>
      </c>
      <c r="J26" s="30">
        <f ca="1">I26/E26*100</f>
        <v>49.290780141843967</v>
      </c>
      <c r="K26" s="29">
        <f ca="1">SUM(G26,I26)</f>
        <v>302</v>
      </c>
      <c r="L26" s="30">
        <f ca="1">K26/F26*100</f>
        <v>53.546099290780148</v>
      </c>
      <c r="M26" s="29">
        <v>148</v>
      </c>
      <c r="N26" s="30">
        <f ca="1">M26/D26*100</f>
        <v>52.4822695035461</v>
      </c>
      <c r="O26" s="29">
        <v>149</v>
      </c>
      <c r="P26" s="31">
        <f ca="1">O26/E26*100</f>
        <v>52.836879432624116</v>
      </c>
      <c r="Q26" s="29">
        <f ca="1">SUM(M26,O26)</f>
        <v>297</v>
      </c>
      <c r="R26" s="30">
        <f ca="1">Q26/F26*100</f>
        <v>52.659574468085104</v>
      </c>
    </row>
    <row r="27" spans="1:18" x14ac:dyDescent="0.25">
      <c r="A27" s="26">
        <f ca="1">'[1]9'!A23</f>
        <v>15</v>
      </c>
      <c r="B27" s="27" t="str">
        <f ca="1">'[1]9'!B23</f>
        <v>DEMAK</v>
      </c>
      <c r="C27" s="27" t="str">
        <f ca="1">'[1]9'!C23</f>
        <v>Puskesmas Demak III</v>
      </c>
      <c r="D27" s="28">
        <v>298</v>
      </c>
      <c r="E27" s="28">
        <v>273</v>
      </c>
      <c r="F27" s="29">
        <f ca="1">SUM(D27:E27)</f>
        <v>571</v>
      </c>
      <c r="G27" s="29">
        <v>112</v>
      </c>
      <c r="H27" s="30">
        <f ca="1">G27/D27*100</f>
        <v>37.583892617449663</v>
      </c>
      <c r="I27" s="29">
        <v>141</v>
      </c>
      <c r="J27" s="30">
        <f ca="1">I27/E27*100</f>
        <v>51.648351648351657</v>
      </c>
      <c r="K27" s="29">
        <f ca="1">SUM(G27,I27)</f>
        <v>253</v>
      </c>
      <c r="L27" s="30">
        <f ca="1">K27/F27*100</f>
        <v>44.308231173380037</v>
      </c>
      <c r="M27" s="29">
        <v>128</v>
      </c>
      <c r="N27" s="30">
        <f ca="1">M27/D27*100</f>
        <v>42.95302013422819</v>
      </c>
      <c r="O27" s="29">
        <v>149</v>
      </c>
      <c r="P27" s="31">
        <f ca="1">O27/E27*100</f>
        <v>54.578754578754577</v>
      </c>
      <c r="Q27" s="29">
        <f ca="1">SUM(M27,O27)</f>
        <v>277</v>
      </c>
      <c r="R27" s="30">
        <f ca="1">Q27/F27*100</f>
        <v>48.511383537653238</v>
      </c>
    </row>
    <row r="28" spans="1:18" x14ac:dyDescent="0.25">
      <c r="A28" s="26">
        <f ca="1">'[1]9'!A24</f>
        <v>16</v>
      </c>
      <c r="B28" s="27" t="str">
        <f ca="1">'[1]9'!B24</f>
        <v>WONOSALAM</v>
      </c>
      <c r="C28" s="27" t="str">
        <f ca="1">'[1]9'!C24</f>
        <v>Puskesmas Wonosalam I</v>
      </c>
      <c r="D28" s="28">
        <v>326</v>
      </c>
      <c r="E28" s="28">
        <v>380</v>
      </c>
      <c r="F28" s="29">
        <f ca="1">SUM(D28:E28)</f>
        <v>706</v>
      </c>
      <c r="G28" s="29">
        <v>54</v>
      </c>
      <c r="H28" s="30">
        <f ca="1">G28/D28*100</f>
        <v>16.564417177914109</v>
      </c>
      <c r="I28" s="29">
        <v>55</v>
      </c>
      <c r="J28" s="30">
        <f ca="1">I28/E28*100</f>
        <v>14.473684210526317</v>
      </c>
      <c r="K28" s="29">
        <f ca="1">SUM(G28,I28)</f>
        <v>109</v>
      </c>
      <c r="L28" s="30">
        <f ca="1">K28/F28*100</f>
        <v>15.439093484419264</v>
      </c>
      <c r="M28" s="29">
        <v>88</v>
      </c>
      <c r="N28" s="30">
        <f ca="1">M28/D28*100</f>
        <v>26.993865030674847</v>
      </c>
      <c r="O28" s="29">
        <v>79</v>
      </c>
      <c r="P28" s="31">
        <f ca="1">O28/E28*100</f>
        <v>20.789473684210527</v>
      </c>
      <c r="Q28" s="29">
        <f ca="1">SUM(M28,O28)</f>
        <v>167</v>
      </c>
      <c r="R28" s="30">
        <f ca="1">Q28/F28*100</f>
        <v>23.654390934844194</v>
      </c>
    </row>
    <row r="29" spans="1:18" x14ac:dyDescent="0.25">
      <c r="A29" s="26">
        <f ca="1">'[1]9'!A25</f>
        <v>17</v>
      </c>
      <c r="B29" s="27" t="str">
        <f ca="1">'[1]9'!B25</f>
        <v>WONOSALAM</v>
      </c>
      <c r="C29" s="27" t="str">
        <f ca="1">'[1]9'!C25</f>
        <v>Puskesmas Wonosalam II</v>
      </c>
      <c r="D29" s="28">
        <v>344</v>
      </c>
      <c r="E29" s="28">
        <v>296</v>
      </c>
      <c r="F29" s="29">
        <f ca="1">SUM(D29:E29)</f>
        <v>640</v>
      </c>
      <c r="G29" s="29">
        <v>124</v>
      </c>
      <c r="H29" s="30">
        <f ca="1">G29/D29*100</f>
        <v>36.046511627906973</v>
      </c>
      <c r="I29" s="29">
        <v>110</v>
      </c>
      <c r="J29" s="30">
        <f ca="1">I29/E29*100</f>
        <v>37.162162162162161</v>
      </c>
      <c r="K29" s="29">
        <f ca="1">SUM(G29,I29)</f>
        <v>234</v>
      </c>
      <c r="L29" s="30">
        <f ca="1">K29/F29*100</f>
        <v>36.5625</v>
      </c>
      <c r="M29" s="29">
        <v>124</v>
      </c>
      <c r="N29" s="30">
        <f ca="1">M29/D29*100</f>
        <v>36.046511627906973</v>
      </c>
      <c r="O29" s="29">
        <v>120</v>
      </c>
      <c r="P29" s="31">
        <f ca="1">O29/E29*100</f>
        <v>40.54054054054054</v>
      </c>
      <c r="Q29" s="29">
        <f ca="1">SUM(M29,O29)</f>
        <v>244</v>
      </c>
      <c r="R29" s="30">
        <f ca="1">Q29/F29*100</f>
        <v>38.125</v>
      </c>
    </row>
    <row r="30" spans="1:18" x14ac:dyDescent="0.25">
      <c r="A30" s="26">
        <f ca="1">'[1]9'!A26</f>
        <v>18</v>
      </c>
      <c r="B30" s="27" t="str">
        <f ca="1">'[1]9'!B26</f>
        <v>DEMPET</v>
      </c>
      <c r="C30" s="27" t="str">
        <f ca="1">'[1]9'!C26</f>
        <v>Puskesmas Dempet</v>
      </c>
      <c r="D30" s="28">
        <v>455</v>
      </c>
      <c r="E30" s="28">
        <v>396</v>
      </c>
      <c r="F30" s="29">
        <f ca="1">SUM(D30:E30)</f>
        <v>851</v>
      </c>
      <c r="G30" s="29">
        <v>82</v>
      </c>
      <c r="H30" s="30">
        <f ca="1">G30/D30*100</f>
        <v>18.021978021978022</v>
      </c>
      <c r="I30" s="29">
        <v>66</v>
      </c>
      <c r="J30" s="30">
        <f ca="1">I30/E30*100</f>
        <v>16.666666666666664</v>
      </c>
      <c r="K30" s="29">
        <f ca="1">SUM(G30,I30)</f>
        <v>148</v>
      </c>
      <c r="L30" s="30">
        <f ca="1">K30/F30*100</f>
        <v>17.391304347826086</v>
      </c>
      <c r="M30" s="29">
        <v>101</v>
      </c>
      <c r="N30" s="30">
        <f ca="1">M30/D30*100</f>
        <v>22.197802197802197</v>
      </c>
      <c r="O30" s="29">
        <v>111</v>
      </c>
      <c r="P30" s="31">
        <f ca="1">O30/E30*100</f>
        <v>28.030303030303028</v>
      </c>
      <c r="Q30" s="29">
        <f ca="1">SUM(M30,O30)</f>
        <v>212</v>
      </c>
      <c r="R30" s="30">
        <f ca="1">Q30/F30*100</f>
        <v>24.911868390129261</v>
      </c>
    </row>
    <row r="31" spans="1:18" x14ac:dyDescent="0.25">
      <c r="A31" s="26">
        <f ca="1">'[1]9'!A27</f>
        <v>19</v>
      </c>
      <c r="B31" s="27" t="str">
        <f ca="1">'[1]9'!B27</f>
        <v>KEBONAGUNG</v>
      </c>
      <c r="C31" s="27" t="str">
        <f ca="1">'[1]9'!C27</f>
        <v xml:space="preserve">Puskesmas Kebonagung </v>
      </c>
      <c r="D31" s="28">
        <v>291</v>
      </c>
      <c r="E31" s="28">
        <v>329</v>
      </c>
      <c r="F31" s="29">
        <f ca="1">SUM(D31:E31)</f>
        <v>620</v>
      </c>
      <c r="G31" s="29">
        <v>64</v>
      </c>
      <c r="H31" s="30">
        <f ca="1">G31/D31*100</f>
        <v>21.993127147766323</v>
      </c>
      <c r="I31" s="29">
        <v>59</v>
      </c>
      <c r="J31" s="30">
        <f ca="1">I31/E31*100</f>
        <v>17.933130699088146</v>
      </c>
      <c r="K31" s="29">
        <f ca="1">SUM(G31,I31)</f>
        <v>123</v>
      </c>
      <c r="L31" s="30">
        <f ca="1">K31/F31*100</f>
        <v>19.838709677419356</v>
      </c>
      <c r="M31" s="29">
        <v>76</v>
      </c>
      <c r="N31" s="30">
        <f ca="1">M31/D31*100</f>
        <v>26.116838487972512</v>
      </c>
      <c r="O31" s="29">
        <v>74</v>
      </c>
      <c r="P31" s="31">
        <f ca="1">O31/E31*100</f>
        <v>22.492401215805472</v>
      </c>
      <c r="Q31" s="29">
        <f ca="1">SUM(M31,O31)</f>
        <v>150</v>
      </c>
      <c r="R31" s="30">
        <f ca="1">Q31/F31*100</f>
        <v>24.193548387096776</v>
      </c>
    </row>
    <row r="32" spans="1:18" x14ac:dyDescent="0.25">
      <c r="A32" s="26">
        <f ca="1">'[1]9'!A28</f>
        <v>20</v>
      </c>
      <c r="B32" s="27" t="str">
        <f ca="1">'[1]9'!B28</f>
        <v>GAJAH</v>
      </c>
      <c r="C32" s="27" t="str">
        <f ca="1">'[1]9'!C28</f>
        <v>Puskesmas Gajah I</v>
      </c>
      <c r="D32" s="28">
        <v>271</v>
      </c>
      <c r="E32" s="28">
        <v>253</v>
      </c>
      <c r="F32" s="29">
        <f ca="1">SUM(D32:E32)</f>
        <v>524</v>
      </c>
      <c r="G32" s="29">
        <v>116</v>
      </c>
      <c r="H32" s="30">
        <f ca="1">G32/D32*100</f>
        <v>42.804428044280442</v>
      </c>
      <c r="I32" s="29">
        <v>97</v>
      </c>
      <c r="J32" s="30">
        <f ca="1">I32/E32*100</f>
        <v>38.339920948616601</v>
      </c>
      <c r="K32" s="29">
        <f ca="1">SUM(G32,I32)</f>
        <v>213</v>
      </c>
      <c r="L32" s="30">
        <f ca="1">K32/F32*100</f>
        <v>40.648854961832058</v>
      </c>
      <c r="M32" s="29">
        <v>108</v>
      </c>
      <c r="N32" s="30">
        <f ca="1">M32/D32*100</f>
        <v>39.852398523985237</v>
      </c>
      <c r="O32" s="29">
        <v>100</v>
      </c>
      <c r="P32" s="31">
        <f ca="1">O32/E32*100</f>
        <v>39.525691699604742</v>
      </c>
      <c r="Q32" s="29">
        <f ca="1">SUM(M32,O32)</f>
        <v>208</v>
      </c>
      <c r="R32" s="30">
        <f ca="1">Q32/F32*100</f>
        <v>39.694656488549619</v>
      </c>
    </row>
    <row r="33" spans="1:18" x14ac:dyDescent="0.25">
      <c r="A33" s="26">
        <f ca="1">'[1]9'!A29</f>
        <v>21</v>
      </c>
      <c r="B33" s="27" t="str">
        <f ca="1">'[1]9'!B29</f>
        <v>GAJAH</v>
      </c>
      <c r="C33" s="27" t="str">
        <f ca="1">'[1]9'!C29</f>
        <v>Puskesmas Gajah II</v>
      </c>
      <c r="D33" s="28">
        <v>166</v>
      </c>
      <c r="E33" s="28">
        <v>178</v>
      </c>
      <c r="F33" s="29">
        <f ca="1">SUM(D33:E33)</f>
        <v>344</v>
      </c>
      <c r="G33" s="29">
        <v>58</v>
      </c>
      <c r="H33" s="30">
        <f ca="1">G33/D33*100</f>
        <v>34.939759036144579</v>
      </c>
      <c r="I33" s="29">
        <v>65</v>
      </c>
      <c r="J33" s="30">
        <f ca="1">I33/E33*100</f>
        <v>36.516853932584269</v>
      </c>
      <c r="K33" s="29">
        <f ca="1">SUM(G33,I33)</f>
        <v>123</v>
      </c>
      <c r="L33" s="30">
        <f ca="1">K33/F33*100</f>
        <v>35.755813953488378</v>
      </c>
      <c r="M33" s="29">
        <v>43</v>
      </c>
      <c r="N33" s="30">
        <f ca="1">M33/D33*100</f>
        <v>25.903614457831324</v>
      </c>
      <c r="O33" s="29">
        <v>48</v>
      </c>
      <c r="P33" s="31">
        <f ca="1">O33/E33*100</f>
        <v>26.966292134831459</v>
      </c>
      <c r="Q33" s="29">
        <f ca="1">SUM(M33,O33)</f>
        <v>91</v>
      </c>
      <c r="R33" s="30">
        <f ca="1">Q33/F33*100</f>
        <v>26.453488372093027</v>
      </c>
    </row>
    <row r="34" spans="1:18" x14ac:dyDescent="0.25">
      <c r="A34" s="26">
        <f ca="1">'[1]9'!A30</f>
        <v>22</v>
      </c>
      <c r="B34" s="27" t="str">
        <f ca="1">'[1]9'!B30</f>
        <v>KARANGANYAR</v>
      </c>
      <c r="C34" s="27" t="str">
        <f ca="1">'[1]9'!C30</f>
        <v>Puskesmas Karanganyar I</v>
      </c>
      <c r="D34" s="28">
        <v>258</v>
      </c>
      <c r="E34" s="28">
        <v>225</v>
      </c>
      <c r="F34" s="29">
        <f ca="1">SUM(D34:E34)</f>
        <v>483</v>
      </c>
      <c r="G34" s="29">
        <v>85</v>
      </c>
      <c r="H34" s="30">
        <f ca="1">G34/D34*100</f>
        <v>32.945736434108525</v>
      </c>
      <c r="I34" s="29">
        <v>79</v>
      </c>
      <c r="J34" s="30">
        <f ca="1">I34/E34*100</f>
        <v>35.111111111111107</v>
      </c>
      <c r="K34" s="29">
        <f ca="1">SUM(G34,I34)</f>
        <v>164</v>
      </c>
      <c r="L34" s="30">
        <f ca="1">K34/F34*100</f>
        <v>33.954451345755693</v>
      </c>
      <c r="M34" s="29">
        <v>108</v>
      </c>
      <c r="N34" s="30">
        <f ca="1">M34/D34*100</f>
        <v>41.860465116279073</v>
      </c>
      <c r="O34" s="29">
        <v>102</v>
      </c>
      <c r="P34" s="31">
        <f ca="1">O34/E34*100</f>
        <v>45.333333333333329</v>
      </c>
      <c r="Q34" s="29">
        <f ca="1">SUM(M34,O34)</f>
        <v>210</v>
      </c>
      <c r="R34" s="30">
        <f ca="1">Q34/F34*100</f>
        <v>43.478260869565219</v>
      </c>
    </row>
    <row r="35" spans="1:18" x14ac:dyDescent="0.25">
      <c r="A35" s="26">
        <f ca="1">'[1]9'!A31</f>
        <v>23</v>
      </c>
      <c r="B35" s="27" t="str">
        <f ca="1">'[1]9'!B31</f>
        <v>KARANGANYAR</v>
      </c>
      <c r="C35" s="27" t="str">
        <f ca="1">'[1]9'!C31</f>
        <v>Puskesmas Karanganyar II</v>
      </c>
      <c r="D35" s="28">
        <v>332</v>
      </c>
      <c r="E35" s="28">
        <v>332</v>
      </c>
      <c r="F35" s="29">
        <f ca="1">SUM(D35:E35)</f>
        <v>664</v>
      </c>
      <c r="G35" s="29">
        <v>120</v>
      </c>
      <c r="H35" s="30">
        <f ca="1">G35/D35*100</f>
        <v>36.144578313253014</v>
      </c>
      <c r="I35" s="29">
        <v>86</v>
      </c>
      <c r="J35" s="30">
        <f ca="1">I35/E35*100</f>
        <v>25.903614457831324</v>
      </c>
      <c r="K35" s="29">
        <f ca="1">SUM(G35,I35)</f>
        <v>206</v>
      </c>
      <c r="L35" s="30">
        <f ca="1">K35/F35*100</f>
        <v>31.024096385542173</v>
      </c>
      <c r="M35" s="29">
        <v>87</v>
      </c>
      <c r="N35" s="30">
        <f ca="1">M35/D35*100</f>
        <v>26.204819277108431</v>
      </c>
      <c r="O35" s="29">
        <v>99</v>
      </c>
      <c r="P35" s="31">
        <f ca="1">O35/E35*100</f>
        <v>29.819277108433734</v>
      </c>
      <c r="Q35" s="29">
        <f ca="1">SUM(M35,O35)</f>
        <v>186</v>
      </c>
      <c r="R35" s="30">
        <f ca="1">Q35/F35*100</f>
        <v>28.012048192771083</v>
      </c>
    </row>
    <row r="36" spans="1:18" x14ac:dyDescent="0.25">
      <c r="A36" s="26">
        <f ca="1">'[1]9'!A32</f>
        <v>24</v>
      </c>
      <c r="B36" s="27" t="str">
        <f ca="1">'[1]9'!B32</f>
        <v>MIJEN</v>
      </c>
      <c r="C36" s="27" t="str">
        <f ca="1">'[1]9'!C32</f>
        <v>Puskesmas Mijen I</v>
      </c>
      <c r="D36" s="28">
        <v>267</v>
      </c>
      <c r="E36" s="28">
        <v>257</v>
      </c>
      <c r="F36" s="29">
        <f ca="1">SUM(D36:E36)</f>
        <v>524</v>
      </c>
      <c r="G36" s="29">
        <v>84</v>
      </c>
      <c r="H36" s="30">
        <f ca="1">G36/D36*100</f>
        <v>31.460674157303369</v>
      </c>
      <c r="I36" s="29">
        <v>78</v>
      </c>
      <c r="J36" s="30">
        <f ca="1">I36/E36*100</f>
        <v>30.350194552529182</v>
      </c>
      <c r="K36" s="29">
        <f ca="1">SUM(G36,I36)</f>
        <v>162</v>
      </c>
      <c r="L36" s="30">
        <f ca="1">K36/F36*100</f>
        <v>30.916030534351147</v>
      </c>
      <c r="M36" s="29">
        <v>74</v>
      </c>
      <c r="N36" s="30">
        <f ca="1">M36/D36*100</f>
        <v>27.715355805243448</v>
      </c>
      <c r="O36" s="29">
        <v>64</v>
      </c>
      <c r="P36" s="31">
        <f ca="1">O36/E36*100</f>
        <v>24.902723735408561</v>
      </c>
      <c r="Q36" s="29">
        <f ca="1">SUM(M36,O36)</f>
        <v>138</v>
      </c>
      <c r="R36" s="30">
        <f ca="1">Q36/F36*100</f>
        <v>26.335877862595421</v>
      </c>
    </row>
    <row r="37" spans="1:18" x14ac:dyDescent="0.25">
      <c r="A37" s="26">
        <f ca="1">'[1]9'!A33</f>
        <v>25</v>
      </c>
      <c r="B37" s="27" t="str">
        <f ca="1">'[1]9'!B33</f>
        <v>MIJEN</v>
      </c>
      <c r="C37" s="27" t="str">
        <f ca="1">'[1]9'!C33</f>
        <v>Puskesmas Mijen II</v>
      </c>
      <c r="D37" s="28">
        <v>234</v>
      </c>
      <c r="E37" s="28">
        <v>220</v>
      </c>
      <c r="F37" s="29">
        <f ca="1">SUM(D37:E37)</f>
        <v>454</v>
      </c>
      <c r="G37" s="29">
        <v>35</v>
      </c>
      <c r="H37" s="30">
        <f ca="1">G37/D37*100</f>
        <v>14.957264957264957</v>
      </c>
      <c r="I37" s="29">
        <v>41</v>
      </c>
      <c r="J37" s="30">
        <f ca="1">I37/E37*100</f>
        <v>18.636363636363637</v>
      </c>
      <c r="K37" s="29">
        <f ca="1">SUM(G37,I37)</f>
        <v>76</v>
      </c>
      <c r="L37" s="30">
        <f ca="1">K37/F37*100</f>
        <v>16.740088105726873</v>
      </c>
      <c r="M37" s="29">
        <v>27</v>
      </c>
      <c r="N37" s="30">
        <f ca="1">M37/D37*100</f>
        <v>11.538461538461538</v>
      </c>
      <c r="O37" s="29">
        <v>41</v>
      </c>
      <c r="P37" s="31">
        <f ca="1">O37/E37*100</f>
        <v>18.636363636363637</v>
      </c>
      <c r="Q37" s="29">
        <f ca="1">SUM(M37,O37)</f>
        <v>68</v>
      </c>
      <c r="R37" s="30">
        <f ca="1">Q37/F37*100</f>
        <v>14.977973568281937</v>
      </c>
    </row>
    <row r="38" spans="1:18" x14ac:dyDescent="0.25">
      <c r="A38" s="26">
        <f ca="1">'[1]9'!A34</f>
        <v>26</v>
      </c>
      <c r="B38" s="27" t="str">
        <f ca="1">'[1]9'!B34</f>
        <v>WEDUNG</v>
      </c>
      <c r="C38" s="27" t="str">
        <f ca="1">'[1]9'!C34</f>
        <v>Puskesmas Wedung I</v>
      </c>
      <c r="D38" s="28">
        <v>481</v>
      </c>
      <c r="E38" s="28">
        <v>441</v>
      </c>
      <c r="F38" s="29">
        <f ca="1">SUM(D38:E38)</f>
        <v>922</v>
      </c>
      <c r="G38" s="29">
        <v>135</v>
      </c>
      <c r="H38" s="30">
        <f ca="1">G38/D38*100</f>
        <v>28.066528066528068</v>
      </c>
      <c r="I38" s="29">
        <v>122</v>
      </c>
      <c r="J38" s="30">
        <f ca="1">I38/E38*100</f>
        <v>27.66439909297052</v>
      </c>
      <c r="K38" s="29">
        <f ca="1">SUM(G38,I38)</f>
        <v>257</v>
      </c>
      <c r="L38" s="30">
        <f ca="1">K38/F38*100</f>
        <v>27.874186550976138</v>
      </c>
      <c r="M38" s="29">
        <v>156</v>
      </c>
      <c r="N38" s="30">
        <f ca="1">M38/D38*100</f>
        <v>32.432432432432435</v>
      </c>
      <c r="O38" s="29">
        <v>134</v>
      </c>
      <c r="P38" s="31">
        <f ca="1">O38/E38*100</f>
        <v>30.385487528344672</v>
      </c>
      <c r="Q38" s="29">
        <f ca="1">SUM(M38,O38)</f>
        <v>290</v>
      </c>
      <c r="R38" s="30">
        <f ca="1">Q38/F38*100</f>
        <v>31.453362255965295</v>
      </c>
    </row>
    <row r="39" spans="1:18" x14ac:dyDescent="0.25">
      <c r="A39" s="26">
        <f ca="1">'[1]9'!A35</f>
        <v>27</v>
      </c>
      <c r="B39" s="27" t="str">
        <f ca="1">'[1]9'!B35</f>
        <v>WEDUNG</v>
      </c>
      <c r="C39" s="27" t="str">
        <f ca="1">'[1]9'!C35</f>
        <v>Puskesmas Wedung II</v>
      </c>
      <c r="D39" s="28">
        <v>319</v>
      </c>
      <c r="E39" s="28">
        <v>336</v>
      </c>
      <c r="F39" s="29">
        <f ca="1">SUM(D39:E39)</f>
        <v>655</v>
      </c>
      <c r="G39" s="29">
        <v>105</v>
      </c>
      <c r="H39" s="30">
        <f ca="1">G39/D39*100</f>
        <v>32.915360501567399</v>
      </c>
      <c r="I39" s="29">
        <v>98</v>
      </c>
      <c r="J39" s="30">
        <f ca="1">I39/E39*100</f>
        <v>29.166666666666668</v>
      </c>
      <c r="K39" s="29">
        <f ca="1">SUM(G39,I39)</f>
        <v>203</v>
      </c>
      <c r="L39" s="30">
        <f ca="1">K39/F39*100</f>
        <v>30.992366412213741</v>
      </c>
      <c r="M39" s="29">
        <v>82</v>
      </c>
      <c r="N39" s="30">
        <f ca="1">M39/D39*100</f>
        <v>25.705329153605017</v>
      </c>
      <c r="O39" s="29">
        <v>91</v>
      </c>
      <c r="P39" s="31">
        <f ca="1">O39/E39*100</f>
        <v>27.083333333333332</v>
      </c>
      <c r="Q39" s="29">
        <f ca="1">SUM(M39,O39)</f>
        <v>173</v>
      </c>
      <c r="R39" s="30">
        <f ca="1">Q39/F39*100</f>
        <v>26.412213740458014</v>
      </c>
    </row>
    <row r="40" spans="1:18" ht="16.5" thickBot="1" x14ac:dyDescent="0.3">
      <c r="A40" s="32" t="s">
        <v>17</v>
      </c>
      <c r="B40" s="32"/>
      <c r="C40" s="32"/>
      <c r="D40" s="33">
        <f ca="1">SUM(D13:D39)</f>
        <v>9934</v>
      </c>
      <c r="E40" s="33">
        <f ca="1">SUM(E13:E39)</f>
        <v>9602</v>
      </c>
      <c r="F40" s="33">
        <f ca="1">SUM(F13:F39)</f>
        <v>19536</v>
      </c>
      <c r="G40" s="33">
        <f ca="1">SUM(G13:G39)</f>
        <v>3034</v>
      </c>
      <c r="H40" s="34">
        <f ca="1">G40/D40*100</f>
        <v>30.541574390980468</v>
      </c>
      <c r="I40" s="33">
        <f ca="1">SUM(I13:I39)</f>
        <v>2838</v>
      </c>
      <c r="J40" s="34">
        <f ca="1">I40/E40*100</f>
        <v>29.556342428660699</v>
      </c>
      <c r="K40" s="33">
        <f ca="1">SUM(K13:K39)</f>
        <v>5872</v>
      </c>
      <c r="L40" s="34">
        <f ca="1">K40/F40*100</f>
        <v>30.057330057330056</v>
      </c>
      <c r="M40" s="33">
        <f ca="1">SUM(M13:M39)</f>
        <v>3286</v>
      </c>
      <c r="N40" s="34">
        <f ca="1">M40/D40*100</f>
        <v>33.078316891483794</v>
      </c>
      <c r="O40" s="33">
        <f ca="1">SUM(O13:O39)</f>
        <v>3211</v>
      </c>
      <c r="P40" s="35">
        <f ca="1">O40/E40*100</f>
        <v>33.440949802124557</v>
      </c>
      <c r="Q40" s="33">
        <f ca="1">SUM(Q13:Q39)</f>
        <v>6497</v>
      </c>
      <c r="R40" s="34">
        <f ca="1">Q40/F40*100</f>
        <v>33.256552006552006</v>
      </c>
    </row>
    <row r="41" spans="1:18" x14ac:dyDescent="0.25">
      <c r="A41" s="36"/>
      <c r="B41" s="36"/>
      <c r="C41" s="36"/>
      <c r="D41" s="36"/>
      <c r="E41" s="36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x14ac:dyDescent="0.25">
      <c r="A42" s="37" t="s">
        <v>18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</sheetData>
  <mergeCells count="10">
    <mergeCell ref="K10:L10"/>
    <mergeCell ref="M10:N10"/>
    <mergeCell ref="O10:P10"/>
    <mergeCell ref="Q10:R10"/>
    <mergeCell ref="A8:A11"/>
    <mergeCell ref="B8:B11"/>
    <mergeCell ref="C8:C11"/>
    <mergeCell ref="D8:F10"/>
    <mergeCell ref="G10:H10"/>
    <mergeCell ref="I10:J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2020-08-18T02:21:14Z</dcterms:created>
  <dcterms:modified xsi:type="dcterms:W3CDTF">2020-08-18T02:21:37Z</dcterms:modified>
</cp:coreProperties>
</file>