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135"/>
  </bookViews>
  <sheets>
    <sheet name="Fisik  Januari 2019" sheetId="2" r:id="rId1"/>
    <sheet name="Sheet1" sheetId="1" r:id="rId2"/>
  </sheets>
  <definedNames>
    <definedName name="_xlnm._FilterDatabase" localSheetId="0" hidden="1">'Fisik  Januari 2019'!$N$25:$N$53</definedName>
    <definedName name="_xlnm.Print_Area" localSheetId="0">'Fisik  Januari 2019'!$A$1:$L$66</definedName>
    <definedName name="_xlnm.Print_Titles" localSheetId="0">'Fisik  Januari 2019'!$5:$8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2" l="1"/>
  <c r="E25" i="2"/>
  <c r="C25" i="2"/>
  <c r="C12" i="2"/>
  <c r="H52" i="2"/>
  <c r="I52" i="2" s="1"/>
  <c r="G52" i="2"/>
  <c r="H50" i="2"/>
  <c r="K50" i="2" s="1"/>
  <c r="G50" i="2"/>
  <c r="H49" i="2"/>
  <c r="K49" i="2" s="1"/>
  <c r="G49" i="2"/>
  <c r="D48" i="2"/>
  <c r="C48" i="2"/>
  <c r="H47" i="2"/>
  <c r="K47" i="2" s="1"/>
  <c r="G47" i="2"/>
  <c r="F46" i="2"/>
  <c r="C46" i="2"/>
  <c r="H45" i="2"/>
  <c r="K45" i="2" s="1"/>
  <c r="G45" i="2"/>
  <c r="H44" i="2"/>
  <c r="K44" i="2" s="1"/>
  <c r="G44" i="2"/>
  <c r="H43" i="2"/>
  <c r="K43" i="2" s="1"/>
  <c r="G43" i="2"/>
  <c r="H42" i="2"/>
  <c r="K42" i="2" s="1"/>
  <c r="G42" i="2"/>
  <c r="H41" i="2"/>
  <c r="I41" i="2" s="1"/>
  <c r="G41" i="2"/>
  <c r="H40" i="2"/>
  <c r="I40" i="2" s="1"/>
  <c r="G40" i="2"/>
  <c r="H39" i="2"/>
  <c r="F38" i="2"/>
  <c r="D38" i="2"/>
  <c r="C38" i="2"/>
  <c r="H37" i="2"/>
  <c r="K37" i="2" s="1"/>
  <c r="G37" i="2"/>
  <c r="H36" i="2"/>
  <c r="K36" i="2" s="1"/>
  <c r="G36" i="2"/>
  <c r="H35" i="2"/>
  <c r="K35" i="2" s="1"/>
  <c r="G35" i="2"/>
  <c r="H34" i="2"/>
  <c r="I34" i="2" s="1"/>
  <c r="G34" i="2"/>
  <c r="H33" i="2"/>
  <c r="I33" i="2" s="1"/>
  <c r="G33" i="2"/>
  <c r="H32" i="2"/>
  <c r="K32" i="2" s="1"/>
  <c r="G32" i="2"/>
  <c r="H31" i="2"/>
  <c r="K31" i="2" s="1"/>
  <c r="G31" i="2"/>
  <c r="H30" i="2"/>
  <c r="K30" i="2" s="1"/>
  <c r="G30" i="2"/>
  <c r="H29" i="2"/>
  <c r="I29" i="2" s="1"/>
  <c r="G29" i="2"/>
  <c r="H28" i="2"/>
  <c r="K28" i="2" s="1"/>
  <c r="G28" i="2"/>
  <c r="H27" i="2"/>
  <c r="G27" i="2"/>
  <c r="F26" i="2"/>
  <c r="C26" i="2"/>
  <c r="H24" i="2"/>
  <c r="H23" i="2" s="1"/>
  <c r="G24" i="2"/>
  <c r="I24" i="2" s="1"/>
  <c r="F23" i="2"/>
  <c r="C23" i="2"/>
  <c r="G23" i="2" s="1"/>
  <c r="I23" i="2" s="1"/>
  <c r="K23" i="2" s="1"/>
  <c r="H22" i="2"/>
  <c r="K22" i="2" s="1"/>
  <c r="G22" i="2"/>
  <c r="I22" i="2" s="1"/>
  <c r="H21" i="2"/>
  <c r="K21" i="2" s="1"/>
  <c r="G21" i="2"/>
  <c r="I21" i="2" s="1"/>
  <c r="H20" i="2"/>
  <c r="G20" i="2"/>
  <c r="I20" i="2" s="1"/>
  <c r="H19" i="2"/>
  <c r="K19" i="2" s="1"/>
  <c r="G19" i="2"/>
  <c r="I19" i="2" s="1"/>
  <c r="H18" i="2"/>
  <c r="K18" i="2" s="1"/>
  <c r="G18" i="2"/>
  <c r="I18" i="2" s="1"/>
  <c r="H17" i="2"/>
  <c r="K17" i="2" s="1"/>
  <c r="G17" i="2"/>
  <c r="I17" i="2" s="1"/>
  <c r="H16" i="2"/>
  <c r="K16" i="2" s="1"/>
  <c r="G16" i="2"/>
  <c r="I16" i="2" s="1"/>
  <c r="H15" i="2"/>
  <c r="K15" i="2" s="1"/>
  <c r="G15" i="2"/>
  <c r="I15" i="2" s="1"/>
  <c r="H14" i="2"/>
  <c r="K14" i="2" s="1"/>
  <c r="G14" i="2"/>
  <c r="I14" i="2" s="1"/>
  <c r="H13" i="2"/>
  <c r="K13" i="2" s="1"/>
  <c r="G13" i="2"/>
  <c r="I13" i="2" s="1"/>
  <c r="F12" i="2"/>
  <c r="F11" i="2" s="1"/>
  <c r="F10" i="2" s="1"/>
  <c r="F25" i="2" l="1"/>
  <c r="K29" i="2"/>
  <c r="G38" i="2"/>
  <c r="H26" i="2"/>
  <c r="I45" i="2"/>
  <c r="H46" i="2"/>
  <c r="I46" i="2" s="1"/>
  <c r="K46" i="2" s="1"/>
  <c r="G12" i="2"/>
  <c r="I12" i="2" s="1"/>
  <c r="K12" i="2" s="1"/>
  <c r="K24" i="2"/>
  <c r="D9" i="2"/>
  <c r="K34" i="2"/>
  <c r="G46" i="2"/>
  <c r="I28" i="2"/>
  <c r="I36" i="2"/>
  <c r="K40" i="2"/>
  <c r="H12" i="2"/>
  <c r="H11" i="2" s="1"/>
  <c r="H10" i="2" s="1"/>
  <c r="I30" i="2"/>
  <c r="I32" i="2"/>
  <c r="K33" i="2"/>
  <c r="K41" i="2"/>
  <c r="F48" i="2"/>
  <c r="H48" i="2" s="1"/>
  <c r="I48" i="2" s="1"/>
  <c r="K48" i="2" s="1"/>
  <c r="K52" i="2"/>
  <c r="I43" i="2"/>
  <c r="I50" i="2"/>
  <c r="I49" i="2"/>
  <c r="C11" i="2"/>
  <c r="C10" i="2" s="1"/>
  <c r="K20" i="2"/>
  <c r="I27" i="2"/>
  <c r="I31" i="2"/>
  <c r="I37" i="2"/>
  <c r="H38" i="2"/>
  <c r="I38" i="2" s="1"/>
  <c r="K38" i="2" s="1"/>
  <c r="I44" i="2"/>
  <c r="G26" i="2"/>
  <c r="K27" i="2"/>
  <c r="I35" i="2"/>
  <c r="I42" i="2"/>
  <c r="I47" i="2"/>
  <c r="G25" i="2" l="1"/>
  <c r="H25" i="2"/>
  <c r="I26" i="2"/>
  <c r="D53" i="2"/>
  <c r="F9" i="2"/>
  <c r="G48" i="2"/>
  <c r="C9" i="2"/>
  <c r="G11" i="2"/>
  <c r="I11" i="2" s="1"/>
  <c r="K11" i="2" s="1"/>
  <c r="C53" i="2"/>
  <c r="G10" i="2"/>
  <c r="I10" i="2" s="1"/>
  <c r="K10" i="2" s="1"/>
  <c r="K26" i="2" l="1"/>
  <c r="K25" i="2" s="1"/>
  <c r="I25" i="2"/>
  <c r="G9" i="2"/>
  <c r="I9" i="2" s="1"/>
  <c r="K9" i="2" s="1"/>
  <c r="F53" i="2"/>
  <c r="G53" i="2" s="1"/>
  <c r="H9" i="2" l="1"/>
  <c r="H53" i="2"/>
  <c r="I53" i="2" s="1"/>
  <c r="K53" i="2" s="1"/>
</calcChain>
</file>

<file path=xl/sharedStrings.xml><?xml version="1.0" encoding="utf-8"?>
<sst xmlns="http://schemas.openxmlformats.org/spreadsheetml/2006/main" count="96" uniqueCount="93">
  <si>
    <t>LAPORAN PERKEMBANGAN FISIK DAN KEUANGAN</t>
  </si>
  <si>
    <t>KEGIATAN APBD KABUPATEN DEMAK TAHUN ANGGARAN 2018</t>
  </si>
  <si>
    <t>NO</t>
  </si>
  <si>
    <t>NAMA PROGRAM / KEGIATAN</t>
  </si>
  <si>
    <t>PAGU DANA   (Rp.)</t>
  </si>
  <si>
    <t>NILAI</t>
  </si>
  <si>
    <t>PELAKSANAAN</t>
  </si>
  <si>
    <t>KEUANGAN</t>
  </si>
  <si>
    <t>FISIK</t>
  </si>
  <si>
    <t>KETERANGAN</t>
  </si>
  <si>
    <t>KONTRAK</t>
  </si>
  <si>
    <t>SP2D ( Rp. )</t>
  </si>
  <si>
    <t>%</t>
  </si>
  <si>
    <t>SPJ ( Rp. )</t>
  </si>
  <si>
    <t>TARGET</t>
  </si>
  <si>
    <t>REALISASI</t>
  </si>
  <si>
    <t>( Rp. )</t>
  </si>
  <si>
    <t>( % )</t>
  </si>
  <si>
    <t>BELANJA</t>
  </si>
  <si>
    <t>BELANJA TIDAK LANGSUNG</t>
  </si>
  <si>
    <t>Belanja Pegawai</t>
  </si>
  <si>
    <t>Belanja Gaji dan Tunjangan</t>
  </si>
  <si>
    <t>Gaji Pokok PNS/Uang Representasi</t>
  </si>
  <si>
    <t>Tunjangan Keluarga</t>
  </si>
  <si>
    <t>Tunjangan Jabatan</t>
  </si>
  <si>
    <t>Tunjangan Fungsional Umum</t>
  </si>
  <si>
    <t>Tunjangan Beras</t>
  </si>
  <si>
    <t>Tunjangan PPh/Tunjangan Khusus</t>
  </si>
  <si>
    <t>Pembulatan Gaji</t>
  </si>
  <si>
    <t>Iuran Asuransi Kesehatan</t>
  </si>
  <si>
    <t>Jaminan Kecelakaan Kerja</t>
  </si>
  <si>
    <t>Jaminan  Kematian</t>
  </si>
  <si>
    <t>Belanja Tambahan Penghasilan PNS</t>
  </si>
  <si>
    <t>Tambahan Penghasilan Berdasarkan Beban Kerja</t>
  </si>
  <si>
    <t>BELANJA LANGSUNG</t>
  </si>
  <si>
    <t>01</t>
  </si>
  <si>
    <t>Program Pelayanan Administrasi Perkantoran</t>
  </si>
  <si>
    <t>01.01</t>
  </si>
  <si>
    <t>Penyediaan jasa surat menyurat</t>
  </si>
  <si>
    <t>01.02</t>
  </si>
  <si>
    <t>Penyediaan jasa komunikasi sumber daya air dan listrik</t>
  </si>
  <si>
    <t>01.07</t>
  </si>
  <si>
    <t>Penyediaan jasa administrasi keuangan</t>
  </si>
  <si>
    <t>01.10</t>
  </si>
  <si>
    <t>Penyediaan alat tulis kantor</t>
  </si>
  <si>
    <t>01.11</t>
  </si>
  <si>
    <t>Penyediaan barang cetakan dan penggandaan</t>
  </si>
  <si>
    <t>01.12</t>
  </si>
  <si>
    <t>Penyediaan komponen instalasi listrik</t>
  </si>
  <si>
    <t>01.15</t>
  </si>
  <si>
    <t>Penyediaan bahan bacaan/ perundang-undangan</t>
  </si>
  <si>
    <t>01.17</t>
  </si>
  <si>
    <t>Penyediaan makanan dan minuman</t>
  </si>
  <si>
    <t>01.18</t>
  </si>
  <si>
    <t>Rapat- rapat koordinasi dan konsultasi</t>
  </si>
  <si>
    <t>01.19</t>
  </si>
  <si>
    <t>Penyediaan jasa pegawai non PNS</t>
  </si>
  <si>
    <t>02</t>
  </si>
  <si>
    <t>Program Peningkatan Sarana dan Prasarana Aparatur</t>
  </si>
  <si>
    <t>02.09</t>
  </si>
  <si>
    <t>Pengadaan peralatan gedung kantor</t>
  </si>
  <si>
    <t>02.22</t>
  </si>
  <si>
    <t>Pemeliharaan rutin/ berkala gedung kantor</t>
  </si>
  <si>
    <t>02.24</t>
  </si>
  <si>
    <t>Pemeliharaan rutin/ berkala kendaraan dinas/ operasional</t>
  </si>
  <si>
    <t>02.26</t>
  </si>
  <si>
    <t>Pemeliharaan rutin/ berkala perlengkapan gedung kantor</t>
  </si>
  <si>
    <t>02.28</t>
  </si>
  <si>
    <t>Pemeliharaan rutin/ berkala peralatan gedung kantor</t>
  </si>
  <si>
    <t>02.29</t>
  </si>
  <si>
    <t>05</t>
  </si>
  <si>
    <t>Program Peningkatan Kapasitas Sumber Daya Aparatur</t>
  </si>
  <si>
    <t>05'01</t>
  </si>
  <si>
    <t>Pendidikan dan pelatihan formal</t>
  </si>
  <si>
    <t>PROGRAM PENCEGAHAN DINI DAN PENANGGULANGAN KORBAN BENCANA ALAM</t>
  </si>
  <si>
    <t>Pemantauan dan penyebarluasan informasi potensi bencana alam</t>
  </si>
  <si>
    <t>Pengadaan tempat penampungan sementara dan evakuasi penduduk dari ancaman / korban bencana alam</t>
  </si>
  <si>
    <t>Pengadaan logistik dan obat - obatan bagi penduduk ditempat penampungan sementara</t>
  </si>
  <si>
    <t>JUMLAH</t>
  </si>
  <si>
    <t>KEPALA PELAKSANA</t>
  </si>
  <si>
    <t>BADAN PENANGGULANGAN BENCANA DAERAH</t>
  </si>
  <si>
    <t>KABUPATEN DEMAK</t>
  </si>
  <si>
    <t>Drs. M. AGUS NUGROHO LP</t>
  </si>
  <si>
    <t>Pembina Utama Muda</t>
  </si>
  <si>
    <t>NIP. 19640712 198503 1 016</t>
  </si>
  <si>
    <t>Demak,        Februari 2019</t>
  </si>
  <si>
    <t>POSISI  :  BULAN JANUARI  2019</t>
  </si>
  <si>
    <t>Pengadaan Kendaraan dinas / operasional</t>
  </si>
  <si>
    <t>Pengadaan sarana dan prasarana evakuasi penduduk dari ancaman/korban bencana alam</t>
  </si>
  <si>
    <t>Penyediaan peralatan Rumah Tangga</t>
  </si>
  <si>
    <t>02.05</t>
  </si>
  <si>
    <t>01.14</t>
  </si>
  <si>
    <t>Pemeliharaan rutin/ berkala Mebelair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</si>
</sst>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Arial Narrow"/>
      <family val="2"/>
    </font>
    <font>
      <sz val="9"/>
      <color indexed="8"/>
      <name val="Arial Narrow"/>
      <family val="2"/>
    </font>
    <font>
      <b/>
      <sz val="11"/>
      <color theme="1"/>
      <name val="Arial Narrow"/>
      <family val="2"/>
    </font>
    <font>
      <b/>
      <sz val="12"/>
      <color indexed="8"/>
      <name val="Arial Narrow"/>
      <family val="2"/>
    </font>
    <font>
      <b/>
      <sz val="9"/>
      <color indexed="8"/>
      <name val="Arial Narrow"/>
      <family val="2"/>
    </font>
    <font>
      <b/>
      <sz val="11"/>
      <color indexed="8"/>
      <name val="Arial Narrow"/>
      <family val="2"/>
    </font>
    <font>
      <b/>
      <i/>
      <sz val="9"/>
      <color indexed="8"/>
      <name val="Arial Narrow"/>
      <family val="2"/>
    </font>
    <font>
      <b/>
      <i/>
      <sz val="8"/>
      <color theme="1"/>
      <name val="Bookman Old Style"/>
      <family val="1"/>
    </font>
    <font>
      <b/>
      <sz val="12"/>
      <color theme="1"/>
      <name val="Arial Narrow"/>
      <family val="2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b/>
      <i/>
      <sz val="11"/>
      <color indexed="8"/>
      <name val="Arial Narrow"/>
      <family val="2"/>
    </font>
    <font>
      <sz val="11"/>
      <color theme="1"/>
      <name val="Calibri"/>
      <family val="2"/>
      <charset val="1"/>
      <scheme val="minor"/>
    </font>
    <font>
      <b/>
      <i/>
      <sz val="12"/>
      <color indexed="8"/>
      <name val="Arial Narrow"/>
      <family val="2"/>
    </font>
    <font>
      <u/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>
      <alignment vertical="top"/>
    </xf>
    <xf numFmtId="164" fontId="1" fillId="0" borderId="0" applyFont="0" applyFill="0" applyBorder="0" applyAlignment="0" applyProtection="0">
      <alignment vertical="top"/>
    </xf>
    <xf numFmtId="165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Border="1" applyAlignment="1">
      <alignment vertical="center" wrapText="1"/>
    </xf>
    <xf numFmtId="0" fontId="4" fillId="0" borderId="0" xfId="1" applyFont="1" applyAlignment="1">
      <alignment vertical="center"/>
    </xf>
    <xf numFmtId="164" fontId="3" fillId="0" borderId="0" xfId="2" applyFont="1" applyBorder="1" applyAlignment="1">
      <alignment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8" fillId="3" borderId="6" xfId="1" applyFont="1" applyFill="1" applyBorder="1" applyAlignment="1">
      <alignment horizontal="center" vertical="center" wrapText="1" readingOrder="1"/>
    </xf>
    <xf numFmtId="0" fontId="8" fillId="3" borderId="11" xfId="1" applyFont="1" applyFill="1" applyBorder="1" applyAlignment="1">
      <alignment horizontal="center" vertical="center" wrapText="1" readingOrder="1"/>
    </xf>
    <xf numFmtId="37" fontId="8" fillId="3" borderId="8" xfId="1" applyNumberFormat="1" applyFont="1" applyFill="1" applyBorder="1" applyAlignment="1">
      <alignment horizontal="center" vertical="center" wrapText="1" readingOrder="1"/>
    </xf>
    <xf numFmtId="0" fontId="9" fillId="3" borderId="8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 wrapText="1" readingOrder="1"/>
    </xf>
    <xf numFmtId="0" fontId="7" fillId="2" borderId="6" xfId="1" applyFont="1" applyFill="1" applyBorder="1" applyAlignment="1">
      <alignment horizontal="left" vertical="center" wrapText="1" readingOrder="1"/>
    </xf>
    <xf numFmtId="37" fontId="5" fillId="2" borderId="6" xfId="1" applyNumberFormat="1" applyFont="1" applyFill="1" applyBorder="1" applyAlignment="1">
      <alignment horizontal="right" vertical="center" wrapText="1" readingOrder="1"/>
    </xf>
    <xf numFmtId="164" fontId="7" fillId="2" borderId="6" xfId="1" applyNumberFormat="1" applyFont="1" applyFill="1" applyBorder="1" applyAlignment="1">
      <alignment horizontal="right" vertical="center" wrapText="1" readingOrder="1"/>
    </xf>
    <xf numFmtId="37" fontId="9" fillId="2" borderId="6" xfId="1" applyNumberFormat="1" applyFont="1" applyFill="1" applyBorder="1" applyAlignment="1">
      <alignment horizontal="center" vertical="center"/>
    </xf>
    <xf numFmtId="37" fontId="5" fillId="2" borderId="6" xfId="1" applyNumberFormat="1" applyFont="1" applyFill="1" applyBorder="1" applyAlignment="1">
      <alignment horizontal="center" vertical="center" wrapText="1" readingOrder="1"/>
    </xf>
    <xf numFmtId="39" fontId="5" fillId="0" borderId="12" xfId="1" applyNumberFormat="1" applyFont="1" applyBorder="1" applyAlignment="1">
      <alignment horizontal="right" vertical="center" wrapText="1"/>
    </xf>
    <xf numFmtId="4" fontId="10" fillId="2" borderId="6" xfId="1" applyNumberFormat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right" vertical="center"/>
    </xf>
    <xf numFmtId="4" fontId="10" fillId="2" borderId="6" xfId="1" applyNumberFormat="1" applyFont="1" applyFill="1" applyBorder="1" applyAlignment="1">
      <alignment horizontal="right" vertical="center"/>
    </xf>
    <xf numFmtId="0" fontId="9" fillId="2" borderId="6" xfId="1" applyFont="1" applyFill="1" applyBorder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164" fontId="6" fillId="0" borderId="0" xfId="2" applyFont="1" applyBorder="1" applyAlignment="1">
      <alignment vertical="center" wrapText="1"/>
    </xf>
    <xf numFmtId="37" fontId="7" fillId="2" borderId="6" xfId="1" applyNumberFormat="1" applyFont="1" applyFill="1" applyBorder="1" applyAlignment="1">
      <alignment horizontal="right" vertical="center" wrapText="1" readingOrder="1"/>
    </xf>
    <xf numFmtId="4" fontId="5" fillId="0" borderId="10" xfId="1" applyNumberFormat="1" applyFont="1" applyBorder="1" applyAlignment="1">
      <alignment horizontal="right" vertical="center" wrapText="1"/>
    </xf>
    <xf numFmtId="0" fontId="7" fillId="0" borderId="6" xfId="1" applyFont="1" applyBorder="1" applyAlignment="1">
      <alignment vertical="center" wrapText="1"/>
    </xf>
    <xf numFmtId="37" fontId="5" fillId="0" borderId="6" xfId="1" applyNumberFormat="1" applyFont="1" applyBorder="1" applyAlignment="1">
      <alignment horizontal="right" vertical="center" wrapText="1"/>
    </xf>
    <xf numFmtId="37" fontId="7" fillId="0" borderId="6" xfId="1" applyNumberFormat="1" applyFont="1" applyBorder="1" applyAlignment="1">
      <alignment horizontal="right" vertical="center" wrapText="1"/>
    </xf>
    <xf numFmtId="37" fontId="6" fillId="0" borderId="6" xfId="1" applyNumberFormat="1" applyFont="1" applyBorder="1" applyAlignment="1">
      <alignment vertical="center" wrapText="1"/>
    </xf>
    <xf numFmtId="4" fontId="5" fillId="0" borderId="6" xfId="1" applyNumberFormat="1" applyFont="1" applyBorder="1" applyAlignment="1">
      <alignment horizontal="right" vertical="center" wrapText="1"/>
    </xf>
    <xf numFmtId="0" fontId="11" fillId="0" borderId="6" xfId="1" applyFont="1" applyBorder="1" applyAlignment="1">
      <alignment vertical="center" wrapText="1"/>
    </xf>
    <xf numFmtId="37" fontId="11" fillId="0" borderId="6" xfId="1" applyNumberFormat="1" applyFont="1" applyBorder="1" applyAlignment="1">
      <alignment horizontal="right" vertical="center" wrapText="1"/>
    </xf>
    <xf numFmtId="0" fontId="3" fillId="0" borderId="8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164" fontId="12" fillId="0" borderId="6" xfId="2" applyFont="1" applyBorder="1" applyAlignment="1">
      <alignment vertical="center" wrapText="1"/>
    </xf>
    <xf numFmtId="4" fontId="11" fillId="0" borderId="6" xfId="1" applyNumberFormat="1" applyFont="1" applyBorder="1" applyAlignment="1">
      <alignment horizontal="right" vertical="center" wrapText="1"/>
    </xf>
    <xf numFmtId="164" fontId="12" fillId="2" borderId="6" xfId="2" applyFont="1" applyFill="1" applyBorder="1" applyAlignment="1">
      <alignment horizontal="right" vertical="center"/>
    </xf>
    <xf numFmtId="4" fontId="12" fillId="2" borderId="6" xfId="1" applyNumberFormat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right" vertical="center"/>
    </xf>
    <xf numFmtId="4" fontId="12" fillId="2" borderId="6" xfId="1" applyNumberFormat="1" applyFont="1" applyFill="1" applyBorder="1" applyAlignment="1">
      <alignment horizontal="right" vertical="center"/>
    </xf>
    <xf numFmtId="164" fontId="6" fillId="0" borderId="0" xfId="1" applyNumberFormat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37" fontId="10" fillId="0" borderId="6" xfId="1" applyNumberFormat="1" applyFont="1" applyBorder="1" applyAlignment="1">
      <alignment horizontal="right" vertical="center" wrapText="1"/>
    </xf>
    <xf numFmtId="0" fontId="3" fillId="0" borderId="10" xfId="1" applyFont="1" applyBorder="1" applyAlignment="1">
      <alignment vertical="center" wrapText="1"/>
    </xf>
    <xf numFmtId="164" fontId="12" fillId="2" borderId="6" xfId="2" applyFont="1" applyFill="1" applyBorder="1" applyAlignment="1">
      <alignment horizontal="center" vertical="center"/>
    </xf>
    <xf numFmtId="39" fontId="3" fillId="0" borderId="0" xfId="1" applyNumberFormat="1" applyFont="1" applyBorder="1" applyAlignment="1">
      <alignment vertical="center" wrapText="1"/>
    </xf>
    <xf numFmtId="0" fontId="6" fillId="0" borderId="3" xfId="1" applyFont="1" applyBorder="1" applyAlignment="1">
      <alignment horizontal="left" vertical="center" wrapText="1"/>
    </xf>
    <xf numFmtId="164" fontId="7" fillId="0" borderId="6" xfId="1" applyNumberFormat="1" applyFont="1" applyBorder="1" applyAlignment="1">
      <alignment horizontal="right" vertical="center" wrapText="1"/>
    </xf>
    <xf numFmtId="39" fontId="5" fillId="0" borderId="6" xfId="1" applyNumberFormat="1" applyFont="1" applyBorder="1" applyAlignment="1">
      <alignment horizontal="right" vertical="center" wrapText="1"/>
    </xf>
    <xf numFmtId="37" fontId="7" fillId="0" borderId="6" xfId="1" applyNumberFormat="1" applyFont="1" applyBorder="1" applyAlignment="1">
      <alignment horizontal="center" vertical="center" wrapText="1"/>
    </xf>
    <xf numFmtId="0" fontId="6" fillId="0" borderId="3" xfId="1" quotePrefix="1" applyFont="1" applyBorder="1" applyAlignment="1">
      <alignment horizontal="center" vertical="center" wrapText="1"/>
    </xf>
    <xf numFmtId="0" fontId="13" fillId="0" borderId="6" xfId="1" applyFont="1" applyBorder="1" applyAlignment="1">
      <alignment vertical="center" wrapText="1"/>
    </xf>
    <xf numFmtId="0" fontId="3" fillId="0" borderId="3" xfId="1" quotePrefix="1" applyFont="1" applyBorder="1" applyAlignment="1">
      <alignment horizontal="center" vertical="center" wrapText="1"/>
    </xf>
    <xf numFmtId="164" fontId="11" fillId="0" borderId="6" xfId="1" applyNumberFormat="1" applyFont="1" applyBorder="1" applyAlignment="1">
      <alignment horizontal="right" vertical="center" wrapText="1"/>
    </xf>
    <xf numFmtId="37" fontId="12" fillId="0" borderId="6" xfId="1" applyNumberFormat="1" applyFont="1" applyBorder="1" applyAlignment="1">
      <alignment horizontal="right" vertical="center" wrapText="1"/>
    </xf>
    <xf numFmtId="39" fontId="11" fillId="0" borderId="6" xfId="1" applyNumberFormat="1" applyFont="1" applyBorder="1" applyAlignment="1">
      <alignment horizontal="right" vertical="center" wrapText="1"/>
    </xf>
    <xf numFmtId="1" fontId="6" fillId="0" borderId="0" xfId="3" applyNumberFormat="1" applyFont="1" applyBorder="1" applyAlignment="1">
      <alignment vertical="center" wrapText="1"/>
    </xf>
    <xf numFmtId="165" fontId="6" fillId="0" borderId="0" xfId="3" applyFont="1" applyBorder="1" applyAlignment="1">
      <alignment vertical="center" wrapText="1"/>
    </xf>
    <xf numFmtId="165" fontId="6" fillId="0" borderId="0" xfId="1" applyNumberFormat="1" applyFont="1" applyBorder="1" applyAlignment="1">
      <alignment vertical="center" wrapText="1"/>
    </xf>
    <xf numFmtId="37" fontId="6" fillId="0" borderId="0" xfId="1" applyNumberFormat="1" applyFont="1" applyBorder="1" applyAlignment="1">
      <alignment vertical="center" wrapText="1"/>
    </xf>
    <xf numFmtId="0" fontId="15" fillId="0" borderId="6" xfId="1" applyFont="1" applyBorder="1" applyAlignment="1">
      <alignment vertical="center" wrapText="1"/>
    </xf>
    <xf numFmtId="166" fontId="6" fillId="0" borderId="0" xfId="3" applyNumberFormat="1" applyFont="1" applyBorder="1" applyAlignment="1">
      <alignment vertical="center" wrapText="1"/>
    </xf>
    <xf numFmtId="164" fontId="12" fillId="0" borderId="6" xfId="1" applyNumberFormat="1" applyFont="1" applyBorder="1" applyAlignment="1">
      <alignment horizontal="right" vertical="center" wrapText="1"/>
    </xf>
    <xf numFmtId="164" fontId="10" fillId="0" borderId="6" xfId="1" applyNumberFormat="1" applyFont="1" applyBorder="1" applyAlignment="1">
      <alignment horizontal="right" vertical="center" wrapText="1"/>
    </xf>
    <xf numFmtId="164" fontId="5" fillId="0" borderId="6" xfId="1" applyNumberFormat="1" applyFont="1" applyBorder="1" applyAlignment="1">
      <alignment horizontal="right" vertical="center" wrapText="1"/>
    </xf>
    <xf numFmtId="164" fontId="12" fillId="0" borderId="8" xfId="5" applyFont="1" applyBorder="1" applyAlignment="1">
      <alignment vertical="center"/>
    </xf>
    <xf numFmtId="0" fontId="3" fillId="2" borderId="3" xfId="1" quotePrefix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vertical="center" wrapText="1"/>
    </xf>
    <xf numFmtId="37" fontId="7" fillId="2" borderId="6" xfId="1" applyNumberFormat="1" applyFont="1" applyFill="1" applyBorder="1" applyAlignment="1">
      <alignment horizontal="right" vertical="center" wrapText="1"/>
    </xf>
    <xf numFmtId="37" fontId="12" fillId="2" borderId="6" xfId="1" applyNumberFormat="1" applyFont="1" applyFill="1" applyBorder="1" applyAlignment="1">
      <alignment horizontal="right" vertical="center" wrapText="1"/>
    </xf>
    <xf numFmtId="4" fontId="11" fillId="2" borderId="6" xfId="1" applyNumberFormat="1" applyFont="1" applyFill="1" applyBorder="1" applyAlignment="1">
      <alignment horizontal="right" vertical="center" wrapText="1"/>
    </xf>
    <xf numFmtId="164" fontId="11" fillId="2" borderId="6" xfId="1" applyNumberFormat="1" applyFont="1" applyFill="1" applyBorder="1" applyAlignment="1">
      <alignment horizontal="right" vertical="center" wrapText="1"/>
    </xf>
    <xf numFmtId="39" fontId="11" fillId="2" borderId="6" xfId="1" applyNumberFormat="1" applyFont="1" applyFill="1" applyBorder="1" applyAlignment="1">
      <alignment horizontal="right" vertical="center" wrapText="1"/>
    </xf>
    <xf numFmtId="37" fontId="7" fillId="2" borderId="6" xfId="1" applyNumberFormat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vertical="center" wrapText="1"/>
    </xf>
    <xf numFmtId="165" fontId="6" fillId="2" borderId="0" xfId="1" applyNumberFormat="1" applyFont="1" applyFill="1" applyBorder="1" applyAlignment="1">
      <alignment vertical="center" wrapText="1"/>
    </xf>
    <xf numFmtId="37" fontId="5" fillId="2" borderId="6" xfId="1" applyNumberFormat="1" applyFont="1" applyFill="1" applyBorder="1" applyAlignment="1">
      <alignment horizontal="right" vertical="center" wrapText="1"/>
    </xf>
    <xf numFmtId="37" fontId="11" fillId="2" borderId="6" xfId="1" applyNumberFormat="1" applyFont="1" applyFill="1" applyBorder="1" applyAlignment="1">
      <alignment horizontal="right" vertical="center" wrapText="1"/>
    </xf>
    <xf numFmtId="165" fontId="6" fillId="2" borderId="0" xfId="3" applyFont="1" applyFill="1" applyBorder="1" applyAlignment="1">
      <alignment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15" fillId="2" borderId="6" xfId="1" applyFont="1" applyFill="1" applyBorder="1" applyAlignment="1">
      <alignment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37" fontId="10" fillId="2" borderId="6" xfId="1" applyNumberFormat="1" applyFont="1" applyFill="1" applyBorder="1" applyAlignment="1">
      <alignment horizontal="right" vertical="center" wrapText="1"/>
    </xf>
    <xf numFmtId="39" fontId="5" fillId="2" borderId="6" xfId="1" applyNumberFormat="1" applyFont="1" applyFill="1" applyBorder="1" applyAlignment="1">
      <alignment horizontal="right" vertical="center" wrapText="1"/>
    </xf>
    <xf numFmtId="0" fontId="3" fillId="2" borderId="3" xfId="1" applyFont="1" applyFill="1" applyBorder="1" applyAlignment="1">
      <alignment horizontal="center" vertical="center" wrapText="1"/>
    </xf>
    <xf numFmtId="164" fontId="12" fillId="2" borderId="6" xfId="1" applyNumberFormat="1" applyFont="1" applyFill="1" applyBorder="1" applyAlignment="1">
      <alignment horizontal="right" vertical="center" wrapText="1"/>
    </xf>
    <xf numFmtId="164" fontId="6" fillId="2" borderId="0" xfId="2" applyFont="1" applyFill="1" applyBorder="1" applyAlignment="1">
      <alignment vertical="center" wrapText="1"/>
    </xf>
    <xf numFmtId="1" fontId="6" fillId="2" borderId="0" xfId="3" applyNumberFormat="1" applyFont="1" applyFill="1" applyBorder="1" applyAlignment="1">
      <alignment vertical="center" wrapText="1"/>
    </xf>
    <xf numFmtId="164" fontId="6" fillId="2" borderId="0" xfId="1" applyNumberFormat="1" applyFont="1" applyFill="1" applyBorder="1" applyAlignment="1">
      <alignment vertical="center" wrapText="1"/>
    </xf>
    <xf numFmtId="37" fontId="7" fillId="0" borderId="15" xfId="1" applyNumberFormat="1" applyFont="1" applyBorder="1" applyAlignment="1">
      <alignment vertical="center" wrapText="1"/>
    </xf>
    <xf numFmtId="164" fontId="7" fillId="0" borderId="15" xfId="1" applyNumberFormat="1" applyFont="1" applyBorder="1" applyAlignment="1">
      <alignment vertical="center" wrapText="1"/>
    </xf>
    <xf numFmtId="37" fontId="3" fillId="0" borderId="15" xfId="1" applyNumberFormat="1" applyFont="1" applyBorder="1" applyAlignment="1">
      <alignment vertical="center" wrapText="1"/>
    </xf>
    <xf numFmtId="39" fontId="7" fillId="0" borderId="15" xfId="1" applyNumberFormat="1" applyFont="1" applyBorder="1" applyAlignment="1">
      <alignment horizontal="right" vertical="center" wrapText="1"/>
    </xf>
    <xf numFmtId="37" fontId="7" fillId="0" borderId="15" xfId="1" applyNumberFormat="1" applyFont="1" applyBorder="1" applyAlignment="1">
      <alignment horizontal="center" vertical="center" wrapText="1"/>
    </xf>
    <xf numFmtId="39" fontId="7" fillId="0" borderId="15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37" fontId="7" fillId="0" borderId="0" xfId="1" applyNumberFormat="1" applyFont="1" applyBorder="1" applyAlignment="1">
      <alignment vertical="center" wrapText="1"/>
    </xf>
    <xf numFmtId="37" fontId="3" fillId="0" borderId="0" xfId="1" applyNumberFormat="1" applyFont="1" applyBorder="1" applyAlignment="1">
      <alignment vertical="center" wrapText="1"/>
    </xf>
    <xf numFmtId="39" fontId="7" fillId="0" borderId="0" xfId="1" applyNumberFormat="1" applyFont="1" applyBorder="1" applyAlignment="1">
      <alignment vertical="center" wrapText="1"/>
    </xf>
    <xf numFmtId="39" fontId="7" fillId="0" borderId="0" xfId="1" applyNumberFormat="1" applyFont="1" applyBorder="1" applyAlignment="1">
      <alignment horizontal="right" vertical="center" wrapText="1"/>
    </xf>
    <xf numFmtId="37" fontId="11" fillId="0" borderId="0" xfId="1" applyNumberFormat="1" applyFont="1" applyBorder="1" applyAlignment="1">
      <alignment horizontal="right" vertical="center" wrapText="1"/>
    </xf>
    <xf numFmtId="37" fontId="11" fillId="0" borderId="0" xfId="1" applyNumberFormat="1" applyFont="1" applyBorder="1" applyAlignment="1">
      <alignment vertical="center" wrapText="1"/>
    </xf>
    <xf numFmtId="37" fontId="3" fillId="2" borderId="0" xfId="1" applyNumberFormat="1" applyFont="1" applyFill="1" applyBorder="1" applyAlignment="1">
      <alignment vertical="center" wrapText="1"/>
    </xf>
    <xf numFmtId="37" fontId="11" fillId="0" borderId="0" xfId="1" applyNumberFormat="1" applyFont="1" applyBorder="1" applyAlignment="1">
      <alignment horizontal="center" vertical="center" wrapText="1"/>
    </xf>
    <xf numFmtId="37" fontId="11" fillId="0" borderId="0" xfId="1" applyNumberFormat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37" fontId="16" fillId="0" borderId="0" xfId="1" applyNumberFormat="1" applyFont="1" applyBorder="1" applyAlignment="1">
      <alignment horizontal="center" vertical="center" wrapText="1"/>
    </xf>
    <xf numFmtId="37" fontId="3" fillId="0" borderId="0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Border="1" applyAlignment="1">
      <alignment horizontal="left" vertical="center" wrapText="1" readingOrder="1"/>
    </xf>
    <xf numFmtId="0" fontId="6" fillId="0" borderId="1" xfId="1" applyFont="1" applyBorder="1" applyAlignment="1">
      <alignment horizontal="center" vertical="center" wrapText="1" readingOrder="1"/>
    </xf>
    <xf numFmtId="0" fontId="6" fillId="0" borderId="7" xfId="1" applyFont="1" applyBorder="1" applyAlignment="1">
      <alignment horizontal="center" vertical="center" wrapText="1" readingOrder="1"/>
    </xf>
    <xf numFmtId="0" fontId="6" fillId="0" borderId="9" xfId="1" applyFont="1" applyBorder="1" applyAlignment="1">
      <alignment horizontal="center" vertical="center" wrapText="1" readingOrder="1"/>
    </xf>
    <xf numFmtId="0" fontId="7" fillId="0" borderId="2" xfId="1" applyFont="1" applyBorder="1" applyAlignment="1">
      <alignment horizontal="center" vertical="center" wrapText="1" readingOrder="1"/>
    </xf>
    <xf numFmtId="0" fontId="7" fillId="0" borderId="8" xfId="1" applyFont="1" applyBorder="1" applyAlignment="1">
      <alignment horizontal="center" vertical="center" wrapText="1" readingOrder="1"/>
    </xf>
    <xf numFmtId="0" fontId="7" fillId="0" borderId="10" xfId="1" applyFont="1" applyBorder="1" applyAlignment="1">
      <alignment horizontal="center" vertical="center" wrapText="1" readingOrder="1"/>
    </xf>
    <xf numFmtId="37" fontId="7" fillId="0" borderId="2" xfId="1" applyNumberFormat="1" applyFont="1" applyBorder="1" applyAlignment="1">
      <alignment horizontal="center" vertical="center" wrapText="1" readingOrder="1"/>
    </xf>
    <xf numFmtId="37" fontId="7" fillId="0" borderId="8" xfId="1" applyNumberFormat="1" applyFont="1" applyBorder="1" applyAlignment="1">
      <alignment horizontal="center" vertical="center" wrapText="1" readingOrder="1"/>
    </xf>
    <xf numFmtId="37" fontId="7" fillId="0" borderId="10" xfId="1" applyNumberFormat="1" applyFont="1" applyBorder="1" applyAlignment="1">
      <alignment horizontal="center" vertical="center" wrapText="1" readingOrder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</cellXfs>
  <cellStyles count="6">
    <cellStyle name="Comma [0] 2" xfId="5"/>
    <cellStyle name="Comma [0] 2 2" xfId="2"/>
    <cellStyle name="Comma 2" xfId="3"/>
    <cellStyle name="Normal" xfId="0" builtinId="0"/>
    <cellStyle name="Normal 2" xfId="4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 summaryRight="0"/>
    <pageSetUpPr autoPageBreaks="0"/>
  </sheetPr>
  <dimension ref="A1:T66"/>
  <sheetViews>
    <sheetView showGridLines="0" tabSelected="1" showOutlineSymbols="0" view="pageBreakPreview" zoomScale="110" zoomScaleSheetLayoutView="110" workbookViewId="0">
      <selection activeCell="N52" sqref="N52"/>
    </sheetView>
  </sheetViews>
  <sheetFormatPr defaultColWidth="6.85546875" defaultRowHeight="25.5" customHeight="1" x14ac:dyDescent="0.25"/>
  <cols>
    <col min="1" max="1" width="6.28515625" style="2" customWidth="1"/>
    <col min="2" max="2" width="51.85546875" style="2" customWidth="1"/>
    <col min="3" max="4" width="13.85546875" style="103" customWidth="1"/>
    <col min="5" max="5" width="23.140625" style="103" customWidth="1"/>
    <col min="6" max="6" width="13.5703125" style="103" customWidth="1"/>
    <col min="7" max="7" width="11.5703125" style="103" customWidth="1"/>
    <col min="8" max="8" width="13.85546875" style="103" customWidth="1"/>
    <col min="9" max="9" width="8.42578125" style="103" customWidth="1"/>
    <col min="10" max="10" width="9.140625" style="103" customWidth="1"/>
    <col min="11" max="11" width="12.7109375" style="103" customWidth="1"/>
    <col min="12" max="12" width="15.42578125" style="103" customWidth="1"/>
    <col min="13" max="13" width="2.85546875" style="2" customWidth="1"/>
    <col min="14" max="14" width="5.140625" style="4" customWidth="1"/>
    <col min="15" max="15" width="4" style="2" customWidth="1"/>
    <col min="16" max="16" width="13.140625" style="2" customWidth="1"/>
    <col min="17" max="17" width="6.85546875" style="2"/>
    <col min="18" max="18" width="13.28515625" style="2" customWidth="1"/>
    <col min="19" max="19" width="17.140625" style="2" customWidth="1"/>
    <col min="20" max="16384" width="6.85546875" style="2"/>
  </cols>
  <sheetData>
    <row r="1" spans="1:20" ht="15" customHeight="1" x14ac:dyDescent="0.2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"/>
      <c r="N1" s="1"/>
      <c r="O1" s="1"/>
      <c r="P1" s="1"/>
      <c r="Q1" s="1"/>
      <c r="R1" s="1"/>
      <c r="S1" s="1"/>
      <c r="T1" s="1"/>
    </row>
    <row r="2" spans="1:20" ht="15" customHeight="1" x14ac:dyDescent="0.25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3"/>
      <c r="N2" s="3"/>
      <c r="O2" s="3"/>
      <c r="P2" s="3"/>
      <c r="Q2" s="3"/>
      <c r="R2" s="3"/>
      <c r="S2" s="3"/>
      <c r="T2" s="3"/>
    </row>
    <row r="3" spans="1:20" ht="15" customHeight="1" x14ac:dyDescent="0.25">
      <c r="A3" s="120" t="s">
        <v>86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3"/>
      <c r="N3" s="3"/>
      <c r="O3" s="3"/>
      <c r="P3" s="3"/>
      <c r="Q3" s="3"/>
      <c r="R3" s="3"/>
      <c r="S3" s="3"/>
      <c r="T3" s="3"/>
    </row>
    <row r="4" spans="1:20" ht="15" customHeight="1" x14ac:dyDescent="0.25">
      <c r="A4" s="121" t="s">
        <v>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20" ht="15" customHeight="1" x14ac:dyDescent="0.25">
      <c r="A5" s="122" t="s">
        <v>2</v>
      </c>
      <c r="B5" s="125" t="s">
        <v>3</v>
      </c>
      <c r="C5" s="128" t="s">
        <v>4</v>
      </c>
      <c r="D5" s="5" t="s">
        <v>5</v>
      </c>
      <c r="E5" s="111" t="s">
        <v>6</v>
      </c>
      <c r="F5" s="131" t="s">
        <v>7</v>
      </c>
      <c r="G5" s="132"/>
      <c r="H5" s="132"/>
      <c r="I5" s="133"/>
      <c r="J5" s="134" t="s">
        <v>8</v>
      </c>
      <c r="K5" s="134"/>
      <c r="L5" s="111" t="s">
        <v>9</v>
      </c>
    </row>
    <row r="6" spans="1:20" ht="25.5" customHeight="1" x14ac:dyDescent="0.3">
      <c r="A6" s="123"/>
      <c r="B6" s="126"/>
      <c r="C6" s="129"/>
      <c r="D6" s="6" t="s">
        <v>10</v>
      </c>
      <c r="E6" s="112"/>
      <c r="F6" s="112" t="s">
        <v>11</v>
      </c>
      <c r="G6" s="7" t="s">
        <v>12</v>
      </c>
      <c r="H6" s="111" t="s">
        <v>13</v>
      </c>
      <c r="I6" s="8" t="s">
        <v>12</v>
      </c>
      <c r="J6" s="6" t="s">
        <v>14</v>
      </c>
      <c r="K6" s="6" t="s">
        <v>15</v>
      </c>
      <c r="L6" s="112"/>
    </row>
    <row r="7" spans="1:20" ht="25.5" customHeight="1" x14ac:dyDescent="0.3">
      <c r="A7" s="124"/>
      <c r="B7" s="127"/>
      <c r="C7" s="130"/>
      <c r="D7" s="9" t="s">
        <v>16</v>
      </c>
      <c r="E7" s="113"/>
      <c r="F7" s="113"/>
      <c r="G7" s="10"/>
      <c r="H7" s="113"/>
      <c r="I7" s="11"/>
      <c r="J7" s="9" t="s">
        <v>17</v>
      </c>
      <c r="K7" s="9" t="s">
        <v>17</v>
      </c>
      <c r="L7" s="113"/>
    </row>
    <row r="8" spans="1:20" ht="16.5" customHeight="1" thickBot="1" x14ac:dyDescent="0.3">
      <c r="A8" s="12">
        <v>1</v>
      </c>
      <c r="B8" s="13">
        <v>2</v>
      </c>
      <c r="C8" s="14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</row>
    <row r="9" spans="1:20" s="27" customFormat="1" ht="28.5" customHeight="1" thickTop="1" x14ac:dyDescent="0.25">
      <c r="A9" s="16"/>
      <c r="B9" s="17" t="s">
        <v>18</v>
      </c>
      <c r="C9" s="18">
        <f>C10+C25</f>
        <v>5065969500</v>
      </c>
      <c r="D9" s="19">
        <f>D10+D25</f>
        <v>0</v>
      </c>
      <c r="E9" s="20"/>
      <c r="F9" s="21">
        <f>F10+F25</f>
        <v>120627166</v>
      </c>
      <c r="G9" s="22">
        <f>(F9+D9)/C9*100</f>
        <v>2.3811269688852255</v>
      </c>
      <c r="H9" s="21">
        <f>H10+H25</f>
        <v>120627166</v>
      </c>
      <c r="I9" s="23">
        <f>G9</f>
        <v>2.3811269688852255</v>
      </c>
      <c r="J9" s="24"/>
      <c r="K9" s="25">
        <f>I9</f>
        <v>2.3811269688852255</v>
      </c>
      <c r="L9" s="26"/>
      <c r="N9" s="28"/>
    </row>
    <row r="10" spans="1:20" s="27" customFormat="1" ht="27" customHeight="1" x14ac:dyDescent="0.25">
      <c r="A10" s="16"/>
      <c r="B10" s="17" t="s">
        <v>19</v>
      </c>
      <c r="C10" s="18">
        <f>C11</f>
        <v>2249782000</v>
      </c>
      <c r="D10" s="29"/>
      <c r="E10" s="26"/>
      <c r="F10" s="18">
        <f>F11</f>
        <v>99341246</v>
      </c>
      <c r="G10" s="30">
        <f>F10/C10*100</f>
        <v>4.4155943109154574</v>
      </c>
      <c r="H10" s="18">
        <f>H11</f>
        <v>99341246</v>
      </c>
      <c r="I10" s="23">
        <f>G10</f>
        <v>4.4155943109154574</v>
      </c>
      <c r="J10" s="24"/>
      <c r="K10" s="25">
        <f>I10</f>
        <v>4.4155943109154574</v>
      </c>
      <c r="L10" s="26"/>
      <c r="N10" s="28"/>
    </row>
    <row r="11" spans="1:20" s="27" customFormat="1" ht="18" customHeight="1" x14ac:dyDescent="0.25">
      <c r="A11" s="16"/>
      <c r="B11" s="31" t="s">
        <v>20</v>
      </c>
      <c r="C11" s="32">
        <f>C12+C23</f>
        <v>2249782000</v>
      </c>
      <c r="D11" s="33"/>
      <c r="E11" s="34"/>
      <c r="F11" s="32">
        <f>F12+F23</f>
        <v>99341246</v>
      </c>
      <c r="G11" s="35">
        <f>F11/C11*100</f>
        <v>4.4155943109154574</v>
      </c>
      <c r="H11" s="32">
        <f>H12+H23</f>
        <v>99341246</v>
      </c>
      <c r="I11" s="23">
        <f>G11</f>
        <v>4.4155943109154574</v>
      </c>
      <c r="J11" s="24"/>
      <c r="K11" s="25">
        <f>I11</f>
        <v>4.4155943109154574</v>
      </c>
      <c r="L11" s="26"/>
      <c r="N11" s="28"/>
    </row>
    <row r="12" spans="1:20" s="27" customFormat="1" ht="16.5" customHeight="1" x14ac:dyDescent="0.25">
      <c r="A12" s="16"/>
      <c r="B12" s="31" t="s">
        <v>21</v>
      </c>
      <c r="C12" s="32">
        <f>SUM(C13:C22)</f>
        <v>1570782000</v>
      </c>
      <c r="D12" s="33"/>
      <c r="E12" s="34"/>
      <c r="F12" s="32">
        <f>SUM(F13:F22)</f>
        <v>99341246</v>
      </c>
      <c r="G12" s="35">
        <f>F12/C12*100</f>
        <v>6.324317823860981</v>
      </c>
      <c r="H12" s="32">
        <f>SUM(H13:H22)</f>
        <v>99341246</v>
      </c>
      <c r="I12" s="23">
        <f>G12</f>
        <v>6.324317823860981</v>
      </c>
      <c r="J12" s="24"/>
      <c r="K12" s="25">
        <f>I12</f>
        <v>6.324317823860981</v>
      </c>
      <c r="L12" s="26"/>
      <c r="N12" s="28"/>
    </row>
    <row r="13" spans="1:20" ht="16.5" customHeight="1" x14ac:dyDescent="0.25">
      <c r="A13" s="16"/>
      <c r="B13" s="36" t="s">
        <v>22</v>
      </c>
      <c r="C13" s="37">
        <v>1134000000</v>
      </c>
      <c r="D13" s="38"/>
      <c r="E13" s="39"/>
      <c r="F13" s="40">
        <v>71795100</v>
      </c>
      <c r="G13" s="41">
        <f>F13/C13*100</f>
        <v>6.3311375661375662</v>
      </c>
      <c r="H13" s="42">
        <f>F13</f>
        <v>71795100</v>
      </c>
      <c r="I13" s="43">
        <f>G13</f>
        <v>6.3311375661375662</v>
      </c>
      <c r="J13" s="44"/>
      <c r="K13" s="45">
        <f>H13/C13*100</f>
        <v>6.3311375661375662</v>
      </c>
      <c r="L13" s="26"/>
      <c r="P13" s="46"/>
    </row>
    <row r="14" spans="1:20" ht="16.5" customHeight="1" x14ac:dyDescent="0.25">
      <c r="A14" s="16"/>
      <c r="B14" s="36" t="s">
        <v>23</v>
      </c>
      <c r="C14" s="37">
        <v>138000000</v>
      </c>
      <c r="D14" s="39"/>
      <c r="E14" s="39"/>
      <c r="F14" s="40">
        <v>8746744</v>
      </c>
      <c r="G14" s="41">
        <f t="shared" ref="G14:G24" si="0">F14/C14*100</f>
        <v>6.3382202898550721</v>
      </c>
      <c r="H14" s="42">
        <f t="shared" ref="H14:I24" si="1">F14</f>
        <v>8746744</v>
      </c>
      <c r="I14" s="43">
        <f t="shared" si="1"/>
        <v>6.3382202898550721</v>
      </c>
      <c r="J14" s="44"/>
      <c r="K14" s="45">
        <f t="shared" ref="K14:K24" si="2">H14/C14*100</f>
        <v>6.3382202898550721</v>
      </c>
      <c r="L14" s="26"/>
      <c r="P14" s="46"/>
    </row>
    <row r="15" spans="1:20" ht="16.5" customHeight="1" x14ac:dyDescent="0.25">
      <c r="A15" s="16"/>
      <c r="B15" s="36" t="s">
        <v>24</v>
      </c>
      <c r="C15" s="37">
        <v>164000000</v>
      </c>
      <c r="D15" s="39"/>
      <c r="E15" s="39"/>
      <c r="F15" s="40">
        <v>9825000</v>
      </c>
      <c r="G15" s="41">
        <f t="shared" si="0"/>
        <v>5.9908536585365848</v>
      </c>
      <c r="H15" s="42">
        <f t="shared" si="1"/>
        <v>9825000</v>
      </c>
      <c r="I15" s="43">
        <f t="shared" si="1"/>
        <v>5.9908536585365848</v>
      </c>
      <c r="J15" s="44"/>
      <c r="K15" s="45">
        <f t="shared" si="2"/>
        <v>5.9908536585365848</v>
      </c>
      <c r="L15" s="26"/>
      <c r="P15" s="46"/>
    </row>
    <row r="16" spans="1:20" ht="16.5" customHeight="1" x14ac:dyDescent="0.25">
      <c r="A16" s="16"/>
      <c r="B16" s="36" t="s">
        <v>25</v>
      </c>
      <c r="C16" s="37">
        <v>17000000</v>
      </c>
      <c r="D16" s="39"/>
      <c r="E16" s="39"/>
      <c r="F16" s="40">
        <v>1095000</v>
      </c>
      <c r="G16" s="41">
        <f t="shared" si="0"/>
        <v>6.4411764705882346</v>
      </c>
      <c r="H16" s="42">
        <f t="shared" si="1"/>
        <v>1095000</v>
      </c>
      <c r="I16" s="43">
        <f t="shared" si="1"/>
        <v>6.4411764705882346</v>
      </c>
      <c r="J16" s="44"/>
      <c r="K16" s="45">
        <f t="shared" si="2"/>
        <v>6.4411764705882346</v>
      </c>
      <c r="L16" s="26"/>
      <c r="P16" s="46"/>
    </row>
    <row r="17" spans="1:18" ht="16.5" customHeight="1" x14ac:dyDescent="0.25">
      <c r="A17" s="16"/>
      <c r="B17" s="36" t="s">
        <v>26</v>
      </c>
      <c r="C17" s="37">
        <v>62000000</v>
      </c>
      <c r="D17" s="39"/>
      <c r="E17" s="39"/>
      <c r="F17" s="40">
        <v>4634880</v>
      </c>
      <c r="G17" s="41">
        <f t="shared" si="0"/>
        <v>7.4756129032258061</v>
      </c>
      <c r="H17" s="42">
        <f t="shared" si="1"/>
        <v>4634880</v>
      </c>
      <c r="I17" s="43">
        <f t="shared" si="1"/>
        <v>7.4756129032258061</v>
      </c>
      <c r="J17" s="44"/>
      <c r="K17" s="45">
        <f t="shared" si="2"/>
        <v>7.4756129032258061</v>
      </c>
      <c r="L17" s="26"/>
      <c r="P17" s="46"/>
    </row>
    <row r="18" spans="1:18" ht="16.5" customHeight="1" x14ac:dyDescent="0.25">
      <c r="A18" s="16"/>
      <c r="B18" s="36" t="s">
        <v>27</v>
      </c>
      <c r="C18" s="37">
        <v>10762000</v>
      </c>
      <c r="D18" s="39"/>
      <c r="E18" s="39"/>
      <c r="F18" s="40">
        <v>137967</v>
      </c>
      <c r="G18" s="41">
        <f t="shared" si="0"/>
        <v>1.2819829028061698</v>
      </c>
      <c r="H18" s="42">
        <f t="shared" si="1"/>
        <v>137967</v>
      </c>
      <c r="I18" s="43">
        <f t="shared" si="1"/>
        <v>1.2819829028061698</v>
      </c>
      <c r="J18" s="44"/>
      <c r="K18" s="45">
        <f t="shared" si="2"/>
        <v>1.2819829028061698</v>
      </c>
      <c r="L18" s="26"/>
      <c r="P18" s="46"/>
    </row>
    <row r="19" spans="1:18" ht="16.5" customHeight="1" x14ac:dyDescent="0.25">
      <c r="A19" s="16"/>
      <c r="B19" s="36" t="s">
        <v>28</v>
      </c>
      <c r="C19" s="37">
        <v>68000</v>
      </c>
      <c r="D19" s="39"/>
      <c r="E19" s="39"/>
      <c r="F19" s="40">
        <v>1062</v>
      </c>
      <c r="G19" s="41">
        <f t="shared" si="0"/>
        <v>1.5617647058823529</v>
      </c>
      <c r="H19" s="42">
        <f t="shared" si="1"/>
        <v>1062</v>
      </c>
      <c r="I19" s="43">
        <f t="shared" si="1"/>
        <v>1.5617647058823529</v>
      </c>
      <c r="J19" s="44"/>
      <c r="K19" s="45">
        <f t="shared" si="2"/>
        <v>1.5617647058823529</v>
      </c>
      <c r="L19" s="26"/>
      <c r="P19" s="46"/>
    </row>
    <row r="20" spans="1:18" ht="16.5" customHeight="1" x14ac:dyDescent="0.25">
      <c r="A20" s="16"/>
      <c r="B20" s="36" t="s">
        <v>29</v>
      </c>
      <c r="C20" s="37">
        <v>33000000</v>
      </c>
      <c r="D20" s="39"/>
      <c r="E20" s="39"/>
      <c r="F20" s="40">
        <v>2416255</v>
      </c>
      <c r="G20" s="41">
        <f t="shared" si="0"/>
        <v>7.3219848484848482</v>
      </c>
      <c r="H20" s="42">
        <f t="shared" si="1"/>
        <v>2416255</v>
      </c>
      <c r="I20" s="43">
        <f t="shared" si="1"/>
        <v>7.3219848484848482</v>
      </c>
      <c r="J20" s="44"/>
      <c r="K20" s="45">
        <f t="shared" si="2"/>
        <v>7.3219848484848482</v>
      </c>
      <c r="L20" s="26"/>
      <c r="P20" s="46"/>
    </row>
    <row r="21" spans="1:18" ht="16.5" customHeight="1" x14ac:dyDescent="0.25">
      <c r="A21" s="16"/>
      <c r="B21" s="36" t="s">
        <v>30</v>
      </c>
      <c r="C21" s="37">
        <v>3137000</v>
      </c>
      <c r="D21" s="39"/>
      <c r="E21" s="39"/>
      <c r="F21" s="40">
        <v>172312</v>
      </c>
      <c r="G21" s="41">
        <f t="shared" si="0"/>
        <v>5.4928912974179154</v>
      </c>
      <c r="H21" s="42">
        <f t="shared" si="1"/>
        <v>172312</v>
      </c>
      <c r="I21" s="43">
        <f t="shared" si="1"/>
        <v>5.4928912974179154</v>
      </c>
      <c r="J21" s="44"/>
      <c r="K21" s="45">
        <f t="shared" si="2"/>
        <v>5.4928912974179154</v>
      </c>
      <c r="L21" s="26"/>
      <c r="P21" s="46"/>
    </row>
    <row r="22" spans="1:18" ht="16.5" customHeight="1" x14ac:dyDescent="0.25">
      <c r="A22" s="16"/>
      <c r="B22" s="36" t="s">
        <v>31</v>
      </c>
      <c r="C22" s="37">
        <v>8815000</v>
      </c>
      <c r="D22" s="39"/>
      <c r="E22" s="39"/>
      <c r="F22" s="40">
        <v>516926</v>
      </c>
      <c r="G22" s="41">
        <f t="shared" si="0"/>
        <v>5.8641633579126484</v>
      </c>
      <c r="H22" s="42">
        <f t="shared" si="1"/>
        <v>516926</v>
      </c>
      <c r="I22" s="43">
        <f t="shared" si="1"/>
        <v>5.8641633579126484</v>
      </c>
      <c r="J22" s="44"/>
      <c r="K22" s="45">
        <f t="shared" si="2"/>
        <v>5.8641633579126484</v>
      </c>
      <c r="L22" s="26"/>
      <c r="P22" s="46"/>
    </row>
    <row r="23" spans="1:18" s="27" customFormat="1" ht="16.5" customHeight="1" x14ac:dyDescent="0.25">
      <c r="A23" s="16"/>
      <c r="B23" s="31" t="s">
        <v>32</v>
      </c>
      <c r="C23" s="32">
        <f>C24</f>
        <v>679000000</v>
      </c>
      <c r="D23" s="33"/>
      <c r="E23" s="47"/>
      <c r="F23" s="48">
        <f>F24</f>
        <v>0</v>
      </c>
      <c r="G23" s="35">
        <f t="shared" si="0"/>
        <v>0</v>
      </c>
      <c r="H23" s="32">
        <f>H24</f>
        <v>0</v>
      </c>
      <c r="I23" s="23">
        <f t="shared" si="1"/>
        <v>0</v>
      </c>
      <c r="J23" s="24"/>
      <c r="K23" s="25">
        <f>I23</f>
        <v>0</v>
      </c>
      <c r="L23" s="26"/>
      <c r="N23" s="28"/>
    </row>
    <row r="24" spans="1:18" ht="16.5" customHeight="1" x14ac:dyDescent="0.25">
      <c r="A24" s="16"/>
      <c r="B24" s="36" t="s">
        <v>33</v>
      </c>
      <c r="C24" s="37">
        <v>679000000</v>
      </c>
      <c r="D24" s="49"/>
      <c r="E24" s="39"/>
      <c r="F24" s="40"/>
      <c r="G24" s="41">
        <f t="shared" si="0"/>
        <v>0</v>
      </c>
      <c r="H24" s="50">
        <f>F24</f>
        <v>0</v>
      </c>
      <c r="I24" s="43">
        <f t="shared" si="1"/>
        <v>0</v>
      </c>
      <c r="J24" s="44"/>
      <c r="K24" s="45">
        <f t="shared" si="2"/>
        <v>0</v>
      </c>
      <c r="L24" s="26"/>
      <c r="O24" s="51"/>
      <c r="P24" s="46"/>
    </row>
    <row r="25" spans="1:18" s="27" customFormat="1" ht="27.75" customHeight="1" x14ac:dyDescent="0.25">
      <c r="A25" s="52"/>
      <c r="B25" s="31" t="s">
        <v>34</v>
      </c>
      <c r="C25" s="32">
        <f>C26+C38+C46+C48</f>
        <v>2816187500</v>
      </c>
      <c r="D25" s="32">
        <f t="shared" ref="D25:K25" si="3">D26+D38+D46+D48</f>
        <v>0</v>
      </c>
      <c r="E25" s="32">
        <f t="shared" si="3"/>
        <v>0</v>
      </c>
      <c r="F25" s="32">
        <f t="shared" si="3"/>
        <v>21285920</v>
      </c>
      <c r="G25" s="32">
        <f t="shared" si="3"/>
        <v>2.5486396767192994</v>
      </c>
      <c r="H25" s="32">
        <f t="shared" si="3"/>
        <v>21285920</v>
      </c>
      <c r="I25" s="32">
        <f t="shared" si="3"/>
        <v>2.5486396767192994</v>
      </c>
      <c r="J25" s="32"/>
      <c r="K25" s="32">
        <f t="shared" si="3"/>
        <v>2.5486396767192994</v>
      </c>
      <c r="L25" s="55"/>
      <c r="N25" s="28"/>
    </row>
    <row r="26" spans="1:18" s="27" customFormat="1" ht="25.5" customHeight="1" x14ac:dyDescent="0.25">
      <c r="A26" s="56" t="s">
        <v>35</v>
      </c>
      <c r="B26" s="57" t="s">
        <v>36</v>
      </c>
      <c r="C26" s="32">
        <f>SUM(C27:C37)</f>
        <v>835187500</v>
      </c>
      <c r="D26" s="33"/>
      <c r="E26" s="33"/>
      <c r="F26" s="32">
        <f>SUM(F27:F37)</f>
        <v>21285920</v>
      </c>
      <c r="G26" s="35">
        <f>F26/C26*100</f>
        <v>2.5486396767192994</v>
      </c>
      <c r="H26" s="32">
        <f>SUM(H27:H37)</f>
        <v>21285920</v>
      </c>
      <c r="I26" s="54">
        <f>H26/C26*100</f>
        <v>2.5486396767192994</v>
      </c>
      <c r="J26" s="32"/>
      <c r="K26" s="54">
        <f>I26</f>
        <v>2.5486396767192994</v>
      </c>
      <c r="L26" s="55"/>
      <c r="N26" s="28"/>
    </row>
    <row r="27" spans="1:18" s="27" customFormat="1" ht="20.100000000000001" customHeight="1" x14ac:dyDescent="0.25">
      <c r="A27" s="58" t="s">
        <v>37</v>
      </c>
      <c r="B27" s="36" t="s">
        <v>38</v>
      </c>
      <c r="C27" s="59">
        <v>5000000</v>
      </c>
      <c r="D27" s="33"/>
      <c r="E27" s="33"/>
      <c r="F27" s="60"/>
      <c r="G27" s="41">
        <f>F27/C27*100</f>
        <v>0</v>
      </c>
      <c r="H27" s="37">
        <f>F27</f>
        <v>0</v>
      </c>
      <c r="I27" s="61">
        <f t="shared" ref="I27:I53" si="4">H27/C27*100</f>
        <v>0</v>
      </c>
      <c r="J27" s="37"/>
      <c r="K27" s="45">
        <f t="shared" ref="K27:K52" si="5">H27/C27*100</f>
        <v>0</v>
      </c>
      <c r="L27" s="55"/>
      <c r="N27" s="28"/>
      <c r="O27" s="62"/>
      <c r="P27" s="46"/>
    </row>
    <row r="28" spans="1:18" s="27" customFormat="1" ht="20.100000000000001" customHeight="1" x14ac:dyDescent="0.25">
      <c r="A28" s="58" t="s">
        <v>39</v>
      </c>
      <c r="B28" s="36" t="s">
        <v>40</v>
      </c>
      <c r="C28" s="59">
        <v>100000000</v>
      </c>
      <c r="D28" s="33"/>
      <c r="E28" s="33"/>
      <c r="F28" s="60"/>
      <c r="G28" s="41">
        <f t="shared" ref="G28:G52" si="6">F28/C28*100</f>
        <v>0</v>
      </c>
      <c r="H28" s="37">
        <f t="shared" ref="H28:H37" si="7">F28</f>
        <v>0</v>
      </c>
      <c r="I28" s="61">
        <f t="shared" si="4"/>
        <v>0</v>
      </c>
      <c r="J28" s="37"/>
      <c r="K28" s="45">
        <f t="shared" si="5"/>
        <v>0</v>
      </c>
      <c r="L28" s="55"/>
      <c r="N28" s="28"/>
      <c r="O28" s="62"/>
      <c r="P28" s="46"/>
    </row>
    <row r="29" spans="1:18" s="27" customFormat="1" ht="20.100000000000001" customHeight="1" x14ac:dyDescent="0.25">
      <c r="A29" s="58" t="s">
        <v>41</v>
      </c>
      <c r="B29" s="36" t="s">
        <v>42</v>
      </c>
      <c r="C29" s="59">
        <v>25000000</v>
      </c>
      <c r="D29" s="33"/>
      <c r="E29" s="33"/>
      <c r="F29" s="60"/>
      <c r="G29" s="41">
        <f t="shared" si="6"/>
        <v>0</v>
      </c>
      <c r="H29" s="37">
        <f t="shared" si="7"/>
        <v>0</v>
      </c>
      <c r="I29" s="61">
        <f t="shared" si="4"/>
        <v>0</v>
      </c>
      <c r="J29" s="37"/>
      <c r="K29" s="45">
        <f t="shared" si="5"/>
        <v>0</v>
      </c>
      <c r="L29" s="55"/>
      <c r="N29" s="28"/>
      <c r="O29" s="62"/>
      <c r="P29" s="46"/>
    </row>
    <row r="30" spans="1:18" s="27" customFormat="1" ht="20.100000000000001" customHeight="1" x14ac:dyDescent="0.25">
      <c r="A30" s="58" t="s">
        <v>43</v>
      </c>
      <c r="B30" s="36" t="s">
        <v>44</v>
      </c>
      <c r="C30" s="59">
        <v>61767500</v>
      </c>
      <c r="D30" s="33"/>
      <c r="E30" s="33"/>
      <c r="F30" s="60"/>
      <c r="G30" s="41">
        <f t="shared" si="6"/>
        <v>0</v>
      </c>
      <c r="H30" s="37">
        <f t="shared" si="7"/>
        <v>0</v>
      </c>
      <c r="I30" s="61">
        <f t="shared" si="4"/>
        <v>0</v>
      </c>
      <c r="J30" s="37"/>
      <c r="K30" s="45">
        <f t="shared" si="5"/>
        <v>0</v>
      </c>
      <c r="L30" s="55"/>
      <c r="N30" s="28"/>
      <c r="O30" s="62"/>
      <c r="P30" s="46"/>
    </row>
    <row r="31" spans="1:18" s="27" customFormat="1" ht="20.100000000000001" customHeight="1" x14ac:dyDescent="0.25">
      <c r="A31" s="58" t="s">
        <v>45</v>
      </c>
      <c r="B31" s="36" t="s">
        <v>46</v>
      </c>
      <c r="C31" s="59">
        <v>35000000</v>
      </c>
      <c r="D31" s="33"/>
      <c r="E31" s="33"/>
      <c r="F31" s="60"/>
      <c r="G31" s="41">
        <f t="shared" si="6"/>
        <v>0</v>
      </c>
      <c r="H31" s="37">
        <f t="shared" si="7"/>
        <v>0</v>
      </c>
      <c r="I31" s="61">
        <f t="shared" si="4"/>
        <v>0</v>
      </c>
      <c r="J31" s="37"/>
      <c r="K31" s="45">
        <f t="shared" si="5"/>
        <v>0</v>
      </c>
      <c r="L31" s="55"/>
      <c r="N31" s="28"/>
      <c r="O31" s="62"/>
      <c r="P31" s="46"/>
    </row>
    <row r="32" spans="1:18" s="27" customFormat="1" ht="19.5" customHeight="1" x14ac:dyDescent="0.25">
      <c r="A32" s="58" t="s">
        <v>47</v>
      </c>
      <c r="B32" s="36" t="s">
        <v>48</v>
      </c>
      <c r="C32" s="59">
        <v>7320000</v>
      </c>
      <c r="D32" s="33"/>
      <c r="E32" s="33"/>
      <c r="F32" s="60"/>
      <c r="G32" s="41">
        <f t="shared" si="6"/>
        <v>0</v>
      </c>
      <c r="H32" s="37">
        <f t="shared" si="7"/>
        <v>0</v>
      </c>
      <c r="I32" s="61">
        <f t="shared" si="4"/>
        <v>0</v>
      </c>
      <c r="J32" s="37"/>
      <c r="K32" s="45">
        <f t="shared" si="5"/>
        <v>0</v>
      </c>
      <c r="L32" s="55"/>
      <c r="N32" s="28"/>
      <c r="O32" s="62"/>
      <c r="P32" s="46"/>
      <c r="R32" s="63"/>
    </row>
    <row r="33" spans="1:19" s="27" customFormat="1" ht="20.100000000000001" customHeight="1" x14ac:dyDescent="0.25">
      <c r="A33" s="58" t="s">
        <v>91</v>
      </c>
      <c r="B33" s="36" t="s">
        <v>89</v>
      </c>
      <c r="C33" s="59">
        <v>31960000</v>
      </c>
      <c r="D33" s="33"/>
      <c r="E33" s="33"/>
      <c r="F33" s="60"/>
      <c r="G33" s="41">
        <f t="shared" si="6"/>
        <v>0</v>
      </c>
      <c r="H33" s="37">
        <f t="shared" si="7"/>
        <v>0</v>
      </c>
      <c r="I33" s="61">
        <f t="shared" si="4"/>
        <v>0</v>
      </c>
      <c r="J33" s="37"/>
      <c r="K33" s="45">
        <f t="shared" si="5"/>
        <v>0</v>
      </c>
      <c r="L33" s="55"/>
      <c r="N33" s="28"/>
      <c r="O33" s="62"/>
      <c r="P33" s="46"/>
      <c r="R33" s="64"/>
    </row>
    <row r="34" spans="1:19" s="27" customFormat="1" ht="20.100000000000001" customHeight="1" x14ac:dyDescent="0.25">
      <c r="A34" s="58" t="s">
        <v>49</v>
      </c>
      <c r="B34" s="36" t="s">
        <v>50</v>
      </c>
      <c r="C34" s="59">
        <v>10200000</v>
      </c>
      <c r="D34" s="33"/>
      <c r="E34" s="33"/>
      <c r="F34" s="60"/>
      <c r="G34" s="41">
        <f t="shared" si="6"/>
        <v>0</v>
      </c>
      <c r="H34" s="37">
        <f t="shared" si="7"/>
        <v>0</v>
      </c>
      <c r="I34" s="61">
        <f t="shared" si="4"/>
        <v>0</v>
      </c>
      <c r="J34" s="37"/>
      <c r="K34" s="45">
        <f t="shared" si="5"/>
        <v>0</v>
      </c>
      <c r="L34" s="55"/>
      <c r="N34" s="28"/>
      <c r="O34" s="62"/>
      <c r="P34" s="46"/>
      <c r="R34" s="64"/>
    </row>
    <row r="35" spans="1:19" s="27" customFormat="1" ht="20.100000000000001" customHeight="1" x14ac:dyDescent="0.25">
      <c r="A35" s="58" t="s">
        <v>51</v>
      </c>
      <c r="B35" s="36" t="s">
        <v>52</v>
      </c>
      <c r="C35" s="59">
        <v>28900000</v>
      </c>
      <c r="D35" s="33"/>
      <c r="E35" s="33"/>
      <c r="F35" s="60"/>
      <c r="G35" s="41">
        <f t="shared" si="6"/>
        <v>0</v>
      </c>
      <c r="H35" s="37">
        <f t="shared" si="7"/>
        <v>0</v>
      </c>
      <c r="I35" s="61">
        <f t="shared" si="4"/>
        <v>0</v>
      </c>
      <c r="J35" s="37"/>
      <c r="K35" s="45">
        <f t="shared" si="5"/>
        <v>0</v>
      </c>
      <c r="L35" s="55"/>
      <c r="N35" s="28"/>
      <c r="O35" s="62"/>
      <c r="P35" s="46"/>
      <c r="R35" s="64"/>
    </row>
    <row r="36" spans="1:19" s="27" customFormat="1" ht="20.100000000000001" customHeight="1" x14ac:dyDescent="0.25">
      <c r="A36" s="58" t="s">
        <v>53</v>
      </c>
      <c r="B36" s="36" t="s">
        <v>54</v>
      </c>
      <c r="C36" s="59">
        <v>250000000</v>
      </c>
      <c r="D36" s="33"/>
      <c r="E36" s="33"/>
      <c r="F36" s="60"/>
      <c r="G36" s="41">
        <f t="shared" si="6"/>
        <v>0</v>
      </c>
      <c r="H36" s="37">
        <f t="shared" si="7"/>
        <v>0</v>
      </c>
      <c r="I36" s="61">
        <f t="shared" si="4"/>
        <v>0</v>
      </c>
      <c r="J36" s="37"/>
      <c r="K36" s="45">
        <f t="shared" si="5"/>
        <v>0</v>
      </c>
      <c r="L36" s="55"/>
      <c r="N36" s="28"/>
      <c r="O36" s="62"/>
      <c r="P36" s="46"/>
      <c r="S36" s="65"/>
    </row>
    <row r="37" spans="1:19" s="27" customFormat="1" ht="20.100000000000001" customHeight="1" x14ac:dyDescent="0.25">
      <c r="A37" s="58" t="s">
        <v>55</v>
      </c>
      <c r="B37" s="36" t="s">
        <v>56</v>
      </c>
      <c r="C37" s="59">
        <v>280040000</v>
      </c>
      <c r="D37" s="33"/>
      <c r="E37" s="33"/>
      <c r="F37" s="60">
        <v>21285920</v>
      </c>
      <c r="G37" s="41">
        <f t="shared" si="6"/>
        <v>7.6010284245107851</v>
      </c>
      <c r="H37" s="37">
        <f t="shared" si="7"/>
        <v>21285920</v>
      </c>
      <c r="I37" s="61">
        <f t="shared" si="4"/>
        <v>7.6010284245107851</v>
      </c>
      <c r="J37" s="37"/>
      <c r="K37" s="45">
        <f t="shared" si="5"/>
        <v>7.6010284245107851</v>
      </c>
      <c r="L37" s="55"/>
      <c r="N37" s="28"/>
      <c r="O37" s="62"/>
      <c r="P37" s="46"/>
    </row>
    <row r="38" spans="1:19" s="27" customFormat="1" ht="25.5" customHeight="1" x14ac:dyDescent="0.25">
      <c r="A38" s="56" t="s">
        <v>57</v>
      </c>
      <c r="B38" s="66" t="s">
        <v>58</v>
      </c>
      <c r="C38" s="32">
        <f>SUM(C39:C45)</f>
        <v>913000000</v>
      </c>
      <c r="D38" s="53">
        <f>SUM(D39:D45)</f>
        <v>0</v>
      </c>
      <c r="E38" s="33"/>
      <c r="F38" s="48">
        <f>SUM(F39:F45)</f>
        <v>0</v>
      </c>
      <c r="G38" s="54">
        <f>F38/C38*100</f>
        <v>0</v>
      </c>
      <c r="H38" s="32">
        <f>F38+D38</f>
        <v>0</v>
      </c>
      <c r="I38" s="54">
        <f t="shared" si="4"/>
        <v>0</v>
      </c>
      <c r="J38" s="32"/>
      <c r="K38" s="54">
        <f>I38</f>
        <v>0</v>
      </c>
      <c r="L38" s="55"/>
      <c r="N38" s="28"/>
      <c r="R38" s="67"/>
    </row>
    <row r="39" spans="1:19" s="27" customFormat="1" ht="20.100000000000001" customHeight="1" x14ac:dyDescent="0.25">
      <c r="A39" s="58" t="s">
        <v>90</v>
      </c>
      <c r="B39" s="36" t="s">
        <v>87</v>
      </c>
      <c r="C39" s="59">
        <v>500000000</v>
      </c>
      <c r="D39" s="37"/>
      <c r="E39" s="33"/>
      <c r="F39" s="68">
        <v>0</v>
      </c>
      <c r="G39" s="41"/>
      <c r="H39" s="59">
        <f>D39+F39</f>
        <v>0</v>
      </c>
      <c r="I39" s="61"/>
      <c r="J39" s="37"/>
      <c r="K39" s="45"/>
      <c r="L39" s="55"/>
      <c r="N39" s="28"/>
      <c r="O39" s="62"/>
    </row>
    <row r="40" spans="1:19" s="27" customFormat="1" ht="20.100000000000001" customHeight="1" x14ac:dyDescent="0.25">
      <c r="A40" s="58" t="s">
        <v>59</v>
      </c>
      <c r="B40" s="36" t="s">
        <v>60</v>
      </c>
      <c r="C40" s="59">
        <v>13000000</v>
      </c>
      <c r="D40" s="37"/>
      <c r="E40" s="33"/>
      <c r="F40" s="68"/>
      <c r="G40" s="41">
        <f t="shared" si="6"/>
        <v>0</v>
      </c>
      <c r="H40" s="59">
        <f>D40+F40</f>
        <v>0</v>
      </c>
      <c r="I40" s="61">
        <f t="shared" si="4"/>
        <v>0</v>
      </c>
      <c r="J40" s="37"/>
      <c r="K40" s="45">
        <f t="shared" si="5"/>
        <v>0</v>
      </c>
      <c r="L40" s="55"/>
      <c r="N40" s="28"/>
      <c r="O40" s="62"/>
      <c r="P40" s="46"/>
    </row>
    <row r="41" spans="1:19" s="27" customFormat="1" ht="20.100000000000001" customHeight="1" x14ac:dyDescent="0.25">
      <c r="A41" s="58" t="s">
        <v>61</v>
      </c>
      <c r="B41" s="36" t="s">
        <v>62</v>
      </c>
      <c r="C41" s="59">
        <v>35000000</v>
      </c>
      <c r="D41" s="33"/>
      <c r="E41" s="33"/>
      <c r="F41" s="60"/>
      <c r="G41" s="41">
        <f t="shared" si="6"/>
        <v>0</v>
      </c>
      <c r="H41" s="37">
        <f>F41</f>
        <v>0</v>
      </c>
      <c r="I41" s="61">
        <f t="shared" si="4"/>
        <v>0</v>
      </c>
      <c r="J41" s="37"/>
      <c r="K41" s="45">
        <f t="shared" si="5"/>
        <v>0</v>
      </c>
      <c r="L41" s="55"/>
      <c r="N41" s="28"/>
      <c r="O41" s="62"/>
      <c r="P41" s="46"/>
    </row>
    <row r="42" spans="1:19" s="27" customFormat="1" ht="20.100000000000001" customHeight="1" x14ac:dyDescent="0.25">
      <c r="A42" s="58" t="s">
        <v>63</v>
      </c>
      <c r="B42" s="36" t="s">
        <v>64</v>
      </c>
      <c r="C42" s="59">
        <v>300000000</v>
      </c>
      <c r="D42" s="33"/>
      <c r="E42" s="33"/>
      <c r="F42" s="68"/>
      <c r="G42" s="41">
        <f t="shared" si="6"/>
        <v>0</v>
      </c>
      <c r="H42" s="59">
        <f t="shared" ref="H42:H47" si="8">F42</f>
        <v>0</v>
      </c>
      <c r="I42" s="61">
        <f t="shared" si="4"/>
        <v>0</v>
      </c>
      <c r="J42" s="37"/>
      <c r="K42" s="45">
        <f t="shared" si="5"/>
        <v>0</v>
      </c>
      <c r="L42" s="55"/>
      <c r="N42" s="28"/>
      <c r="O42" s="62"/>
      <c r="P42" s="46"/>
      <c r="R42" s="46"/>
    </row>
    <row r="43" spans="1:19" s="27" customFormat="1" ht="20.100000000000001" customHeight="1" x14ac:dyDescent="0.25">
      <c r="A43" s="58" t="s">
        <v>65</v>
      </c>
      <c r="B43" s="36" t="s">
        <v>66</v>
      </c>
      <c r="C43" s="59">
        <v>10000000</v>
      </c>
      <c r="D43" s="33"/>
      <c r="E43" s="33"/>
      <c r="F43" s="60"/>
      <c r="G43" s="41">
        <f t="shared" si="6"/>
        <v>0</v>
      </c>
      <c r="H43" s="37">
        <f t="shared" si="8"/>
        <v>0</v>
      </c>
      <c r="I43" s="61">
        <f t="shared" si="4"/>
        <v>0</v>
      </c>
      <c r="J43" s="37"/>
      <c r="K43" s="45">
        <f t="shared" si="5"/>
        <v>0</v>
      </c>
      <c r="L43" s="55"/>
      <c r="N43" s="28"/>
      <c r="O43" s="62"/>
      <c r="P43" s="46"/>
    </row>
    <row r="44" spans="1:19" s="27" customFormat="1" ht="20.100000000000001" customHeight="1" x14ac:dyDescent="0.25">
      <c r="A44" s="58" t="s">
        <v>67</v>
      </c>
      <c r="B44" s="36" t="s">
        <v>68</v>
      </c>
      <c r="C44" s="59">
        <v>50000000</v>
      </c>
      <c r="D44" s="33"/>
      <c r="E44" s="33"/>
      <c r="F44" s="60"/>
      <c r="G44" s="41">
        <f t="shared" si="6"/>
        <v>0</v>
      </c>
      <c r="H44" s="37">
        <f>F44</f>
        <v>0</v>
      </c>
      <c r="I44" s="61">
        <f t="shared" si="4"/>
        <v>0</v>
      </c>
      <c r="J44" s="37"/>
      <c r="K44" s="45">
        <f t="shared" si="5"/>
        <v>0</v>
      </c>
      <c r="L44" s="55"/>
      <c r="N44" s="28"/>
      <c r="O44" s="62"/>
      <c r="P44" s="46"/>
    </row>
    <row r="45" spans="1:19" s="27" customFormat="1" ht="20.100000000000001" customHeight="1" x14ac:dyDescent="0.25">
      <c r="A45" s="58" t="s">
        <v>69</v>
      </c>
      <c r="B45" s="36" t="s">
        <v>92</v>
      </c>
      <c r="C45" s="59">
        <v>5000000</v>
      </c>
      <c r="D45" s="33"/>
      <c r="E45" s="33"/>
      <c r="F45" s="60"/>
      <c r="G45" s="41">
        <f t="shared" si="6"/>
        <v>0</v>
      </c>
      <c r="H45" s="37">
        <f t="shared" si="8"/>
        <v>0</v>
      </c>
      <c r="I45" s="61">
        <f t="shared" si="4"/>
        <v>0</v>
      </c>
      <c r="J45" s="37"/>
      <c r="K45" s="45">
        <f t="shared" si="5"/>
        <v>0</v>
      </c>
      <c r="L45" s="55"/>
      <c r="N45" s="28"/>
      <c r="O45" s="62"/>
      <c r="P45" s="46"/>
      <c r="R45" s="63"/>
    </row>
    <row r="46" spans="1:19" s="27" customFormat="1" ht="25.5" customHeight="1" x14ac:dyDescent="0.25">
      <c r="A46" s="56" t="s">
        <v>70</v>
      </c>
      <c r="B46" s="66" t="s">
        <v>71</v>
      </c>
      <c r="C46" s="32">
        <f>C47</f>
        <v>75000000</v>
      </c>
      <c r="D46" s="33"/>
      <c r="E46" s="33"/>
      <c r="F46" s="69">
        <f>F47</f>
        <v>0</v>
      </c>
      <c r="G46" s="35">
        <f t="shared" si="6"/>
        <v>0</v>
      </c>
      <c r="H46" s="70">
        <f>H47</f>
        <v>0</v>
      </c>
      <c r="I46" s="54">
        <f t="shared" si="4"/>
        <v>0</v>
      </c>
      <c r="J46" s="32"/>
      <c r="K46" s="54">
        <f>I46</f>
        <v>0</v>
      </c>
      <c r="L46" s="55"/>
      <c r="N46" s="28"/>
      <c r="O46" s="63"/>
      <c r="R46" s="64"/>
    </row>
    <row r="47" spans="1:19" s="80" customFormat="1" ht="20.100000000000001" customHeight="1" x14ac:dyDescent="0.25">
      <c r="A47" s="72" t="s">
        <v>72</v>
      </c>
      <c r="B47" s="73" t="s">
        <v>73</v>
      </c>
      <c r="C47" s="71">
        <v>75000000</v>
      </c>
      <c r="D47" s="74"/>
      <c r="E47" s="74"/>
      <c r="F47" s="75"/>
      <c r="G47" s="76">
        <f t="shared" si="6"/>
        <v>0</v>
      </c>
      <c r="H47" s="77">
        <f t="shared" si="8"/>
        <v>0</v>
      </c>
      <c r="I47" s="78">
        <f t="shared" si="4"/>
        <v>0</v>
      </c>
      <c r="J47" s="37"/>
      <c r="K47" s="45">
        <f t="shared" si="5"/>
        <v>0</v>
      </c>
      <c r="L47" s="79"/>
      <c r="N47" s="28"/>
      <c r="O47" s="63"/>
      <c r="P47" s="46"/>
      <c r="R47" s="81"/>
    </row>
    <row r="48" spans="1:19" s="80" customFormat="1" ht="33" customHeight="1" x14ac:dyDescent="0.25">
      <c r="A48" s="85">
        <v>22</v>
      </c>
      <c r="B48" s="86" t="s">
        <v>74</v>
      </c>
      <c r="C48" s="82">
        <f>SUM(C49:C52)</f>
        <v>993000000</v>
      </c>
      <c r="D48" s="87">
        <f>SUM(D49:D52)</f>
        <v>0</v>
      </c>
      <c r="E48" s="74"/>
      <c r="F48" s="88">
        <f>SUM(F49:F52)</f>
        <v>0</v>
      </c>
      <c r="G48" s="89">
        <f>F48/C48*100</f>
        <v>0</v>
      </c>
      <c r="H48" s="82">
        <f>F48+D48</f>
        <v>0</v>
      </c>
      <c r="I48" s="89">
        <f t="shared" si="4"/>
        <v>0</v>
      </c>
      <c r="J48" s="82"/>
      <c r="K48" s="89">
        <f>I48</f>
        <v>0</v>
      </c>
      <c r="L48" s="79"/>
      <c r="N48" s="28"/>
      <c r="O48" s="63"/>
      <c r="R48" s="84"/>
    </row>
    <row r="49" spans="1:18" s="80" customFormat="1" ht="30" customHeight="1" x14ac:dyDescent="0.25">
      <c r="A49" s="90">
        <v>22.01</v>
      </c>
      <c r="B49" s="73" t="s">
        <v>75</v>
      </c>
      <c r="C49" s="77">
        <v>345000000</v>
      </c>
      <c r="D49" s="74"/>
      <c r="E49" s="74"/>
      <c r="F49" s="91"/>
      <c r="G49" s="76">
        <f t="shared" si="6"/>
        <v>0</v>
      </c>
      <c r="H49" s="77">
        <f>F49</f>
        <v>0</v>
      </c>
      <c r="I49" s="78">
        <f t="shared" si="4"/>
        <v>0</v>
      </c>
      <c r="J49" s="83"/>
      <c r="K49" s="45">
        <f t="shared" si="5"/>
        <v>0</v>
      </c>
      <c r="L49" s="79"/>
      <c r="N49" s="92"/>
      <c r="O49" s="93"/>
      <c r="P49" s="94"/>
      <c r="R49" s="84"/>
    </row>
    <row r="50" spans="1:18" s="80" customFormat="1" ht="31.5" customHeight="1" x14ac:dyDescent="0.25">
      <c r="A50" s="90">
        <v>22.02</v>
      </c>
      <c r="B50" s="73" t="s">
        <v>76</v>
      </c>
      <c r="C50" s="77">
        <v>100000000</v>
      </c>
      <c r="D50" s="74"/>
      <c r="E50" s="74"/>
      <c r="F50" s="75"/>
      <c r="G50" s="76">
        <f t="shared" si="6"/>
        <v>0</v>
      </c>
      <c r="H50" s="77">
        <f>D50+F50</f>
        <v>0</v>
      </c>
      <c r="I50" s="78">
        <f t="shared" si="4"/>
        <v>0</v>
      </c>
      <c r="J50" s="37"/>
      <c r="K50" s="45">
        <f t="shared" si="5"/>
        <v>0</v>
      </c>
      <c r="L50" s="79"/>
      <c r="N50" s="28"/>
      <c r="O50" s="62"/>
      <c r="P50" s="46"/>
      <c r="R50" s="84"/>
    </row>
    <row r="51" spans="1:18" s="80" customFormat="1" ht="31.5" customHeight="1" x14ac:dyDescent="0.25">
      <c r="A51" s="90">
        <v>22.03</v>
      </c>
      <c r="B51" s="73" t="s">
        <v>88</v>
      </c>
      <c r="C51" s="77">
        <v>46000000</v>
      </c>
      <c r="D51" s="74"/>
      <c r="E51" s="74"/>
      <c r="F51" s="75"/>
      <c r="G51" s="76"/>
      <c r="H51" s="77"/>
      <c r="I51" s="78"/>
      <c r="J51" s="37"/>
      <c r="K51" s="45"/>
      <c r="L51" s="79"/>
      <c r="N51" s="28"/>
      <c r="O51" s="62"/>
      <c r="P51" s="46"/>
      <c r="R51" s="84"/>
    </row>
    <row r="52" spans="1:18" s="80" customFormat="1" ht="37.5" customHeight="1" thickBot="1" x14ac:dyDescent="0.3">
      <c r="A52" s="90">
        <v>22.04</v>
      </c>
      <c r="B52" s="73" t="s">
        <v>77</v>
      </c>
      <c r="C52" s="77">
        <v>502000000</v>
      </c>
      <c r="D52" s="74"/>
      <c r="E52" s="74"/>
      <c r="F52" s="91"/>
      <c r="G52" s="76">
        <f t="shared" si="6"/>
        <v>0</v>
      </c>
      <c r="H52" s="77">
        <f t="shared" ref="H52" si="9">F52</f>
        <v>0</v>
      </c>
      <c r="I52" s="78">
        <f t="shared" si="4"/>
        <v>0</v>
      </c>
      <c r="J52" s="37"/>
      <c r="K52" s="45">
        <f t="shared" si="5"/>
        <v>0</v>
      </c>
      <c r="L52" s="79"/>
      <c r="N52" s="28"/>
      <c r="O52" s="62"/>
      <c r="P52" s="46"/>
      <c r="R52" s="84"/>
    </row>
    <row r="53" spans="1:18" ht="23.25" customHeight="1" thickTop="1" thickBot="1" x14ac:dyDescent="0.3">
      <c r="A53" s="114" t="s">
        <v>78</v>
      </c>
      <c r="B53" s="115"/>
      <c r="C53" s="95">
        <f>C25+C10</f>
        <v>5065969500</v>
      </c>
      <c r="D53" s="96">
        <f>D25+D10</f>
        <v>0</v>
      </c>
      <c r="E53" s="97"/>
      <c r="F53" s="95">
        <f>F25+F10</f>
        <v>120627166</v>
      </c>
      <c r="G53" s="98">
        <f>(F53+D53)/C53*100</f>
        <v>2.3811269688852255</v>
      </c>
      <c r="H53" s="95">
        <f>H25+H10</f>
        <v>120627166</v>
      </c>
      <c r="I53" s="98">
        <f t="shared" si="4"/>
        <v>2.3811269688852255</v>
      </c>
      <c r="J53" s="99"/>
      <c r="K53" s="100">
        <f>I53</f>
        <v>2.3811269688852255</v>
      </c>
      <c r="L53" s="97"/>
      <c r="N53" s="28"/>
      <c r="O53" s="117"/>
      <c r="P53" s="118"/>
    </row>
    <row r="54" spans="1:18" ht="17.25" customHeight="1" thickTop="1" x14ac:dyDescent="0.25">
      <c r="A54" s="101"/>
      <c r="B54" s="101"/>
      <c r="C54" s="102"/>
      <c r="F54" s="102"/>
      <c r="G54" s="104"/>
      <c r="H54" s="102"/>
      <c r="I54" s="105"/>
      <c r="J54" s="106"/>
      <c r="K54" s="105"/>
    </row>
    <row r="55" spans="1:18" ht="15" customHeight="1" x14ac:dyDescent="0.25">
      <c r="F55" s="65"/>
      <c r="H55" s="110" t="s">
        <v>85</v>
      </c>
      <c r="I55" s="110"/>
      <c r="J55" s="110"/>
      <c r="K55" s="110"/>
      <c r="L55" s="110"/>
    </row>
    <row r="56" spans="1:18" ht="10.5" customHeight="1" x14ac:dyDescent="0.25">
      <c r="H56" s="107"/>
      <c r="I56" s="107"/>
      <c r="J56" s="107"/>
      <c r="K56" s="107"/>
      <c r="L56" s="107"/>
    </row>
    <row r="57" spans="1:18" ht="12.75" customHeight="1" x14ac:dyDescent="0.25">
      <c r="H57" s="110" t="s">
        <v>79</v>
      </c>
      <c r="I57" s="110"/>
      <c r="J57" s="110"/>
      <c r="K57" s="110"/>
      <c r="L57" s="110"/>
    </row>
    <row r="58" spans="1:18" ht="12.95" customHeight="1" x14ac:dyDescent="0.25">
      <c r="E58" s="108"/>
      <c r="H58" s="110" t="s">
        <v>80</v>
      </c>
      <c r="I58" s="110"/>
      <c r="J58" s="110"/>
      <c r="K58" s="110"/>
      <c r="L58" s="110"/>
    </row>
    <row r="59" spans="1:18" ht="12.95" customHeight="1" x14ac:dyDescent="0.25">
      <c r="H59" s="110" t="s">
        <v>81</v>
      </c>
      <c r="I59" s="110"/>
      <c r="J59" s="110"/>
      <c r="K59" s="110"/>
      <c r="L59" s="110"/>
    </row>
    <row r="60" spans="1:18" ht="12.95" customHeight="1" x14ac:dyDescent="0.25">
      <c r="H60" s="109"/>
      <c r="I60" s="109"/>
      <c r="J60" s="109"/>
      <c r="K60" s="109"/>
      <c r="L60" s="109"/>
    </row>
    <row r="61" spans="1:18" ht="12.95" customHeight="1" x14ac:dyDescent="0.25">
      <c r="H61" s="109"/>
      <c r="I61" s="109"/>
      <c r="J61" s="109"/>
      <c r="K61" s="109"/>
      <c r="L61" s="109"/>
    </row>
    <row r="62" spans="1:18" ht="15" customHeight="1" x14ac:dyDescent="0.25">
      <c r="H62" s="107"/>
      <c r="I62" s="107"/>
      <c r="J62" s="107"/>
      <c r="K62" s="107"/>
      <c r="L62" s="107"/>
    </row>
    <row r="63" spans="1:18" ht="9.75" customHeight="1" x14ac:dyDescent="0.25">
      <c r="H63" s="2"/>
      <c r="I63" s="2"/>
      <c r="J63" s="2"/>
      <c r="K63" s="2"/>
      <c r="L63" s="2"/>
    </row>
    <row r="64" spans="1:18" ht="15.75" customHeight="1" x14ac:dyDescent="0.25">
      <c r="H64" s="116" t="s">
        <v>82</v>
      </c>
      <c r="I64" s="116"/>
      <c r="J64" s="116"/>
      <c r="K64" s="116"/>
      <c r="L64" s="116"/>
    </row>
    <row r="65" spans="8:12" ht="12.95" customHeight="1" x14ac:dyDescent="0.25">
      <c r="H65" s="110" t="s">
        <v>83</v>
      </c>
      <c r="I65" s="110"/>
      <c r="J65" s="110"/>
      <c r="K65" s="110"/>
      <c r="L65" s="110"/>
    </row>
    <row r="66" spans="8:12" ht="12.95" customHeight="1" x14ac:dyDescent="0.25">
      <c r="H66" s="110" t="s">
        <v>84</v>
      </c>
      <c r="I66" s="110"/>
      <c r="J66" s="110"/>
      <c r="K66" s="110"/>
      <c r="L66" s="110"/>
    </row>
  </sheetData>
  <mergeCells count="22">
    <mergeCell ref="O53:P53"/>
    <mergeCell ref="H55:L55"/>
    <mergeCell ref="A1:L1"/>
    <mergeCell ref="A2:L2"/>
    <mergeCell ref="A3:L3"/>
    <mergeCell ref="A4:L4"/>
    <mergeCell ref="A5:A7"/>
    <mergeCell ref="B5:B7"/>
    <mergeCell ref="C5:C7"/>
    <mergeCell ref="E5:E7"/>
    <mergeCell ref="F5:I5"/>
    <mergeCell ref="J5:K5"/>
    <mergeCell ref="H66:L66"/>
    <mergeCell ref="L5:L7"/>
    <mergeCell ref="F6:F7"/>
    <mergeCell ref="H6:H7"/>
    <mergeCell ref="A53:B53"/>
    <mergeCell ref="H57:L57"/>
    <mergeCell ref="H58:L58"/>
    <mergeCell ref="H59:L59"/>
    <mergeCell ref="H64:L64"/>
    <mergeCell ref="H65:L65"/>
  </mergeCells>
  <pageMargins left="0.59055118110236204" right="0.196850393700787" top="0.118110236220472" bottom="0.15748031496063" header="0.118110236220472" footer="0"/>
  <pageSetup paperSize="5" scale="80" fitToWidth="0" fitToHeight="0" orientation="landscape" copies="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Fisik  Januari 2019</vt:lpstr>
      <vt:lpstr>Sheet1</vt:lpstr>
      <vt:lpstr>'Fisik  Januari 2019'!Print_Area</vt:lpstr>
      <vt:lpstr>'Fisik  Januari 2019'!Print_Titles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assalamualikum</cp:lastModifiedBy>
  <cp:lastPrinted>2019-03-04T04:43:20Z</cp:lastPrinted>
  <dcterms:created xsi:type="dcterms:W3CDTF">2019-01-08T02:14:44Z</dcterms:created>
  <dcterms:modified xsi:type="dcterms:W3CDTF">2019-09-04T09:04:16Z</dcterms:modified>
</cp:coreProperties>
</file>