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O36" i="1"/>
  <c r="N36" i="1"/>
  <c r="M36" i="1"/>
  <c r="P36" i="1" s="1"/>
  <c r="L36" i="1"/>
  <c r="K36" i="1"/>
  <c r="J36" i="1"/>
  <c r="I36" i="1"/>
  <c r="H36" i="1"/>
  <c r="G36" i="1"/>
  <c r="F36" i="1"/>
  <c r="E36" i="1"/>
  <c r="D36" i="1"/>
  <c r="Q35" i="1"/>
  <c r="P35" i="1"/>
  <c r="C35" i="1"/>
  <c r="B35" i="1"/>
  <c r="Q34" i="1"/>
  <c r="P34" i="1"/>
  <c r="C34" i="1"/>
  <c r="B34" i="1"/>
  <c r="Q33" i="1"/>
  <c r="P33" i="1"/>
  <c r="C33" i="1"/>
  <c r="B33" i="1"/>
  <c r="Q32" i="1"/>
  <c r="P32" i="1"/>
  <c r="C32" i="1"/>
  <c r="B32" i="1"/>
  <c r="Q31" i="1"/>
  <c r="P31" i="1"/>
  <c r="C31" i="1"/>
  <c r="B31" i="1"/>
  <c r="Q30" i="1"/>
  <c r="P30" i="1"/>
  <c r="C30" i="1"/>
  <c r="B30" i="1"/>
  <c r="Q29" i="1"/>
  <c r="P29" i="1"/>
  <c r="C29" i="1"/>
  <c r="B29" i="1"/>
  <c r="Q28" i="1"/>
  <c r="P28" i="1"/>
  <c r="C28" i="1"/>
  <c r="B28" i="1"/>
  <c r="Q27" i="1"/>
  <c r="P27" i="1"/>
  <c r="C27" i="1"/>
  <c r="B27" i="1"/>
  <c r="Q26" i="1"/>
  <c r="P26" i="1"/>
  <c r="C26" i="1"/>
  <c r="B26" i="1"/>
  <c r="Q25" i="1"/>
  <c r="P25" i="1"/>
  <c r="C25" i="1"/>
  <c r="B25" i="1"/>
  <c r="Q24" i="1"/>
  <c r="P24" i="1"/>
  <c r="C24" i="1"/>
  <c r="B24" i="1"/>
  <c r="Q23" i="1"/>
  <c r="P23" i="1"/>
  <c r="C23" i="1"/>
  <c r="B23" i="1"/>
  <c r="Q22" i="1"/>
  <c r="P22" i="1"/>
  <c r="C22" i="1"/>
  <c r="B22" i="1"/>
  <c r="Q21" i="1"/>
  <c r="P21" i="1"/>
  <c r="C21" i="1"/>
  <c r="B21" i="1"/>
  <c r="Q20" i="1"/>
  <c r="P20" i="1"/>
  <c r="C20" i="1"/>
  <c r="B20" i="1"/>
  <c r="Q19" i="1"/>
  <c r="P19" i="1"/>
  <c r="C19" i="1"/>
  <c r="B19" i="1"/>
  <c r="Q18" i="1"/>
  <c r="P18" i="1"/>
  <c r="C18" i="1"/>
  <c r="B18" i="1"/>
  <c r="Q17" i="1"/>
  <c r="P17" i="1"/>
  <c r="C17" i="1"/>
  <c r="B17" i="1"/>
  <c r="Q16" i="1"/>
  <c r="P16" i="1"/>
  <c r="C16" i="1"/>
  <c r="B16" i="1"/>
  <c r="Q15" i="1"/>
  <c r="P15" i="1"/>
  <c r="C15" i="1"/>
  <c r="B15" i="1"/>
  <c r="Q14" i="1"/>
  <c r="P14" i="1"/>
  <c r="C14" i="1"/>
  <c r="B14" i="1"/>
  <c r="Q13" i="1"/>
  <c r="P13" i="1"/>
  <c r="C13" i="1"/>
  <c r="B13" i="1"/>
  <c r="Q12" i="1"/>
  <c r="P12" i="1"/>
  <c r="C12" i="1"/>
  <c r="B12" i="1"/>
  <c r="Q11" i="1"/>
  <c r="P11" i="1"/>
  <c r="C11" i="1"/>
  <c r="B11" i="1"/>
  <c r="Q10" i="1"/>
  <c r="P10" i="1"/>
  <c r="C10" i="1"/>
  <c r="B10" i="1"/>
  <c r="Q9" i="1"/>
  <c r="P9" i="1"/>
  <c r="C9" i="1"/>
  <c r="B9" i="1"/>
  <c r="I4" i="1"/>
  <c r="I3" i="1"/>
</calcChain>
</file>

<file path=xl/sharedStrings.xml><?xml version="1.0" encoding="utf-8"?>
<sst xmlns="http://schemas.openxmlformats.org/spreadsheetml/2006/main" count="26" uniqueCount="26">
  <si>
    <t>TABEL 78</t>
  </si>
  <si>
    <t>JUMLAH LABORATORIUM DAN PEMERIKSAAN SPESIMEN COVID-19 MENURUT KECAMATAN DAN PUSKESMAS</t>
  </si>
  <si>
    <t>KABUPATEN/KOTA</t>
  </si>
  <si>
    <t xml:space="preserve">TAHUN </t>
  </si>
  <si>
    <t>NO</t>
  </si>
  <si>
    <t>KECAMATAN</t>
  </si>
  <si>
    <t>PUSKESMAS</t>
  </si>
  <si>
    <t>JUMLAH LAB YANG MEMERIKSA</t>
  </si>
  <si>
    <t>JUMLAH LAB YANG MELAPOR</t>
  </si>
  <si>
    <t>JUMLAH SPESIMEN</t>
  </si>
  <si>
    <t>JUMLAH ORANG DIPERIKSA</t>
  </si>
  <si>
    <t>JUMLAH ORANG DIPERIKSA POSITIF</t>
  </si>
  <si>
    <t>JUMLAH PENDUDUK</t>
  </si>
  <si>
    <t>JUMLAH ORANG DIPERIKSA/1 JUTA PENDUDUK</t>
  </si>
  <si>
    <t>POSITIVITY RATE (%)</t>
  </si>
  <si>
    <t>RT-PCR</t>
  </si>
  <si>
    <t>TCM</t>
  </si>
  <si>
    <t>RT-PCR DAN TCM</t>
  </si>
  <si>
    <t>DIPERIKSA</t>
  </si>
  <si>
    <t>POSITIF</t>
  </si>
  <si>
    <t>NEGATIF</t>
  </si>
  <si>
    <t>INKONKLUSIF</t>
  </si>
  <si>
    <t>INVALID</t>
  </si>
  <si>
    <t>JUMLAH (KAB/KOTA)</t>
  </si>
  <si>
    <t>Sumber : Imunisasi</t>
  </si>
  <si>
    <t>Catatan: kolom F bukan merupakan penjumlahan D dan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</si>
</sst>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  <font>
      <sz val="12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/>
    <xf numFmtId="0" fontId="7" fillId="0" borderId="8" xfId="0" applyFont="1" applyBorder="1"/>
    <xf numFmtId="1" fontId="7" fillId="0" borderId="2" xfId="0" applyNumberFormat="1" applyFont="1" applyBorder="1"/>
    <xf numFmtId="164" fontId="7" fillId="0" borderId="2" xfId="0" applyNumberFormat="1" applyFont="1" applyBorder="1"/>
    <xf numFmtId="0" fontId="0" fillId="0" borderId="2" xfId="0" applyBorder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/>
    <xf numFmtId="1" fontId="7" fillId="0" borderId="12" xfId="0" applyNumberFormat="1" applyFont="1" applyBorder="1"/>
    <xf numFmtId="164" fontId="7" fillId="0" borderId="12" xfId="0" applyNumberFormat="1" applyFont="1" applyBorder="1"/>
    <xf numFmtId="0" fontId="3" fillId="0" borderId="0" xfId="0" applyFo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G5" t="str">
            <v>DEMAK</v>
          </cell>
        </row>
        <row r="6"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A3" sqref="A3"/>
    </sheetView>
  </sheetViews>
  <sheetFormatPr defaultRowHeight="14.4" x14ac:dyDescent="0.3"/>
  <cols>
    <col min="1" max="1" width="4.5546875" customWidth="1"/>
    <col min="2" max="3" width="27.88671875" customWidth="1"/>
    <col min="4" max="12" width="12.88671875" customWidth="1"/>
    <col min="13" max="17" width="13.88671875" customWidth="1"/>
  </cols>
  <sheetData>
    <row r="1" spans="1:17" ht="16.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8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8" x14ac:dyDescent="0.3">
      <c r="A3" s="3"/>
      <c r="B3" s="3"/>
      <c r="C3" s="3"/>
      <c r="D3" s="3"/>
      <c r="E3" s="3"/>
      <c r="F3" s="3"/>
      <c r="G3" s="3"/>
      <c r="H3" s="4" t="s">
        <v>2</v>
      </c>
      <c r="I3" s="5" t="str">
        <f>'[1]1'!G5</f>
        <v>DEMAK</v>
      </c>
      <c r="J3" s="3"/>
      <c r="K3" s="3"/>
      <c r="L3" s="3"/>
      <c r="M3" s="3"/>
      <c r="N3" s="3"/>
      <c r="O3" s="3"/>
      <c r="P3" s="3"/>
      <c r="Q3" s="3"/>
    </row>
    <row r="4" spans="1:17" ht="16.8" x14ac:dyDescent="0.3">
      <c r="A4" s="3"/>
      <c r="B4" s="3"/>
      <c r="C4" s="3"/>
      <c r="D4" s="3"/>
      <c r="E4" s="3"/>
      <c r="F4" s="3"/>
      <c r="G4" s="3"/>
      <c r="H4" s="4" t="s">
        <v>3</v>
      </c>
      <c r="I4" s="5">
        <f>'[1]1'!G6</f>
        <v>2021</v>
      </c>
      <c r="J4" s="3"/>
      <c r="K4" s="3"/>
      <c r="L4" s="3"/>
      <c r="M4" s="3"/>
      <c r="N4" s="3"/>
      <c r="O4" s="3"/>
      <c r="P4" s="3"/>
      <c r="Q4" s="3"/>
    </row>
    <row r="5" spans="1:17" ht="16.2" thickBo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 x14ac:dyDescent="0.3">
      <c r="A6" s="7" t="s">
        <v>4</v>
      </c>
      <c r="B6" s="8" t="s">
        <v>5</v>
      </c>
      <c r="C6" s="8" t="s">
        <v>6</v>
      </c>
      <c r="D6" s="9" t="s">
        <v>7</v>
      </c>
      <c r="E6" s="10"/>
      <c r="F6" s="11"/>
      <c r="G6" s="8" t="s">
        <v>8</v>
      </c>
      <c r="H6" s="12" t="s">
        <v>9</v>
      </c>
      <c r="I6" s="13"/>
      <c r="J6" s="13"/>
      <c r="K6" s="13"/>
      <c r="L6" s="14"/>
      <c r="M6" s="15" t="s">
        <v>10</v>
      </c>
      <c r="N6" s="15" t="s">
        <v>11</v>
      </c>
      <c r="O6" s="8" t="s">
        <v>12</v>
      </c>
      <c r="P6" s="8" t="s">
        <v>13</v>
      </c>
      <c r="Q6" s="16" t="s">
        <v>14</v>
      </c>
    </row>
    <row r="7" spans="1:17" ht="30" x14ac:dyDescent="0.3">
      <c r="A7" s="17"/>
      <c r="B7" s="18"/>
      <c r="C7" s="18"/>
      <c r="D7" s="19" t="s">
        <v>15</v>
      </c>
      <c r="E7" s="19" t="s">
        <v>16</v>
      </c>
      <c r="F7" s="19" t="s">
        <v>17</v>
      </c>
      <c r="G7" s="18"/>
      <c r="H7" s="20" t="s">
        <v>18</v>
      </c>
      <c r="I7" s="20" t="s">
        <v>19</v>
      </c>
      <c r="J7" s="20" t="s">
        <v>20</v>
      </c>
      <c r="K7" s="21" t="s">
        <v>21</v>
      </c>
      <c r="L7" s="22" t="s">
        <v>22</v>
      </c>
      <c r="M7" s="23"/>
      <c r="N7" s="23"/>
      <c r="O7" s="18"/>
      <c r="P7" s="18"/>
      <c r="Q7" s="24"/>
    </row>
    <row r="8" spans="1:17" ht="15" x14ac:dyDescent="0.3">
      <c r="A8" s="25">
        <v>1</v>
      </c>
      <c r="B8" s="26">
        <v>2</v>
      </c>
      <c r="C8" s="26"/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  <c r="P8" s="26">
        <v>15</v>
      </c>
      <c r="Q8" s="26">
        <v>16</v>
      </c>
    </row>
    <row r="9" spans="1:17" ht="15" x14ac:dyDescent="0.3">
      <c r="A9" s="25">
        <v>1</v>
      </c>
      <c r="B9" s="27" t="str">
        <f>'[1]9'!B9</f>
        <v>MRANGGEN</v>
      </c>
      <c r="C9" s="27" t="str">
        <f>'[1]9'!C9</f>
        <v>MRANGGEN I</v>
      </c>
      <c r="D9" s="28">
        <v>359</v>
      </c>
      <c r="E9" s="28">
        <v>295</v>
      </c>
      <c r="F9" s="28">
        <v>654</v>
      </c>
      <c r="G9" s="28">
        <v>295</v>
      </c>
      <c r="H9" s="28">
        <v>654</v>
      </c>
      <c r="I9" s="28">
        <v>140</v>
      </c>
      <c r="J9" s="28">
        <v>505</v>
      </c>
      <c r="K9" s="28">
        <v>8</v>
      </c>
      <c r="L9" s="28">
        <v>19</v>
      </c>
      <c r="M9" s="28">
        <v>654</v>
      </c>
      <c r="N9" s="29">
        <v>36</v>
      </c>
      <c r="O9" s="28">
        <v>60026</v>
      </c>
      <c r="P9" s="30">
        <f>M9/O9*1000000</f>
        <v>10895.278712557891</v>
      </c>
      <c r="Q9" s="31">
        <f>N9/M9*100</f>
        <v>5.5045871559633035</v>
      </c>
    </row>
    <row r="10" spans="1:17" ht="15" x14ac:dyDescent="0.3">
      <c r="A10" s="25">
        <v>2</v>
      </c>
      <c r="B10" s="27" t="str">
        <f>'[1]9'!B10</f>
        <v>MRANGGEN</v>
      </c>
      <c r="C10" s="27" t="str">
        <f>'[1]9'!C10</f>
        <v>MRANGGEN II</v>
      </c>
      <c r="D10" s="28">
        <v>0</v>
      </c>
      <c r="E10" s="28">
        <v>0</v>
      </c>
      <c r="F10" s="28">
        <v>0</v>
      </c>
      <c r="G10" s="28">
        <v>0</v>
      </c>
      <c r="H10" s="28">
        <v>2926</v>
      </c>
      <c r="I10" s="28">
        <v>362</v>
      </c>
      <c r="J10" s="28">
        <v>2564</v>
      </c>
      <c r="K10" s="28">
        <v>2</v>
      </c>
      <c r="L10" s="28">
        <v>0</v>
      </c>
      <c r="M10" s="28">
        <v>2926</v>
      </c>
      <c r="N10" s="28">
        <v>26</v>
      </c>
      <c r="O10" s="28">
        <v>49266</v>
      </c>
      <c r="P10" s="30">
        <f t="shared" ref="P10:P36" si="0">M10/O10*1000000</f>
        <v>59391.872691105425</v>
      </c>
      <c r="Q10" s="31">
        <f t="shared" ref="Q10:Q36" si="1">N10/M10*100</f>
        <v>0.88858509911141503</v>
      </c>
    </row>
    <row r="11" spans="1:17" ht="15" x14ac:dyDescent="0.3">
      <c r="A11" s="25">
        <v>3</v>
      </c>
      <c r="B11" s="27" t="str">
        <f>'[1]9'!B11</f>
        <v>MRANGGEN</v>
      </c>
      <c r="C11" s="27" t="str">
        <f>'[1]9'!C11</f>
        <v>MRANGGEN III</v>
      </c>
      <c r="D11" s="28">
        <v>1204</v>
      </c>
      <c r="E11" s="28">
        <v>0</v>
      </c>
      <c r="F11" s="28">
        <v>0</v>
      </c>
      <c r="G11" s="28">
        <v>1</v>
      </c>
      <c r="H11" s="28">
        <v>1204</v>
      </c>
      <c r="I11" s="28">
        <v>374</v>
      </c>
      <c r="J11" s="28">
        <v>693</v>
      </c>
      <c r="K11" s="28">
        <v>10</v>
      </c>
      <c r="L11" s="28">
        <v>31</v>
      </c>
      <c r="M11" s="28">
        <v>1204</v>
      </c>
      <c r="N11" s="28">
        <v>81</v>
      </c>
      <c r="O11" s="28">
        <v>71875</v>
      </c>
      <c r="P11" s="30">
        <f t="shared" si="0"/>
        <v>16751.304347826084</v>
      </c>
      <c r="Q11" s="31">
        <f t="shared" si="1"/>
        <v>6.7275747508305646</v>
      </c>
    </row>
    <row r="12" spans="1:17" ht="15" x14ac:dyDescent="0.3">
      <c r="A12" s="25">
        <v>4</v>
      </c>
      <c r="B12" s="27" t="str">
        <f>'[1]9'!B12</f>
        <v>KARANGAWEN</v>
      </c>
      <c r="C12" s="27" t="str">
        <f>'[1]9'!C12</f>
        <v>KARANGAWEN I</v>
      </c>
      <c r="D12" s="28">
        <v>1167</v>
      </c>
      <c r="E12" s="28">
        <v>127</v>
      </c>
      <c r="F12" s="28">
        <v>1294</v>
      </c>
      <c r="G12" s="28">
        <v>0</v>
      </c>
      <c r="H12" s="28">
        <v>1294</v>
      </c>
      <c r="I12" s="28">
        <v>137</v>
      </c>
      <c r="J12" s="28">
        <v>1137</v>
      </c>
      <c r="K12" s="28">
        <v>7</v>
      </c>
      <c r="L12" s="28">
        <v>0</v>
      </c>
      <c r="M12" s="28">
        <v>1294</v>
      </c>
      <c r="N12" s="32">
        <v>170</v>
      </c>
      <c r="O12" s="28">
        <v>42038</v>
      </c>
      <c r="P12" s="30">
        <f t="shared" si="0"/>
        <v>30781.673723773729</v>
      </c>
      <c r="Q12" s="31">
        <f t="shared" si="1"/>
        <v>13.137557959814528</v>
      </c>
    </row>
    <row r="13" spans="1:17" ht="15" x14ac:dyDescent="0.3">
      <c r="A13" s="25">
        <v>5</v>
      </c>
      <c r="B13" s="27" t="str">
        <f>'[1]9'!B13</f>
        <v>KARANGAWEN</v>
      </c>
      <c r="C13" s="27" t="str">
        <f>'[1]9'!C13</f>
        <v>KARANGAWEN II</v>
      </c>
      <c r="D13" s="28">
        <v>452</v>
      </c>
      <c r="E13" s="28">
        <v>0</v>
      </c>
      <c r="F13" s="28">
        <v>0</v>
      </c>
      <c r="G13" s="28">
        <v>0</v>
      </c>
      <c r="H13" s="28">
        <v>452</v>
      </c>
      <c r="I13" s="28">
        <v>52</v>
      </c>
      <c r="J13" s="28">
        <v>289</v>
      </c>
      <c r="K13" s="28">
        <v>1</v>
      </c>
      <c r="L13" s="28">
        <v>18</v>
      </c>
      <c r="M13" s="28">
        <v>452</v>
      </c>
      <c r="N13" s="32">
        <v>35</v>
      </c>
      <c r="O13" s="28">
        <v>51801</v>
      </c>
      <c r="P13" s="30">
        <f t="shared" si="0"/>
        <v>8725.7002760564465</v>
      </c>
      <c r="Q13" s="31">
        <f t="shared" si="1"/>
        <v>7.7433628318584065</v>
      </c>
    </row>
    <row r="14" spans="1:17" ht="15" x14ac:dyDescent="0.3">
      <c r="A14" s="25">
        <v>6</v>
      </c>
      <c r="B14" s="27" t="str">
        <f>'[1]9'!B14</f>
        <v>GUNTUR</v>
      </c>
      <c r="C14" s="27" t="str">
        <f>'[1]9'!C14</f>
        <v>GUNTUR I</v>
      </c>
      <c r="D14" s="28">
        <v>127</v>
      </c>
      <c r="E14" s="28">
        <v>0</v>
      </c>
      <c r="F14" s="28">
        <v>0</v>
      </c>
      <c r="G14" s="28">
        <v>0</v>
      </c>
      <c r="H14" s="28">
        <v>0</v>
      </c>
      <c r="I14" s="28">
        <v>16</v>
      </c>
      <c r="J14" s="28">
        <v>111</v>
      </c>
      <c r="K14" s="28">
        <v>2</v>
      </c>
      <c r="L14" s="28">
        <v>0</v>
      </c>
      <c r="M14" s="32">
        <v>63</v>
      </c>
      <c r="N14" s="32">
        <v>29</v>
      </c>
      <c r="O14" s="28">
        <v>45789</v>
      </c>
      <c r="P14" s="30">
        <f t="shared" si="0"/>
        <v>1375.876302168643</v>
      </c>
      <c r="Q14" s="31">
        <f t="shared" si="1"/>
        <v>46.031746031746032</v>
      </c>
    </row>
    <row r="15" spans="1:17" ht="15" x14ac:dyDescent="0.3">
      <c r="A15" s="25">
        <v>7</v>
      </c>
      <c r="B15" s="27" t="str">
        <f>'[1]9'!B15</f>
        <v>GUNTUR</v>
      </c>
      <c r="C15" s="27" t="str">
        <f>'[1]9'!C15</f>
        <v>GUNTUR II</v>
      </c>
      <c r="D15" s="28">
        <v>427</v>
      </c>
      <c r="E15" s="28">
        <v>77</v>
      </c>
      <c r="F15" s="28">
        <v>330</v>
      </c>
      <c r="G15" s="28">
        <v>0</v>
      </c>
      <c r="H15" s="28">
        <v>20</v>
      </c>
      <c r="I15" s="28">
        <v>416</v>
      </c>
      <c r="J15" s="28">
        <v>71</v>
      </c>
      <c r="K15" s="32">
        <v>7</v>
      </c>
      <c r="L15" s="32">
        <v>0</v>
      </c>
      <c r="M15" s="32">
        <v>114</v>
      </c>
      <c r="N15" s="32">
        <v>24</v>
      </c>
      <c r="O15" s="28">
        <v>39280</v>
      </c>
      <c r="P15" s="30">
        <f t="shared" si="0"/>
        <v>2902.2403258655804</v>
      </c>
      <c r="Q15" s="31">
        <f t="shared" si="1"/>
        <v>21.052631578947366</v>
      </c>
    </row>
    <row r="16" spans="1:17" ht="15" x14ac:dyDescent="0.3">
      <c r="A16" s="25">
        <v>8</v>
      </c>
      <c r="B16" s="27" t="str">
        <f>'[1]9'!B16</f>
        <v>SAYUNG</v>
      </c>
      <c r="C16" s="27" t="str">
        <f>'[1]9'!C16</f>
        <v>SAYUNG I</v>
      </c>
      <c r="D16" s="28">
        <v>0</v>
      </c>
      <c r="E16" s="28">
        <v>0</v>
      </c>
      <c r="F16" s="28">
        <v>0</v>
      </c>
      <c r="G16" s="28">
        <v>0</v>
      </c>
      <c r="H16" s="28">
        <v>1685</v>
      </c>
      <c r="I16" s="28">
        <v>50</v>
      </c>
      <c r="J16" s="28">
        <v>0</v>
      </c>
      <c r="K16" s="28">
        <v>0</v>
      </c>
      <c r="L16" s="28">
        <v>0</v>
      </c>
      <c r="M16" s="28">
        <v>1658</v>
      </c>
      <c r="N16" s="32">
        <v>13</v>
      </c>
      <c r="O16" s="28">
        <v>52886</v>
      </c>
      <c r="P16" s="30">
        <f t="shared" si="0"/>
        <v>31350.451915440761</v>
      </c>
      <c r="Q16" s="31">
        <f t="shared" si="1"/>
        <v>0.78407720144752713</v>
      </c>
    </row>
    <row r="17" spans="1:17" ht="15" x14ac:dyDescent="0.3">
      <c r="A17" s="25">
        <v>9</v>
      </c>
      <c r="B17" s="27" t="str">
        <f>'[1]9'!B17</f>
        <v>SAYUNG</v>
      </c>
      <c r="C17" s="27" t="str">
        <f>'[1]9'!C17</f>
        <v>SAYUNG II</v>
      </c>
      <c r="D17" s="28">
        <v>0</v>
      </c>
      <c r="E17" s="28">
        <v>0</v>
      </c>
      <c r="F17" s="28">
        <v>0</v>
      </c>
      <c r="G17" s="28">
        <v>0</v>
      </c>
      <c r="H17" s="32">
        <v>46</v>
      </c>
      <c r="I17" s="32">
        <v>9</v>
      </c>
      <c r="J17" s="32">
        <v>35</v>
      </c>
      <c r="K17" s="32">
        <v>2</v>
      </c>
      <c r="L17" s="32">
        <v>0</v>
      </c>
      <c r="M17" s="32">
        <v>46</v>
      </c>
      <c r="N17" s="32">
        <v>46</v>
      </c>
      <c r="O17" s="28">
        <v>50636</v>
      </c>
      <c r="P17" s="30">
        <f t="shared" si="0"/>
        <v>908.4445848803224</v>
      </c>
      <c r="Q17" s="31">
        <f t="shared" si="1"/>
        <v>100</v>
      </c>
    </row>
    <row r="18" spans="1:17" ht="15" x14ac:dyDescent="0.3">
      <c r="A18" s="25">
        <v>10</v>
      </c>
      <c r="B18" s="27" t="str">
        <f>'[1]9'!B18</f>
        <v>KARANGTENGAH</v>
      </c>
      <c r="C18" s="27" t="str">
        <f>'[1]9'!C18</f>
        <v>KARANGTENGAH</v>
      </c>
      <c r="D18" s="28">
        <v>205</v>
      </c>
      <c r="E18" s="28">
        <v>0</v>
      </c>
      <c r="F18" s="28">
        <v>0</v>
      </c>
      <c r="G18" s="28">
        <v>205</v>
      </c>
      <c r="H18" s="28">
        <v>205</v>
      </c>
      <c r="I18" s="28">
        <v>51</v>
      </c>
      <c r="J18" s="28">
        <v>153</v>
      </c>
      <c r="K18" s="28">
        <v>0</v>
      </c>
      <c r="L18" s="28">
        <v>0</v>
      </c>
      <c r="M18" s="28">
        <v>205</v>
      </c>
      <c r="N18" s="32">
        <v>6</v>
      </c>
      <c r="O18" s="28">
        <v>72769</v>
      </c>
      <c r="P18" s="30">
        <f t="shared" si="0"/>
        <v>2817.1336695570917</v>
      </c>
      <c r="Q18" s="31">
        <f t="shared" si="1"/>
        <v>2.9268292682926833</v>
      </c>
    </row>
    <row r="19" spans="1:17" ht="15" x14ac:dyDescent="0.3">
      <c r="A19" s="25">
        <v>11</v>
      </c>
      <c r="B19" s="27" t="str">
        <f>'[1]9'!B19</f>
        <v>BONANG</v>
      </c>
      <c r="C19" s="27" t="str">
        <f>'[1]9'!C19</f>
        <v>BONANG I</v>
      </c>
      <c r="D19" s="28">
        <v>688</v>
      </c>
      <c r="E19" s="28">
        <v>0</v>
      </c>
      <c r="F19" s="28">
        <v>0</v>
      </c>
      <c r="G19" s="28">
        <v>0</v>
      </c>
      <c r="H19" s="28">
        <v>688</v>
      </c>
      <c r="I19" s="28">
        <v>293</v>
      </c>
      <c r="J19" s="28">
        <v>395</v>
      </c>
      <c r="K19" s="28">
        <v>0</v>
      </c>
      <c r="L19" s="28">
        <v>0</v>
      </c>
      <c r="M19" s="28">
        <v>688</v>
      </c>
      <c r="N19" s="32">
        <v>18</v>
      </c>
      <c r="O19" s="28">
        <v>63506</v>
      </c>
      <c r="P19" s="30">
        <f t="shared" si="0"/>
        <v>10833.622019966619</v>
      </c>
      <c r="Q19" s="31">
        <f t="shared" si="1"/>
        <v>2.6162790697674421</v>
      </c>
    </row>
    <row r="20" spans="1:17" ht="15" x14ac:dyDescent="0.3">
      <c r="A20" s="25">
        <v>12</v>
      </c>
      <c r="B20" s="27" t="str">
        <f>'[1]9'!B20</f>
        <v>BONANG</v>
      </c>
      <c r="C20" s="27" t="str">
        <f>'[1]9'!C20</f>
        <v>BONANG II</v>
      </c>
      <c r="D20" s="28">
        <v>822</v>
      </c>
      <c r="E20" s="28">
        <v>0</v>
      </c>
      <c r="F20" s="28">
        <v>0</v>
      </c>
      <c r="G20" s="28">
        <v>0</v>
      </c>
      <c r="H20" s="28">
        <v>822</v>
      </c>
      <c r="I20" s="28">
        <v>71</v>
      </c>
      <c r="J20" s="28">
        <v>732</v>
      </c>
      <c r="K20" s="28">
        <v>0</v>
      </c>
      <c r="L20" s="28">
        <v>19</v>
      </c>
      <c r="M20" s="28">
        <v>822</v>
      </c>
      <c r="N20" s="32">
        <v>63</v>
      </c>
      <c r="O20" s="28">
        <v>50157</v>
      </c>
      <c r="P20" s="30">
        <f t="shared" si="0"/>
        <v>16388.539984448831</v>
      </c>
      <c r="Q20" s="31">
        <f t="shared" si="1"/>
        <v>7.664233576642336</v>
      </c>
    </row>
    <row r="21" spans="1:17" ht="15" x14ac:dyDescent="0.3">
      <c r="A21" s="25">
        <v>13</v>
      </c>
      <c r="B21" s="27" t="str">
        <f>'[1]9'!B21</f>
        <v>DEMAK</v>
      </c>
      <c r="C21" s="27" t="str">
        <f>'[1]9'!C21</f>
        <v>DEMAK I</v>
      </c>
      <c r="D21" s="28">
        <v>0</v>
      </c>
      <c r="E21" s="28">
        <v>0</v>
      </c>
      <c r="F21" s="28">
        <v>0</v>
      </c>
      <c r="G21" s="28">
        <v>0</v>
      </c>
      <c r="H21" s="32">
        <v>176</v>
      </c>
      <c r="I21" s="32">
        <v>4</v>
      </c>
      <c r="J21" s="32">
        <v>141</v>
      </c>
      <c r="K21" s="32">
        <v>0</v>
      </c>
      <c r="L21" s="32">
        <v>0</v>
      </c>
      <c r="M21" s="32">
        <v>31</v>
      </c>
      <c r="N21" s="32">
        <v>176</v>
      </c>
      <c r="O21" s="28">
        <v>36253</v>
      </c>
      <c r="P21" s="30">
        <f t="shared" si="0"/>
        <v>855.10164676026807</v>
      </c>
      <c r="Q21" s="31">
        <f t="shared" si="1"/>
        <v>567.74193548387098</v>
      </c>
    </row>
    <row r="22" spans="1:17" ht="15" x14ac:dyDescent="0.3">
      <c r="A22" s="25">
        <v>14</v>
      </c>
      <c r="B22" s="27" t="str">
        <f>'[1]9'!B22</f>
        <v>DEMAK</v>
      </c>
      <c r="C22" s="27" t="str">
        <f>'[1]9'!C22</f>
        <v>DEMAK II</v>
      </c>
      <c r="D22" s="28">
        <v>190</v>
      </c>
      <c r="E22" s="28">
        <v>0</v>
      </c>
      <c r="F22" s="28">
        <v>0</v>
      </c>
      <c r="G22" s="28">
        <v>14</v>
      </c>
      <c r="H22" s="28">
        <v>604</v>
      </c>
      <c r="I22" s="28">
        <v>190</v>
      </c>
      <c r="J22" s="28">
        <v>410</v>
      </c>
      <c r="K22" s="28">
        <v>0</v>
      </c>
      <c r="L22" s="28">
        <v>0</v>
      </c>
      <c r="M22" s="28">
        <v>604</v>
      </c>
      <c r="N22" s="32">
        <v>21</v>
      </c>
      <c r="O22" s="28">
        <v>42027</v>
      </c>
      <c r="P22" s="30">
        <f t="shared" si="0"/>
        <v>14371.713422323744</v>
      </c>
      <c r="Q22" s="31">
        <f t="shared" si="1"/>
        <v>3.4768211920529799</v>
      </c>
    </row>
    <row r="23" spans="1:17" ht="15" x14ac:dyDescent="0.3">
      <c r="A23" s="25">
        <v>15</v>
      </c>
      <c r="B23" s="27" t="str">
        <f>'[1]9'!B23</f>
        <v>DEMAK</v>
      </c>
      <c r="C23" s="27" t="str">
        <f>'[1]9'!C23</f>
        <v>DEMAK III</v>
      </c>
      <c r="D23" s="28">
        <v>679</v>
      </c>
      <c r="E23" s="28">
        <v>0</v>
      </c>
      <c r="F23" s="28">
        <v>0</v>
      </c>
      <c r="G23" s="28">
        <v>679</v>
      </c>
      <c r="H23" s="28">
        <v>679</v>
      </c>
      <c r="I23" s="28">
        <v>422</v>
      </c>
      <c r="J23" s="28">
        <v>257</v>
      </c>
      <c r="K23" s="28">
        <v>0</v>
      </c>
      <c r="L23" s="28">
        <v>0</v>
      </c>
      <c r="M23" s="28">
        <v>679</v>
      </c>
      <c r="N23" s="32">
        <v>22</v>
      </c>
      <c r="O23" s="28">
        <v>37023</v>
      </c>
      <c r="P23" s="30">
        <f t="shared" si="0"/>
        <v>18339.950841368878</v>
      </c>
      <c r="Q23" s="31">
        <f t="shared" si="1"/>
        <v>3.2400589101620034</v>
      </c>
    </row>
    <row r="24" spans="1:17" ht="15" x14ac:dyDescent="0.3">
      <c r="A24" s="25">
        <v>16</v>
      </c>
      <c r="B24" s="27" t="str">
        <f>'[1]9'!B24</f>
        <v>WONOSALAM</v>
      </c>
      <c r="C24" s="27" t="str">
        <f>'[1]9'!C24</f>
        <v>WONOSALAM I</v>
      </c>
      <c r="D24" s="28">
        <v>0</v>
      </c>
      <c r="E24" s="28">
        <v>0</v>
      </c>
      <c r="F24" s="28">
        <v>0</v>
      </c>
      <c r="G24" s="28">
        <v>1</v>
      </c>
      <c r="H24" s="28">
        <v>2459</v>
      </c>
      <c r="I24" s="28">
        <v>146</v>
      </c>
      <c r="J24" s="28">
        <v>2250</v>
      </c>
      <c r="K24" s="28">
        <v>0</v>
      </c>
      <c r="L24" s="28">
        <v>2</v>
      </c>
      <c r="M24" s="28">
        <v>2459</v>
      </c>
      <c r="N24" s="32">
        <v>12</v>
      </c>
      <c r="O24" s="28">
        <v>47405</v>
      </c>
      <c r="P24" s="30">
        <f t="shared" si="0"/>
        <v>51872.165383398373</v>
      </c>
      <c r="Q24" s="31">
        <f t="shared" si="1"/>
        <v>0.48800325335502232</v>
      </c>
    </row>
    <row r="25" spans="1:17" ht="15" x14ac:dyDescent="0.3">
      <c r="A25" s="25">
        <v>17</v>
      </c>
      <c r="B25" s="27" t="str">
        <f>'[1]9'!B25</f>
        <v>WONOSALAM</v>
      </c>
      <c r="C25" s="27" t="str">
        <f>'[1]9'!C25</f>
        <v>WONOSALAM II</v>
      </c>
      <c r="D25" s="28">
        <v>167</v>
      </c>
      <c r="E25" s="28">
        <v>2287</v>
      </c>
      <c r="F25" s="28">
        <v>0</v>
      </c>
      <c r="G25" s="28">
        <v>0</v>
      </c>
      <c r="H25" s="28">
        <v>167</v>
      </c>
      <c r="I25" s="28">
        <v>17</v>
      </c>
      <c r="J25" s="28">
        <v>157</v>
      </c>
      <c r="K25" s="28">
        <v>0</v>
      </c>
      <c r="L25" s="28">
        <v>0</v>
      </c>
      <c r="M25" s="28">
        <v>167</v>
      </c>
      <c r="N25" s="32">
        <v>14</v>
      </c>
      <c r="O25" s="28">
        <v>36950</v>
      </c>
      <c r="P25" s="30">
        <f t="shared" si="0"/>
        <v>4519.6211096075776</v>
      </c>
      <c r="Q25" s="31">
        <f t="shared" si="1"/>
        <v>8.3832335329341312</v>
      </c>
    </row>
    <row r="26" spans="1:17" ht="15" x14ac:dyDescent="0.3">
      <c r="A26" s="25">
        <v>18</v>
      </c>
      <c r="B26" s="27" t="str">
        <f>'[1]9'!B26</f>
        <v>DEMPET</v>
      </c>
      <c r="C26" s="27" t="str">
        <f>'[1]9'!C26</f>
        <v>DEMPET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32">
        <v>55</v>
      </c>
      <c r="N26" s="32">
        <v>34</v>
      </c>
      <c r="O26" s="28">
        <v>61733</v>
      </c>
      <c r="P26" s="30">
        <f t="shared" si="0"/>
        <v>890.93353635818767</v>
      </c>
      <c r="Q26" s="31">
        <f t="shared" si="1"/>
        <v>61.818181818181813</v>
      </c>
    </row>
    <row r="27" spans="1:17" ht="15" x14ac:dyDescent="0.3">
      <c r="A27" s="25">
        <v>19</v>
      </c>
      <c r="B27" s="27" t="str">
        <f>'[1]9'!B27</f>
        <v>KEBONAGUNG</v>
      </c>
      <c r="C27" s="27" t="str">
        <f>'[1]9'!C27</f>
        <v>KEBONAGUNG</v>
      </c>
      <c r="D27" s="28">
        <v>343</v>
      </c>
      <c r="E27" s="28">
        <v>0</v>
      </c>
      <c r="F27" s="28">
        <v>343</v>
      </c>
      <c r="G27" s="28">
        <v>343</v>
      </c>
      <c r="H27" s="28">
        <v>343</v>
      </c>
      <c r="I27" s="28">
        <v>138</v>
      </c>
      <c r="J27" s="28">
        <v>273</v>
      </c>
      <c r="K27" s="28">
        <v>5</v>
      </c>
      <c r="L27" s="28">
        <v>5</v>
      </c>
      <c r="M27" s="28">
        <v>343</v>
      </c>
      <c r="N27" s="32">
        <v>17</v>
      </c>
      <c r="O27" s="28">
        <v>41560</v>
      </c>
      <c r="P27" s="30">
        <f t="shared" si="0"/>
        <v>8253.12800769971</v>
      </c>
      <c r="Q27" s="31">
        <f t="shared" si="1"/>
        <v>4.9562682215743443</v>
      </c>
    </row>
    <row r="28" spans="1:17" ht="15" x14ac:dyDescent="0.3">
      <c r="A28" s="25">
        <v>20</v>
      </c>
      <c r="B28" s="27" t="str">
        <f>'[1]9'!B28</f>
        <v>GAJAH</v>
      </c>
      <c r="C28" s="27" t="str">
        <f>'[1]9'!C28</f>
        <v>GAJAH I</v>
      </c>
      <c r="D28" s="28">
        <v>0</v>
      </c>
      <c r="E28" s="28">
        <v>0</v>
      </c>
      <c r="F28" s="28">
        <v>0</v>
      </c>
      <c r="G28" s="28">
        <v>0</v>
      </c>
      <c r="H28" s="32">
        <v>117</v>
      </c>
      <c r="I28" s="32">
        <v>6</v>
      </c>
      <c r="J28" s="32">
        <v>89</v>
      </c>
      <c r="K28" s="32">
        <v>0</v>
      </c>
      <c r="L28" s="32">
        <v>0</v>
      </c>
      <c r="M28" s="32">
        <v>21</v>
      </c>
      <c r="N28" s="32">
        <v>117</v>
      </c>
      <c r="O28" s="28">
        <v>29402</v>
      </c>
      <c r="P28" s="30">
        <f t="shared" si="0"/>
        <v>714.23712672607303</v>
      </c>
      <c r="Q28" s="31">
        <f t="shared" si="1"/>
        <v>557.14285714285711</v>
      </c>
    </row>
    <row r="29" spans="1:17" ht="15" x14ac:dyDescent="0.3">
      <c r="A29" s="25">
        <v>21</v>
      </c>
      <c r="B29" s="27" t="str">
        <f>'[1]9'!B29</f>
        <v>GAJAH</v>
      </c>
      <c r="C29" s="27" t="str">
        <f>'[1]9'!C29</f>
        <v>GAJAH II</v>
      </c>
      <c r="D29" s="28">
        <v>0</v>
      </c>
      <c r="E29" s="28">
        <v>0</v>
      </c>
      <c r="F29" s="28">
        <v>0</v>
      </c>
      <c r="G29" s="28">
        <v>0</v>
      </c>
      <c r="H29" s="32">
        <v>90</v>
      </c>
      <c r="I29" s="32">
        <v>9</v>
      </c>
      <c r="J29" s="32">
        <v>79</v>
      </c>
      <c r="K29" s="32">
        <v>0</v>
      </c>
      <c r="L29" s="32">
        <v>0</v>
      </c>
      <c r="M29" s="32">
        <v>2</v>
      </c>
      <c r="N29" s="32">
        <v>90</v>
      </c>
      <c r="O29" s="28">
        <v>20654</v>
      </c>
      <c r="P29" s="30">
        <f t="shared" si="0"/>
        <v>96.833543139343462</v>
      </c>
      <c r="Q29" s="31">
        <f t="shared" si="1"/>
        <v>4500</v>
      </c>
    </row>
    <row r="30" spans="1:17" ht="15" x14ac:dyDescent="0.3">
      <c r="A30" s="25">
        <v>22</v>
      </c>
      <c r="B30" s="27" t="str">
        <f>'[1]9'!B30</f>
        <v>KARANGANYAR</v>
      </c>
      <c r="C30" s="27" t="str">
        <f>'[1]9'!C30</f>
        <v>KARANGANYAR I</v>
      </c>
      <c r="D30" s="28">
        <v>754</v>
      </c>
      <c r="E30" s="28">
        <v>0</v>
      </c>
      <c r="F30" s="28">
        <v>0</v>
      </c>
      <c r="G30" s="28">
        <v>3</v>
      </c>
      <c r="H30" s="28">
        <v>754</v>
      </c>
      <c r="I30" s="28">
        <v>164</v>
      </c>
      <c r="J30" s="28">
        <v>547</v>
      </c>
      <c r="K30" s="28">
        <v>13</v>
      </c>
      <c r="L30" s="28">
        <v>30</v>
      </c>
      <c r="M30" s="28">
        <v>754</v>
      </c>
      <c r="N30" s="32">
        <v>8</v>
      </c>
      <c r="O30" s="28">
        <v>34749</v>
      </c>
      <c r="P30" s="30">
        <f t="shared" si="0"/>
        <v>21698.466142910587</v>
      </c>
      <c r="Q30" s="31">
        <f t="shared" si="1"/>
        <v>1.0610079575596816</v>
      </c>
    </row>
    <row r="31" spans="1:17" ht="15" x14ac:dyDescent="0.3">
      <c r="A31" s="25">
        <v>23</v>
      </c>
      <c r="B31" s="27" t="str">
        <f>'[1]9'!B31</f>
        <v>KARANGANYAR</v>
      </c>
      <c r="C31" s="27" t="str">
        <f>'[1]9'!C31</f>
        <v>KARANGANYAR II</v>
      </c>
      <c r="D31" s="28">
        <v>26</v>
      </c>
      <c r="E31" s="28">
        <v>0</v>
      </c>
      <c r="F31" s="28">
        <v>0</v>
      </c>
      <c r="G31" s="28">
        <v>26</v>
      </c>
      <c r="H31" s="28">
        <v>768</v>
      </c>
      <c r="I31" s="28">
        <v>336</v>
      </c>
      <c r="J31" s="28">
        <v>432</v>
      </c>
      <c r="K31" s="28">
        <v>0</v>
      </c>
      <c r="L31" s="28">
        <v>0</v>
      </c>
      <c r="M31" s="28">
        <v>768</v>
      </c>
      <c r="N31" s="32">
        <v>19</v>
      </c>
      <c r="O31" s="28">
        <v>42796</v>
      </c>
      <c r="P31" s="30">
        <f t="shared" si="0"/>
        <v>17945.602392746987</v>
      </c>
      <c r="Q31" s="31">
        <f t="shared" si="1"/>
        <v>2.473958333333333</v>
      </c>
    </row>
    <row r="32" spans="1:17" ht="15" x14ac:dyDescent="0.3">
      <c r="A32" s="25">
        <v>24</v>
      </c>
      <c r="B32" s="27" t="str">
        <f>'[1]9'!B32</f>
        <v>MIJEN</v>
      </c>
      <c r="C32" s="27" t="str">
        <f>'[1]9'!C32</f>
        <v>MIJEN I</v>
      </c>
      <c r="D32" s="28">
        <v>0</v>
      </c>
      <c r="E32" s="28">
        <v>0</v>
      </c>
      <c r="F32" s="28">
        <v>0</v>
      </c>
      <c r="G32" s="28">
        <v>0</v>
      </c>
      <c r="H32" s="28">
        <v>234</v>
      </c>
      <c r="I32" s="28">
        <v>61</v>
      </c>
      <c r="J32" s="28">
        <v>173</v>
      </c>
      <c r="K32" s="28">
        <v>0</v>
      </c>
      <c r="L32" s="28">
        <v>0</v>
      </c>
      <c r="M32" s="28">
        <v>234</v>
      </c>
      <c r="N32" s="32">
        <v>29</v>
      </c>
      <c r="O32" s="28">
        <v>33403</v>
      </c>
      <c r="P32" s="30">
        <f t="shared" si="0"/>
        <v>7005.3588001077751</v>
      </c>
      <c r="Q32" s="31">
        <f t="shared" si="1"/>
        <v>12.393162393162394</v>
      </c>
    </row>
    <row r="33" spans="1:17" ht="15" x14ac:dyDescent="0.3">
      <c r="A33" s="25">
        <v>25</v>
      </c>
      <c r="B33" s="27" t="str">
        <f>'[1]9'!B33</f>
        <v>MIJEN</v>
      </c>
      <c r="C33" s="27" t="str">
        <f>'[1]9'!C33</f>
        <v>MIJEN II</v>
      </c>
      <c r="D33" s="28">
        <v>0</v>
      </c>
      <c r="E33" s="28">
        <v>0</v>
      </c>
      <c r="F33" s="28">
        <v>0</v>
      </c>
      <c r="G33" s="28">
        <v>0</v>
      </c>
      <c r="H33" s="32">
        <v>25</v>
      </c>
      <c r="I33" s="32">
        <v>0</v>
      </c>
      <c r="J33" s="32">
        <v>25</v>
      </c>
      <c r="K33" s="32">
        <v>0</v>
      </c>
      <c r="L33" s="32">
        <v>0</v>
      </c>
      <c r="M33" s="32">
        <v>25</v>
      </c>
      <c r="N33" s="32">
        <v>25</v>
      </c>
      <c r="O33" s="28">
        <v>30336</v>
      </c>
      <c r="P33" s="30">
        <f t="shared" si="0"/>
        <v>824.10337552742612</v>
      </c>
      <c r="Q33" s="31">
        <f t="shared" si="1"/>
        <v>100</v>
      </c>
    </row>
    <row r="34" spans="1:17" ht="15" x14ac:dyDescent="0.3">
      <c r="A34" s="25">
        <v>26</v>
      </c>
      <c r="B34" s="27" t="str">
        <f>'[1]9'!B34</f>
        <v>WEDUNG</v>
      </c>
      <c r="C34" s="27" t="str">
        <f>'[1]9'!C34</f>
        <v>WEDUNG I</v>
      </c>
      <c r="D34" s="28">
        <v>0</v>
      </c>
      <c r="E34" s="28">
        <v>0</v>
      </c>
      <c r="F34" s="28">
        <v>0</v>
      </c>
      <c r="G34" s="28">
        <v>0</v>
      </c>
      <c r="H34" s="32">
        <v>83</v>
      </c>
      <c r="I34" s="32">
        <v>7</v>
      </c>
      <c r="J34" s="32">
        <v>69</v>
      </c>
      <c r="K34" s="32">
        <v>0</v>
      </c>
      <c r="L34" s="32">
        <v>0</v>
      </c>
      <c r="M34" s="32">
        <v>7</v>
      </c>
      <c r="N34" s="32">
        <v>83</v>
      </c>
      <c r="O34" s="28">
        <v>46999</v>
      </c>
      <c r="P34" s="30">
        <f t="shared" si="0"/>
        <v>148.93933913487521</v>
      </c>
      <c r="Q34" s="31">
        <f t="shared" si="1"/>
        <v>1185.7142857142858</v>
      </c>
    </row>
    <row r="35" spans="1:17" ht="15" x14ac:dyDescent="0.3">
      <c r="A35" s="25">
        <v>27</v>
      </c>
      <c r="B35" s="27" t="str">
        <f>'[1]9'!B35</f>
        <v>WEDUNG</v>
      </c>
      <c r="C35" s="27" t="str">
        <f>'[1]9'!C35</f>
        <v>WEDUNG II</v>
      </c>
      <c r="D35" s="28">
        <v>191</v>
      </c>
      <c r="E35" s="28">
        <v>0</v>
      </c>
      <c r="F35" s="28">
        <v>191</v>
      </c>
      <c r="G35" s="28">
        <v>2</v>
      </c>
      <c r="H35" s="28">
        <v>191</v>
      </c>
      <c r="I35" s="28">
        <v>77</v>
      </c>
      <c r="J35" s="28">
        <v>114</v>
      </c>
      <c r="K35" s="28">
        <v>0</v>
      </c>
      <c r="L35" s="28">
        <v>0</v>
      </c>
      <c r="M35" s="28">
        <v>191</v>
      </c>
      <c r="N35" s="32">
        <v>12</v>
      </c>
      <c r="O35" s="28">
        <v>39094</v>
      </c>
      <c r="P35" s="30">
        <f t="shared" si="0"/>
        <v>4885.6602036118074</v>
      </c>
      <c r="Q35" s="31">
        <f t="shared" si="1"/>
        <v>6.2827225130890048</v>
      </c>
    </row>
    <row r="36" spans="1:17" ht="15" thickBot="1" x14ac:dyDescent="0.35">
      <c r="A36" s="33" t="s">
        <v>23</v>
      </c>
      <c r="B36" s="34"/>
      <c r="C36" s="35"/>
      <c r="D36" s="36">
        <f>SUM(D9:D35)</f>
        <v>7801</v>
      </c>
      <c r="E36" s="36">
        <f t="shared" ref="E36:O36" si="2">SUM(E9:E35)</f>
        <v>2786</v>
      </c>
      <c r="F36" s="36">
        <f t="shared" si="2"/>
        <v>2812</v>
      </c>
      <c r="G36" s="36">
        <f t="shared" si="2"/>
        <v>1569</v>
      </c>
      <c r="H36" s="36">
        <f t="shared" si="2"/>
        <v>16686</v>
      </c>
      <c r="I36" s="36">
        <f t="shared" si="2"/>
        <v>3548</v>
      </c>
      <c r="J36" s="36">
        <f t="shared" si="2"/>
        <v>11701</v>
      </c>
      <c r="K36" s="36">
        <f t="shared" si="2"/>
        <v>57</v>
      </c>
      <c r="L36" s="36">
        <f t="shared" si="2"/>
        <v>124</v>
      </c>
      <c r="M36" s="36">
        <f t="shared" si="2"/>
        <v>16466</v>
      </c>
      <c r="N36" s="36">
        <f t="shared" si="2"/>
        <v>1226</v>
      </c>
      <c r="O36" s="36">
        <f t="shared" si="2"/>
        <v>1230413</v>
      </c>
      <c r="P36" s="37">
        <f t="shared" si="0"/>
        <v>13382.498396879748</v>
      </c>
      <c r="Q36" s="38">
        <f t="shared" si="1"/>
        <v>7.4456455726952502</v>
      </c>
    </row>
    <row r="37" spans="1:17" ht="15.6" x14ac:dyDescent="0.3">
      <c r="A37" t="s">
        <v>24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5.6" x14ac:dyDescent="0.3">
      <c r="A38" s="40" t="s">
        <v>25</v>
      </c>
      <c r="B38" s="40"/>
      <c r="C38" s="40"/>
      <c r="D38" s="40"/>
      <c r="E38" s="40"/>
      <c r="F38" s="40"/>
      <c r="G38" s="41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.6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5.6" x14ac:dyDescent="0.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6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</sheetData>
  <mergeCells count="15">
    <mergeCell ref="O6:O7"/>
    <mergeCell ref="P6:P7"/>
    <mergeCell ref="Q6:Q7"/>
    <mergeCell ref="A36:C36"/>
    <mergeCell ref="A38:F38"/>
    <mergeCell ref="A1:Q1"/>
    <mergeCell ref="A2:Q2"/>
    <mergeCell ref="A6:A7"/>
    <mergeCell ref="B6:B7"/>
    <mergeCell ref="C6:C7"/>
    <mergeCell ref="D6:F6"/>
    <mergeCell ref="G6:G7"/>
    <mergeCell ref="H6:L6"/>
    <mergeCell ref="M6:M7"/>
    <mergeCell ref="N6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2022-08-04T07:05:08Z</dcterms:created>
  <dcterms:modified xsi:type="dcterms:W3CDTF">2022-08-04T07:05:41Z</dcterms:modified>
</cp:coreProperties>
</file>