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7" i="1" l="1"/>
  <c r="H27" i="1" s="1"/>
  <c r="J27" i="1" s="1"/>
  <c r="G26" i="1"/>
  <c r="F26" i="1"/>
  <c r="H26" i="1" s="1"/>
  <c r="J26" i="1" s="1"/>
  <c r="E26" i="1"/>
  <c r="I26" i="1" s="1"/>
  <c r="G23" i="1"/>
  <c r="E23" i="1"/>
  <c r="C23" i="1"/>
  <c r="I23" i="1" s="1"/>
  <c r="G22" i="1"/>
  <c r="E22" i="1"/>
  <c r="C22" i="1"/>
  <c r="I22" i="1" s="1"/>
  <c r="G21" i="1"/>
  <c r="E21" i="1"/>
  <c r="C21" i="1"/>
  <c r="I21" i="1" s="1"/>
  <c r="G20" i="1"/>
  <c r="E20" i="1"/>
  <c r="C20" i="1"/>
  <c r="I20" i="1" s="1"/>
  <c r="G19" i="1"/>
  <c r="E19" i="1"/>
  <c r="C19" i="1"/>
  <c r="I19" i="1" s="1"/>
  <c r="G18" i="1"/>
  <c r="E18" i="1"/>
  <c r="C18" i="1"/>
  <c r="I18" i="1" s="1"/>
  <c r="G17" i="1"/>
  <c r="E17" i="1"/>
  <c r="C17" i="1"/>
  <c r="I17" i="1" s="1"/>
  <c r="G16" i="1"/>
  <c r="E16" i="1"/>
  <c r="C16" i="1"/>
  <c r="I16" i="1" s="1"/>
  <c r="G15" i="1"/>
  <c r="E15" i="1"/>
  <c r="C15" i="1"/>
  <c r="I15" i="1" s="1"/>
  <c r="G14" i="1"/>
  <c r="E14" i="1"/>
  <c r="C14" i="1"/>
  <c r="I14" i="1" s="1"/>
  <c r="G13" i="1"/>
  <c r="E13" i="1"/>
  <c r="C13" i="1"/>
  <c r="I13" i="1" s="1"/>
  <c r="G12" i="1"/>
  <c r="E12" i="1"/>
  <c r="C12" i="1"/>
  <c r="I12" i="1" s="1"/>
  <c r="G11" i="1"/>
  <c r="E11" i="1"/>
  <c r="C11" i="1"/>
  <c r="I11" i="1" s="1"/>
  <c r="G10" i="1"/>
  <c r="G25" i="1" s="1"/>
  <c r="G27" i="1" s="1"/>
  <c r="E10" i="1"/>
  <c r="E25" i="1" s="1"/>
  <c r="E27" i="1" s="1"/>
  <c r="C10" i="1"/>
  <c r="C25" i="1" s="1"/>
  <c r="C27" i="1" s="1"/>
  <c r="I10" i="1" l="1"/>
  <c r="I25" i="1" s="1"/>
  <c r="I27" i="1" s="1"/>
</calcChain>
</file>

<file path=xl/sharedStrings.xml><?xml version="1.0" encoding="utf-8"?>
<sst xmlns="http://schemas.openxmlformats.org/spreadsheetml/2006/main" count="28" uniqueCount="28">
  <si>
    <t>PROSENTASE LAMPU PJU SE - KABUPATEN DEMAK</t>
  </si>
  <si>
    <t>PER 31 DESEMBER TAHUN 2019</t>
  </si>
  <si>
    <t>NO.</t>
  </si>
  <si>
    <t>KECAMATAN</t>
  </si>
  <si>
    <t>JALAN</t>
  </si>
  <si>
    <t>JUMLAH LAMPU TERPASANG</t>
  </si>
  <si>
    <t>KABUPATEN</t>
  </si>
  <si>
    <t>PROPINSI</t>
  </si>
  <si>
    <t>NASIONAL</t>
  </si>
  <si>
    <t>Karangawen</t>
  </si>
  <si>
    <t>Mranggen</t>
  </si>
  <si>
    <t>Guntur</t>
  </si>
  <si>
    <t>Karangtengah</t>
  </si>
  <si>
    <t>Sayung</t>
  </si>
  <si>
    <t>Demak</t>
  </si>
  <si>
    <t>Bonang</t>
  </si>
  <si>
    <t>Wedung</t>
  </si>
  <si>
    <t>Wonosalam</t>
  </si>
  <si>
    <t>Dempet</t>
  </si>
  <si>
    <t>Kebonagung</t>
  </si>
  <si>
    <t>Mijen</t>
  </si>
  <si>
    <t>Gajah</t>
  </si>
  <si>
    <t>Karanganyar</t>
  </si>
  <si>
    <t>JUMLAH LAMPU PJU</t>
  </si>
  <si>
    <t>PANJANG JALAN</t>
  </si>
  <si>
    <t>Km</t>
  </si>
  <si>
    <t>PROSENTASE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</si>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</sst>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* #,##0.000_);_(* \(#,##0.000\);_(* &quot;-&quot;_);_(@_)"/>
    <numFmt numFmtId="165" formatCode="_(* #,##0.00_);_(* \(#,##0.0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41" fontId="2" fillId="0" borderId="0" xfId="1" applyFont="1" applyAlignment="1">
      <alignment horizontal="center" vertical="center"/>
    </xf>
    <xf numFmtId="0" fontId="2" fillId="0" borderId="0" xfId="1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1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1" fontId="4" fillId="0" borderId="3" xfId="1" applyFont="1" applyBorder="1" applyAlignment="1">
      <alignment horizontal="center" vertical="center"/>
    </xf>
    <xf numFmtId="41" fontId="4" fillId="0" borderId="4" xfId="1" applyFont="1" applyBorder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1" fontId="4" fillId="0" borderId="9" xfId="1" applyFont="1" applyBorder="1" applyAlignment="1">
      <alignment horizontal="center" vertical="center"/>
    </xf>
    <xf numFmtId="41" fontId="4" fillId="0" borderId="10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2" fillId="0" borderId="14" xfId="1" applyNumberFormat="1" applyFont="1" applyBorder="1" applyAlignment="1">
      <alignment horizontal="center" vertical="center"/>
    </xf>
    <xf numFmtId="41" fontId="2" fillId="0" borderId="14" xfId="1" applyFont="1" applyBorder="1" applyAlignment="1">
      <alignment vertical="center"/>
    </xf>
    <xf numFmtId="41" fontId="2" fillId="0" borderId="15" xfId="1" applyFont="1" applyBorder="1" applyAlignment="1">
      <alignment vertical="center"/>
    </xf>
    <xf numFmtId="0" fontId="2" fillId="0" borderId="16" xfId="1" applyNumberFormat="1" applyFont="1" applyBorder="1" applyAlignment="1">
      <alignment horizontal="left" vertical="center"/>
    </xf>
    <xf numFmtId="41" fontId="2" fillId="0" borderId="15" xfId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1" fontId="2" fillId="0" borderId="18" xfId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41" fontId="4" fillId="0" borderId="21" xfId="1" applyFont="1" applyBorder="1" applyAlignment="1">
      <alignment vertical="center"/>
    </xf>
    <xf numFmtId="41" fontId="4" fillId="0" borderId="22" xfId="1" applyFont="1" applyBorder="1" applyAlignment="1">
      <alignment horizontal="center" vertical="center"/>
    </xf>
    <xf numFmtId="0" fontId="4" fillId="0" borderId="23" xfId="1" applyNumberFormat="1" applyFont="1" applyBorder="1" applyAlignment="1">
      <alignment horizontal="left" vertical="center"/>
    </xf>
    <xf numFmtId="41" fontId="4" fillId="0" borderId="24" xfId="1" applyFont="1" applyBorder="1" applyAlignment="1">
      <alignment vertical="center"/>
    </xf>
    <xf numFmtId="164" fontId="4" fillId="0" borderId="3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165" fontId="4" fillId="0" borderId="3" xfId="1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LPJU%20SE%20KAB.%20DEMAK%20PER%2031%20DESEMBER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SI"/>
      <sheetName val="KR.AWEN"/>
      <sheetName val="MRANGGEN"/>
      <sheetName val="GUNTUR"/>
      <sheetName val="KR.TENGAH"/>
      <sheetName val="SAYUNG"/>
      <sheetName val="DEMAK"/>
      <sheetName val="DEMAK (2)"/>
      <sheetName val="BONANG"/>
      <sheetName val="WEDUNG"/>
      <sheetName val="WONOSALAM"/>
      <sheetName val="DEMPET"/>
      <sheetName val="KEBONAGUNG"/>
      <sheetName val="MIJEN"/>
      <sheetName val="GAJAH"/>
      <sheetName val="KR.ANYAR"/>
      <sheetName val="2019"/>
      <sheetName val="REKAP"/>
    </sheetNames>
    <sheetDataSet>
      <sheetData sheetId="0"/>
      <sheetData sheetId="1">
        <row r="18">
          <cell r="O18">
            <v>38</v>
          </cell>
          <cell r="P18">
            <v>56</v>
          </cell>
          <cell r="Q18">
            <v>0</v>
          </cell>
        </row>
      </sheetData>
      <sheetData sheetId="2">
        <row r="25">
          <cell r="O25">
            <v>336</v>
          </cell>
          <cell r="P25">
            <v>16</v>
          </cell>
          <cell r="Q25">
            <v>0</v>
          </cell>
        </row>
      </sheetData>
      <sheetData sheetId="3">
        <row r="14">
          <cell r="O14">
            <v>53</v>
          </cell>
          <cell r="P14">
            <v>0</v>
          </cell>
          <cell r="Q14">
            <v>0</v>
          </cell>
        </row>
      </sheetData>
      <sheetData sheetId="4">
        <row r="21">
          <cell r="O21">
            <v>55</v>
          </cell>
          <cell r="P21">
            <v>0</v>
          </cell>
          <cell r="Q21">
            <v>81</v>
          </cell>
        </row>
      </sheetData>
      <sheetData sheetId="5">
        <row r="22">
          <cell r="O22">
            <v>91</v>
          </cell>
          <cell r="P22">
            <v>0</v>
          </cell>
          <cell r="Q22">
            <v>88</v>
          </cell>
        </row>
      </sheetData>
      <sheetData sheetId="6">
        <row r="66">
          <cell r="O66">
            <v>468</v>
          </cell>
          <cell r="P66">
            <v>0</v>
          </cell>
          <cell r="Q66">
            <v>493</v>
          </cell>
        </row>
      </sheetData>
      <sheetData sheetId="7"/>
      <sheetData sheetId="8">
        <row r="18">
          <cell r="O18">
            <v>58</v>
          </cell>
          <cell r="P18">
            <v>0</v>
          </cell>
          <cell r="Q18">
            <v>0</v>
          </cell>
        </row>
      </sheetData>
      <sheetData sheetId="9">
        <row r="14">
          <cell r="O14">
            <v>47</v>
          </cell>
          <cell r="P14">
            <v>0</v>
          </cell>
          <cell r="Q14">
            <v>0</v>
          </cell>
        </row>
      </sheetData>
      <sheetData sheetId="10">
        <row r="25">
          <cell r="O25">
            <v>80</v>
          </cell>
          <cell r="P25">
            <v>36</v>
          </cell>
          <cell r="Q25">
            <v>35</v>
          </cell>
        </row>
      </sheetData>
      <sheetData sheetId="11">
        <row r="13">
          <cell r="O13">
            <v>7</v>
          </cell>
          <cell r="P13">
            <v>22</v>
          </cell>
          <cell r="Q13">
            <v>0</v>
          </cell>
        </row>
      </sheetData>
      <sheetData sheetId="12">
        <row r="22">
          <cell r="O22">
            <v>34</v>
          </cell>
          <cell r="P22">
            <v>46</v>
          </cell>
          <cell r="Q22">
            <v>0</v>
          </cell>
        </row>
      </sheetData>
      <sheetData sheetId="13">
        <row r="13">
          <cell r="O13">
            <v>0</v>
          </cell>
          <cell r="P13">
            <v>35</v>
          </cell>
          <cell r="Q13">
            <v>0</v>
          </cell>
        </row>
      </sheetData>
      <sheetData sheetId="14">
        <row r="18">
          <cell r="O18">
            <v>47</v>
          </cell>
          <cell r="P18">
            <v>0</v>
          </cell>
          <cell r="Q18">
            <v>51</v>
          </cell>
        </row>
      </sheetData>
      <sheetData sheetId="15">
        <row r="20">
          <cell r="O20">
            <v>55</v>
          </cell>
          <cell r="P20">
            <v>0</v>
          </cell>
          <cell r="Q20">
            <v>57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11" sqref="F11"/>
    </sheetView>
  </sheetViews>
  <sheetFormatPr defaultRowHeight="15" x14ac:dyDescent="0.25"/>
  <cols>
    <col min="2" max="2" width="20.28515625" customWidth="1"/>
    <col min="3" max="3" width="10.85546875" customWidth="1"/>
    <col min="9" max="9" width="11.28515625" customWidth="1"/>
  </cols>
  <sheetData>
    <row r="1" spans="1:10" x14ac:dyDescent="0.25">
      <c r="A1" s="1"/>
      <c r="B1" s="1"/>
      <c r="C1" s="2"/>
      <c r="D1" s="3"/>
      <c r="E1" s="2"/>
      <c r="F1" s="3"/>
      <c r="G1" s="2"/>
      <c r="H1" s="3"/>
      <c r="I1" s="4"/>
      <c r="J1" s="5"/>
    </row>
    <row r="2" spans="1:10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 thickBot="1" x14ac:dyDescent="0.3">
      <c r="A4" s="8"/>
      <c r="B4" s="8"/>
      <c r="C4" s="9"/>
      <c r="D4" s="10"/>
      <c r="E4" s="9"/>
      <c r="F4" s="10"/>
      <c r="G4" s="9"/>
      <c r="H4" s="10"/>
      <c r="I4" s="11"/>
      <c r="J4" s="12"/>
    </row>
    <row r="5" spans="1:10" ht="15.75" thickTop="1" x14ac:dyDescent="0.25">
      <c r="A5" s="1"/>
      <c r="B5" s="1"/>
      <c r="C5" s="2"/>
      <c r="D5" s="3"/>
      <c r="E5" s="2"/>
      <c r="F5" s="3"/>
      <c r="G5" s="2"/>
      <c r="H5" s="3"/>
      <c r="I5" s="4"/>
      <c r="J5" s="5"/>
    </row>
    <row r="6" spans="1:10" x14ac:dyDescent="0.25">
      <c r="A6" s="1"/>
      <c r="B6" s="1"/>
      <c r="C6" s="2"/>
      <c r="D6" s="3"/>
      <c r="E6" s="2"/>
      <c r="F6" s="3"/>
      <c r="G6" s="2"/>
      <c r="H6" s="3"/>
      <c r="I6" s="4"/>
      <c r="J6" s="5"/>
    </row>
    <row r="7" spans="1:10" x14ac:dyDescent="0.25">
      <c r="A7" s="13" t="s">
        <v>2</v>
      </c>
      <c r="B7" s="13" t="s">
        <v>3</v>
      </c>
      <c r="C7" s="14" t="s">
        <v>4</v>
      </c>
      <c r="D7" s="15"/>
      <c r="E7" s="15"/>
      <c r="F7" s="15"/>
      <c r="G7" s="15"/>
      <c r="H7" s="16"/>
      <c r="I7" s="17" t="s">
        <v>5</v>
      </c>
      <c r="J7" s="18"/>
    </row>
    <row r="8" spans="1:10" ht="15.75" thickBot="1" x14ac:dyDescent="0.3">
      <c r="A8" s="19"/>
      <c r="B8" s="19"/>
      <c r="C8" s="20" t="s">
        <v>6</v>
      </c>
      <c r="D8" s="21"/>
      <c r="E8" s="20" t="s">
        <v>7</v>
      </c>
      <c r="F8" s="21"/>
      <c r="G8" s="20" t="s">
        <v>8</v>
      </c>
      <c r="H8" s="21"/>
      <c r="I8" s="22"/>
      <c r="J8" s="23"/>
    </row>
    <row r="9" spans="1:10" ht="15.75" thickTop="1" x14ac:dyDescent="0.25">
      <c r="A9" s="24"/>
      <c r="B9" s="24"/>
      <c r="C9" s="25"/>
      <c r="D9" s="26"/>
      <c r="E9" s="25"/>
      <c r="F9" s="26"/>
      <c r="G9" s="25"/>
      <c r="H9" s="26"/>
      <c r="I9" s="27"/>
      <c r="J9" s="28"/>
    </row>
    <row r="10" spans="1:10" x14ac:dyDescent="0.25">
      <c r="A10" s="29">
        <v>1</v>
      </c>
      <c r="B10" s="30" t="s">
        <v>9</v>
      </c>
      <c r="C10" s="31">
        <f>[1]KR.AWEN!O18</f>
        <v>38</v>
      </c>
      <c r="D10" s="32"/>
      <c r="E10" s="31">
        <f>[1]KR.AWEN!P18</f>
        <v>56</v>
      </c>
      <c r="F10" s="32"/>
      <c r="G10" s="33">
        <f>[1]KR.AWEN!Q18</f>
        <v>0</v>
      </c>
      <c r="H10" s="32"/>
      <c r="I10" s="33">
        <f>SUM(C10:G10)</f>
        <v>94</v>
      </c>
      <c r="J10" s="32"/>
    </row>
    <row r="11" spans="1:10" x14ac:dyDescent="0.25">
      <c r="A11" s="29">
        <v>2</v>
      </c>
      <c r="B11" s="30" t="s">
        <v>10</v>
      </c>
      <c r="C11" s="31">
        <f>[1]MRANGGEN!O25</f>
        <v>336</v>
      </c>
      <c r="D11" s="32"/>
      <c r="E11" s="31">
        <f>[1]MRANGGEN!P25</f>
        <v>16</v>
      </c>
      <c r="F11" s="32"/>
      <c r="G11" s="33">
        <f>[1]MRANGGEN!Q25</f>
        <v>0</v>
      </c>
      <c r="H11" s="32"/>
      <c r="I11" s="33">
        <f>SUM(C11:G11)</f>
        <v>352</v>
      </c>
      <c r="J11" s="32"/>
    </row>
    <row r="12" spans="1:10" x14ac:dyDescent="0.25">
      <c r="A12" s="29">
        <v>3</v>
      </c>
      <c r="B12" s="30" t="s">
        <v>11</v>
      </c>
      <c r="C12" s="31">
        <f>[1]GUNTUR!O14</f>
        <v>53</v>
      </c>
      <c r="D12" s="32"/>
      <c r="E12" s="31">
        <f>[1]GUNTUR!P14</f>
        <v>0</v>
      </c>
      <c r="F12" s="32"/>
      <c r="G12" s="33">
        <f>[1]GUNTUR!Q14</f>
        <v>0</v>
      </c>
      <c r="H12" s="32"/>
      <c r="I12" s="33">
        <f>SUM(C12:G12)</f>
        <v>53</v>
      </c>
      <c r="J12" s="32"/>
    </row>
    <row r="13" spans="1:10" x14ac:dyDescent="0.25">
      <c r="A13" s="29">
        <v>4</v>
      </c>
      <c r="B13" s="30" t="s">
        <v>12</v>
      </c>
      <c r="C13" s="31">
        <f>[1]KR.TENGAH!O21</f>
        <v>55</v>
      </c>
      <c r="D13" s="32"/>
      <c r="E13" s="31">
        <f>[1]KR.TENGAH!P21</f>
        <v>0</v>
      </c>
      <c r="F13" s="32"/>
      <c r="G13" s="33">
        <f>[1]KR.TENGAH!Q21</f>
        <v>81</v>
      </c>
      <c r="H13" s="32"/>
      <c r="I13" s="33">
        <f>SUM(C13:G13)</f>
        <v>136</v>
      </c>
      <c r="J13" s="32"/>
    </row>
    <row r="14" spans="1:10" x14ac:dyDescent="0.25">
      <c r="A14" s="29">
        <v>5</v>
      </c>
      <c r="B14" s="30" t="s">
        <v>13</v>
      </c>
      <c r="C14" s="31">
        <f>[1]SAYUNG!O22</f>
        <v>91</v>
      </c>
      <c r="D14" s="32"/>
      <c r="E14" s="31">
        <f>[1]SAYUNG!P22</f>
        <v>0</v>
      </c>
      <c r="F14" s="32"/>
      <c r="G14" s="33">
        <f>[1]SAYUNG!Q22</f>
        <v>88</v>
      </c>
      <c r="H14" s="32"/>
      <c r="I14" s="33">
        <f>SUM(C14:G14)</f>
        <v>179</v>
      </c>
      <c r="J14" s="32"/>
    </row>
    <row r="15" spans="1:10" x14ac:dyDescent="0.25">
      <c r="A15" s="29">
        <v>6</v>
      </c>
      <c r="B15" s="30" t="s">
        <v>14</v>
      </c>
      <c r="C15" s="31">
        <f>[1]DEMAK!O66+110+23+8</f>
        <v>609</v>
      </c>
      <c r="D15" s="32"/>
      <c r="E15" s="31">
        <f>[1]DEMAK!P66</f>
        <v>0</v>
      </c>
      <c r="F15" s="32"/>
      <c r="G15" s="33">
        <f>[1]DEMAK!Q66</f>
        <v>493</v>
      </c>
      <c r="H15" s="32"/>
      <c r="I15" s="33">
        <f>SUM(C15:G15)</f>
        <v>1102</v>
      </c>
      <c r="J15" s="32"/>
    </row>
    <row r="16" spans="1:10" x14ac:dyDescent="0.25">
      <c r="A16" s="29">
        <v>7</v>
      </c>
      <c r="B16" s="30" t="s">
        <v>15</v>
      </c>
      <c r="C16" s="31">
        <f>[1]BONANG!O18</f>
        <v>58</v>
      </c>
      <c r="D16" s="32"/>
      <c r="E16" s="31">
        <f>[1]BONANG!P18</f>
        <v>0</v>
      </c>
      <c r="F16" s="32"/>
      <c r="G16" s="33">
        <f>[1]BONANG!Q18</f>
        <v>0</v>
      </c>
      <c r="H16" s="32"/>
      <c r="I16" s="33">
        <f>SUM(C16:G16)</f>
        <v>58</v>
      </c>
      <c r="J16" s="32"/>
    </row>
    <row r="17" spans="1:10" x14ac:dyDescent="0.25">
      <c r="A17" s="29">
        <v>8</v>
      </c>
      <c r="B17" s="30" t="s">
        <v>16</v>
      </c>
      <c r="C17" s="31">
        <f>[1]WEDUNG!O14</f>
        <v>47</v>
      </c>
      <c r="D17" s="32"/>
      <c r="E17" s="31">
        <f>[1]WEDUNG!P14</f>
        <v>0</v>
      </c>
      <c r="F17" s="32"/>
      <c r="G17" s="33">
        <f>[1]WEDUNG!Q14</f>
        <v>0</v>
      </c>
      <c r="H17" s="32"/>
      <c r="I17" s="33">
        <f>SUM(C17:G17)</f>
        <v>47</v>
      </c>
      <c r="J17" s="32"/>
    </row>
    <row r="18" spans="1:10" x14ac:dyDescent="0.25">
      <c r="A18" s="29">
        <v>9</v>
      </c>
      <c r="B18" s="30" t="s">
        <v>17</v>
      </c>
      <c r="C18" s="31">
        <f>[1]WONOSALAM!O25</f>
        <v>80</v>
      </c>
      <c r="D18" s="32"/>
      <c r="E18" s="31">
        <f>[1]WONOSALAM!P25</f>
        <v>36</v>
      </c>
      <c r="F18" s="32"/>
      <c r="G18" s="33">
        <f>[1]WONOSALAM!Q25</f>
        <v>35</v>
      </c>
      <c r="H18" s="32"/>
      <c r="I18" s="33">
        <f>SUM(C18:G18)</f>
        <v>151</v>
      </c>
      <c r="J18" s="32"/>
    </row>
    <row r="19" spans="1:10" x14ac:dyDescent="0.25">
      <c r="A19" s="29">
        <v>10</v>
      </c>
      <c r="B19" s="30" t="s">
        <v>18</v>
      </c>
      <c r="C19" s="31">
        <f>[1]DEMPET!O13</f>
        <v>7</v>
      </c>
      <c r="D19" s="32"/>
      <c r="E19" s="31">
        <f>[1]DEMPET!P13</f>
        <v>22</v>
      </c>
      <c r="F19" s="32"/>
      <c r="G19" s="33">
        <f>[1]DEMPET!Q13</f>
        <v>0</v>
      </c>
      <c r="H19" s="32"/>
      <c r="I19" s="33">
        <f>SUM(C19:G19)</f>
        <v>29</v>
      </c>
      <c r="J19" s="32"/>
    </row>
    <row r="20" spans="1:10" x14ac:dyDescent="0.25">
      <c r="A20" s="29">
        <v>11</v>
      </c>
      <c r="B20" s="30" t="s">
        <v>19</v>
      </c>
      <c r="C20" s="31">
        <f>[1]KEBONAGUNG!O22</f>
        <v>34</v>
      </c>
      <c r="D20" s="32"/>
      <c r="E20" s="31">
        <f>[1]KEBONAGUNG!P22</f>
        <v>46</v>
      </c>
      <c r="F20" s="32"/>
      <c r="G20" s="33">
        <f>[1]KEBONAGUNG!Q22</f>
        <v>0</v>
      </c>
      <c r="H20" s="32"/>
      <c r="I20" s="33">
        <f>SUM(C20:G20)</f>
        <v>80</v>
      </c>
      <c r="J20" s="32"/>
    </row>
    <row r="21" spans="1:10" x14ac:dyDescent="0.25">
      <c r="A21" s="29">
        <v>12</v>
      </c>
      <c r="B21" s="30" t="s">
        <v>20</v>
      </c>
      <c r="C21" s="31">
        <f>[1]MIJEN!O13</f>
        <v>0</v>
      </c>
      <c r="D21" s="32"/>
      <c r="E21" s="31">
        <f>[1]MIJEN!P13</f>
        <v>35</v>
      </c>
      <c r="F21" s="32"/>
      <c r="G21" s="33">
        <f>[1]MIJEN!Q13</f>
        <v>0</v>
      </c>
      <c r="H21" s="32"/>
      <c r="I21" s="33">
        <f>SUM(C21:G21)</f>
        <v>35</v>
      </c>
      <c r="J21" s="32"/>
    </row>
    <row r="22" spans="1:10" x14ac:dyDescent="0.25">
      <c r="A22" s="29">
        <v>13</v>
      </c>
      <c r="B22" s="30" t="s">
        <v>21</v>
      </c>
      <c r="C22" s="31">
        <f>[1]GAJAH!O18</f>
        <v>47</v>
      </c>
      <c r="D22" s="32"/>
      <c r="E22" s="31">
        <f>[1]GAJAH!P18</f>
        <v>0</v>
      </c>
      <c r="F22" s="32"/>
      <c r="G22" s="33">
        <f>[1]GAJAH!Q18</f>
        <v>51</v>
      </c>
      <c r="H22" s="32"/>
      <c r="I22" s="33">
        <f>SUM(C22:G22)</f>
        <v>98</v>
      </c>
      <c r="J22" s="32"/>
    </row>
    <row r="23" spans="1:10" x14ac:dyDescent="0.25">
      <c r="A23" s="29">
        <v>14</v>
      </c>
      <c r="B23" s="30" t="s">
        <v>22</v>
      </c>
      <c r="C23" s="31">
        <f>[1]KR.ANYAR!O20</f>
        <v>55</v>
      </c>
      <c r="D23" s="32"/>
      <c r="E23" s="31">
        <f>[1]KR.ANYAR!P20</f>
        <v>0</v>
      </c>
      <c r="F23" s="32"/>
      <c r="G23" s="33">
        <f>[1]KR.ANYAR!Q20</f>
        <v>57</v>
      </c>
      <c r="H23" s="32"/>
      <c r="I23" s="33">
        <f>SUM(C23:G23)</f>
        <v>112</v>
      </c>
      <c r="J23" s="32"/>
    </row>
    <row r="24" spans="1:10" ht="15.75" thickBot="1" x14ac:dyDescent="0.3">
      <c r="A24" s="34"/>
      <c r="B24" s="34"/>
      <c r="C24" s="35"/>
      <c r="D24" s="36"/>
      <c r="E24" s="35"/>
      <c r="F24" s="36"/>
      <c r="G24" s="35"/>
      <c r="H24" s="36"/>
      <c r="I24" s="35"/>
      <c r="J24" s="36"/>
    </row>
    <row r="25" spans="1:10" ht="15.75" thickTop="1" x14ac:dyDescent="0.25">
      <c r="A25" s="37"/>
      <c r="B25" s="38" t="s">
        <v>23</v>
      </c>
      <c r="C25" s="39">
        <f>SUM(C10:C23)</f>
        <v>1510</v>
      </c>
      <c r="D25" s="40"/>
      <c r="E25" s="39">
        <f>SUM(E10:E23)</f>
        <v>211</v>
      </c>
      <c r="F25" s="40"/>
      <c r="G25" s="39">
        <f>SUM(G10:G23)</f>
        <v>805</v>
      </c>
      <c r="H25" s="40"/>
      <c r="I25" s="39">
        <f>SUM(I10:I23)</f>
        <v>2526</v>
      </c>
      <c r="J25" s="40"/>
    </row>
    <row r="26" spans="1:10" x14ac:dyDescent="0.25">
      <c r="A26" s="37"/>
      <c r="B26" s="41" t="s">
        <v>24</v>
      </c>
      <c r="C26" s="42">
        <v>426.51</v>
      </c>
      <c r="D26" s="43" t="s">
        <v>25</v>
      </c>
      <c r="E26" s="42">
        <f>42.86-1.2</f>
        <v>41.66</v>
      </c>
      <c r="F26" s="43" t="str">
        <f>D26</f>
        <v>Km</v>
      </c>
      <c r="G26" s="42">
        <f>40.656+1.2</f>
        <v>41.856000000000002</v>
      </c>
      <c r="H26" s="43" t="str">
        <f>F26</f>
        <v>Km</v>
      </c>
      <c r="I26" s="42">
        <f>SUM(C26:G26)</f>
        <v>510.02599999999995</v>
      </c>
      <c r="J26" s="43" t="str">
        <f>H26</f>
        <v>Km</v>
      </c>
    </row>
    <row r="27" spans="1:10" x14ac:dyDescent="0.25">
      <c r="A27" s="44"/>
      <c r="B27" s="41" t="s">
        <v>26</v>
      </c>
      <c r="C27" s="45">
        <f>C25/(C26*1000/50)*100</f>
        <v>17.701812384234834</v>
      </c>
      <c r="D27" s="43" t="s">
        <v>27</v>
      </c>
      <c r="E27" s="45">
        <f>E25/(E26*1000/50)*100</f>
        <v>25.324051848295724</v>
      </c>
      <c r="F27" s="43" t="str">
        <f>D27</f>
        <v>%</v>
      </c>
      <c r="G27" s="45">
        <f>G25/(G26*1000/45)*100</f>
        <v>86.546731651376149</v>
      </c>
      <c r="H27" s="43" t="str">
        <f>F27</f>
        <v>%</v>
      </c>
      <c r="I27" s="45">
        <f>I25/(I26*1000/50)*100</f>
        <v>24.763443432295613</v>
      </c>
      <c r="J27" s="43" t="str">
        <f>H27</f>
        <v>%</v>
      </c>
    </row>
    <row r="28" spans="1:10" x14ac:dyDescent="0.25">
      <c r="A28" s="1"/>
      <c r="B28" s="1"/>
      <c r="C28" s="2"/>
      <c r="D28" s="3"/>
      <c r="E28" s="2"/>
      <c r="F28" s="3"/>
      <c r="G28" s="2"/>
      <c r="H28" s="3"/>
      <c r="I28" s="4"/>
      <c r="J28" s="5"/>
    </row>
  </sheetData>
  <mergeCells count="9">
    <mergeCell ref="A2:J2"/>
    <mergeCell ref="A3:J3"/>
    <mergeCell ref="A7:A8"/>
    <mergeCell ref="B7:B8"/>
    <mergeCell ref="C7:H7"/>
    <mergeCell ref="I7:J8"/>
    <mergeCell ref="C8:D8"/>
    <mergeCell ref="E8:F8"/>
    <mergeCell ref="G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asusA455L</dc:creator>
  <cp:lastModifiedBy>asusA455L</cp:lastModifiedBy>
  <dcterms:created xsi:type="dcterms:W3CDTF">2020-02-25T02:21:14Z</dcterms:created>
  <dcterms:modified xsi:type="dcterms:W3CDTF">2020-02-25T02:25:03Z</dcterms:modified>
</cp:coreProperties>
</file>