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955" yWindow="60" windowWidth="15090" windowHeight="12600" activeTab="1"/>
  </bookViews>
  <sheets>
    <sheet name="LRA 2017" sheetId="2" r:id="rId1"/>
    <sheet name="LRA 2018" sheetId="4" r:id="rId2"/>
    <sheet name="Sheet3" sheetId="3" r:id="rId3"/>
  </sheets>
  <definedNames>
    <definedName name="_xlnm.Print_Titles" localSheetId="0">'LRA 2017'!$4:$6</definedName>
    <definedName name="_xlnm.Print_Titles" localSheetId="1">'LRA 2018'!$4:$6</definedName>
  </definedNames>
  <calcPr calcId="124519"/>
</workbook>
</file>

<file path=xl/calcChain.xml><?xml version="1.0" encoding="utf-8"?>
<calcChain xmlns="http://schemas.openxmlformats.org/spreadsheetml/2006/main">
  <c r="G8" i="4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"/>
  <c r="F7"/>
  <c r="F72"/>
  <c r="E72"/>
  <c r="F69"/>
  <c r="E69"/>
  <c r="F67"/>
  <c r="E67"/>
  <c r="F65"/>
  <c r="E65"/>
  <c r="F63"/>
  <c r="E63"/>
  <c r="F61"/>
  <c r="E61"/>
  <c r="F59"/>
  <c r="E59"/>
  <c r="F57"/>
  <c r="E57"/>
  <c r="F55"/>
  <c r="E55"/>
  <c r="F53"/>
  <c r="E53"/>
  <c r="F51"/>
  <c r="E51"/>
  <c r="F49"/>
  <c r="E49"/>
  <c r="F47"/>
  <c r="E47"/>
  <c r="F45"/>
  <c r="E45"/>
  <c r="F43"/>
  <c r="E43"/>
  <c r="F41"/>
  <c r="E41"/>
  <c r="F39"/>
  <c r="E39"/>
  <c r="F37"/>
  <c r="E37"/>
  <c r="F35"/>
  <c r="E35"/>
  <c r="F33"/>
  <c r="E33"/>
  <c r="F23"/>
  <c r="E23"/>
  <c r="F11"/>
  <c r="E11"/>
  <c r="F10" l="1"/>
  <c r="E10"/>
  <c r="E7" s="1"/>
  <c r="M9" i="2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8"/>
  <c r="G8"/>
  <c r="D8"/>
  <c r="G9"/>
  <c r="D9"/>
  <c r="I25"/>
  <c r="H34"/>
  <c r="J34"/>
  <c r="I99"/>
  <c r="G99" l="1"/>
  <c r="D99"/>
  <c r="G25"/>
  <c r="D25"/>
  <c r="J25" s="1"/>
  <c r="G12"/>
  <c r="D12"/>
  <c r="H12" l="1"/>
  <c r="H25"/>
</calcChain>
</file>

<file path=xl/sharedStrings.xml><?xml version="1.0" encoding="utf-8"?>
<sst xmlns="http://schemas.openxmlformats.org/spreadsheetml/2006/main" count="279" uniqueCount="214">
  <si>
    <t>Program / Kegiatan</t>
  </si>
  <si>
    <t>Perkembangan Fisik</t>
  </si>
  <si>
    <t>BELANJA LANGSUNG</t>
  </si>
  <si>
    <t>BELANJA TIDAK LANGSUNG</t>
  </si>
  <si>
    <t>Program Pelayanan Administrasi Perkantoran</t>
  </si>
  <si>
    <t>Penyediaan jasa surat menyurat</t>
  </si>
  <si>
    <t xml:space="preserve"> </t>
  </si>
  <si>
    <t>Penyediaan jasa komunikasi, sumber daya air dan listrik</t>
  </si>
  <si>
    <t>Penyediaan jasa jaminan barang milik daerah</t>
  </si>
  <si>
    <t>Penyediaan jasa administrasi keuangan</t>
  </si>
  <si>
    <t>Penyediaan alat tulis kantor</t>
  </si>
  <si>
    <t>Penyediaan barang cetak dan pengadaan</t>
  </si>
  <si>
    <t>Penyediaan komponen instalasi listrik/penerangan bangunan kantor</t>
  </si>
  <si>
    <t>Penyediaan peralatan dan perlengkapan kantor</t>
  </si>
  <si>
    <t>Penyediaan bahan bacaan dan peraturan perundang-undangan</t>
  </si>
  <si>
    <t>Penyediaan makan dan minum Kantor</t>
  </si>
  <si>
    <t>Rapat-rapat koordinasi dan konsultasi ke luar daerah</t>
  </si>
  <si>
    <t>Penyediaan Jasa Pegawai Non PNS</t>
  </si>
  <si>
    <t>Program Peningkatan Sarana dan Prasarana Aparatur</t>
  </si>
  <si>
    <t>Pembangunan gedung kantor</t>
  </si>
  <si>
    <t>Pengadaan kendaraan dinas/operasional</t>
  </si>
  <si>
    <t>Pengadaan perlengkapan gedung kantor</t>
  </si>
  <si>
    <t>Pengadaan peralatan gedung kantor</t>
  </si>
  <si>
    <t>Pengadaan mebeleur</t>
  </si>
  <si>
    <t>Pemeliharaan rutin/berkala rumah dinas</t>
  </si>
  <si>
    <t>Pemeliharaan rutin/berkala gedung kantor</t>
  </si>
  <si>
    <t>Pemeliharaan rutin/berkala kendaraan dinas /operasional</t>
  </si>
  <si>
    <t>Pemeliharaan rutin/ berkala perlengkapan gedung kantor</t>
  </si>
  <si>
    <t>Pemeliharaan rutin/ berkala perlalatan gedung kantor</t>
  </si>
  <si>
    <t>Pemeliharaan rutin/ berkala mebeleur</t>
  </si>
  <si>
    <t>Pendidikan dan pelatihan formal</t>
  </si>
  <si>
    <t>Program peningkatan disiplin aparatur</t>
  </si>
  <si>
    <t>Pengadaan mesin/kartu absen</t>
  </si>
  <si>
    <t>Pengadaan pakaian dinas beserta perlengkapannya</t>
  </si>
  <si>
    <t>Program peningkatan kapasitas sumber daya aparatur</t>
  </si>
  <si>
    <t>Program Pendidikan Anak Usia Dini</t>
  </si>
  <si>
    <t>Penyelenggaraan koordinasi dan kerjasama Pendidikan Anak Usia Dini</t>
  </si>
  <si>
    <t>Program peningkatan dan pengembangan pengelolaan keuangan daerah</t>
  </si>
  <si>
    <t>Intensifikasi dan ekensifikasi sumber - sumber pendapatan daerah</t>
  </si>
  <si>
    <t>Program peningkatan keamanan dan kenyamanan lingkungan</t>
  </si>
  <si>
    <t>Pengendalian keamanan lingkungan</t>
  </si>
  <si>
    <t>Program peningkatan keberdayaan masyarakat perdesaan</t>
  </si>
  <si>
    <t>Pemberdayaan lembaga dan organisasi masyarakat perdesaan</t>
  </si>
  <si>
    <t>Pelaksanaan Bulan Bhakti Gotong Royong masyarakat ( BBGRM )</t>
  </si>
  <si>
    <t>Program pemeliharaah kantrantibms dan pencegahan tindak kriminal</t>
  </si>
  <si>
    <t>Peningkatan kapasitas aparat dalam rangka pelaksanaan siskamswakarsa di daerah</t>
  </si>
  <si>
    <t>Program pengembangan kewirausahaan dan keunggulan kompetitif usaha kecil menengah</t>
  </si>
  <si>
    <t>Monitoring evaluasi dan pelaporan</t>
  </si>
  <si>
    <t>Program peningkatan peranserta kepemudaan</t>
  </si>
  <si>
    <t>Pembinaan organisasi kepemudaan</t>
  </si>
  <si>
    <t>Program pembinaan dan fasilitasi pengelolaan keuangan desa</t>
  </si>
  <si>
    <t>Evaluasi rancangan peraturan desa tentang APB Des</t>
  </si>
  <si>
    <t>Program pengembangan kemitraan</t>
  </si>
  <si>
    <t>Pengembangan sumberdaya manusia dan profesionalisme bidang pariwisata</t>
  </si>
  <si>
    <t>Program pengembangan sistem pendukung usaha bagi usaha mikro kecil menengah</t>
  </si>
  <si>
    <t>Pengembangan sarana pemasaran produk usaha mikro kecil menengah</t>
  </si>
  <si>
    <t>Program peningkatan partisipasi masyarakatdalam membangun desa</t>
  </si>
  <si>
    <t>Monitoring, evluasi dan pelaporan</t>
  </si>
  <si>
    <t>Program Peningkatan upaya penumbuhan kewirausahaan dan kecakapan hidup pemuda</t>
  </si>
  <si>
    <t>Pelatihan kewirausahaan bagi pemuda</t>
  </si>
  <si>
    <t>Program kemitraan pengembangan wawasan kebangsaan</t>
  </si>
  <si>
    <t>Petas seni dan budaya, festival, lomba cipta dalam upaya meningkatkan wawasan kebangsaan</t>
  </si>
  <si>
    <t>Program peningkatan kapasitas aparatur pemerintah desa</t>
  </si>
  <si>
    <t>Pelatihan aparatur pemerintah desa dalam bidang manajemen pemerintah desa</t>
  </si>
  <si>
    <t>Pembinaan administrasi pemerintah desa</t>
  </si>
  <si>
    <t>Pelaksanaan Pilkades</t>
  </si>
  <si>
    <t>Pelatihan aparatur pemerintah desa dalam bidang pengelolaan keuangan desa</t>
  </si>
  <si>
    <t>Program peningkatan peran serta dan kesetaraan jender dalam pembangunan</t>
  </si>
  <si>
    <t>Kegiatan pembinaan organisasi perempuan</t>
  </si>
  <si>
    <t>Program upaya pencegahan penyalahgunaan narkoba</t>
  </si>
  <si>
    <t>Pemberian penyuluhan tentang bahaya narkoba bagi pemuda</t>
  </si>
  <si>
    <t>Program promosi kesehatan Ibu, Bayi dan Anak melalui kelompok dimasyarakat</t>
  </si>
  <si>
    <t>Penyuluhan kesehatan ibi, bayi dan anakmelalui kelompok masyarakat</t>
  </si>
  <si>
    <t>Program Perbaikan Gizi Masyarakat</t>
  </si>
  <si>
    <t>Penanggulangan kurang energi protein (KEP), Anemia Gizi Besi, Gangguan Akibat Kurang Yodium ( GAKy), Kurang Vitamin A, dan Kekurangan Zat Gizi Mikro lainnya.</t>
  </si>
  <si>
    <t>Program Pemberdayaan Kelembagaan Kesejahteraan Sosial</t>
  </si>
  <si>
    <t>Peningkatan kwalitas SDM Kesejahteraan Sosial Masyarakat</t>
  </si>
  <si>
    <t>Program pengembangan lingkungan sehat</t>
  </si>
  <si>
    <t>Sosialisasikebijakan lingkungan sehat</t>
  </si>
  <si>
    <t>Program perencanaan pembangunan daerah</t>
  </si>
  <si>
    <t>Penyelenggaraan Musrenbang RKPD</t>
  </si>
  <si>
    <t xml:space="preserve">Program pencegahan dini penanggulangankorban bencana alam </t>
  </si>
  <si>
    <t>Pemantauan dan penyebarluasan informasi potendi bencana alam</t>
  </si>
  <si>
    <t>Penyelenggaraan Forum Komunikasi Ulama dan Umaro</t>
  </si>
  <si>
    <t>Pembinaan dan pengiriman peserta MTQ Pelajar, MHQ dan STQ</t>
  </si>
  <si>
    <t>Program Reformasi Birokrasi</t>
  </si>
  <si>
    <t>Peningkatan Pelayanan Administrasi Terpadu Kecamatan (PATEN)</t>
  </si>
  <si>
    <t>Program Pengelolaan Ruang terbuka Hijau (RTH)</t>
  </si>
  <si>
    <t>Penataan Ruang Terbuka Hijau (RTH)</t>
  </si>
  <si>
    <t>Program Pembangunan Infrastruktur Pedesaan</t>
  </si>
  <si>
    <t>Pembangunan jalan dan jembatan pedesaan</t>
  </si>
  <si>
    <t>JUMLAH</t>
  </si>
  <si>
    <t xml:space="preserve">   </t>
  </si>
  <si>
    <t>Dempet,   31 Desember  2017</t>
  </si>
  <si>
    <t>CAMAT DEMPET</t>
  </si>
  <si>
    <t>Selaku Pengguna Anggaran</t>
  </si>
  <si>
    <t>JOKO WIYONO,SH,MH.</t>
  </si>
  <si>
    <t>Pembina Tingkat I</t>
  </si>
  <si>
    <t>NIP.19650831 199303 1 002</t>
  </si>
  <si>
    <t>Program peningkatan penghayatan, pengamalan dan pengembangan nilai-nilai keagamaan</t>
  </si>
  <si>
    <t>NO</t>
  </si>
  <si>
    <t>II</t>
  </si>
  <si>
    <t>LAPORAN REALISASI ANGARAN</t>
  </si>
  <si>
    <t>Sisa</t>
  </si>
  <si>
    <t>ANGGARAN</t>
  </si>
  <si>
    <t>ALOKASI</t>
  </si>
  <si>
    <t>REALISASI</t>
  </si>
  <si>
    <t>BELANJA DAERAH</t>
  </si>
  <si>
    <t>PROSENTASE REALISASI BELANJA TIDAK LANGSUNG (BTL)</t>
  </si>
  <si>
    <t>PROSENTASE REALISASI BELANJA LANGSUNG (BL)</t>
  </si>
  <si>
    <t>PROSENTASE REALISASI BELANJA TAHUN 2017</t>
  </si>
  <si>
    <t>Dempet,         Januari 2018</t>
  </si>
  <si>
    <t>JOKO WIYONO, SH. MH</t>
  </si>
  <si>
    <t>Pembina Tk. I</t>
  </si>
  <si>
    <t>NIP. 19650831 199303 1 002</t>
  </si>
  <si>
    <t>Belanja Pegawai</t>
  </si>
  <si>
    <t>OPD KECAMATAN DEMPET TAHUN ANGGARAN 2017</t>
  </si>
  <si>
    <t>KECAMATAN DEMPET TAHUN 2018</t>
  </si>
  <si>
    <t>DASAR</t>
  </si>
  <si>
    <t>PERMASALAHAN</t>
  </si>
  <si>
    <t>SOLUSI</t>
  </si>
  <si>
    <t>HAL-HAL LAIN YG</t>
  </si>
  <si>
    <t>HUKUM</t>
  </si>
  <si>
    <t>ALOKASI (Rp)</t>
  </si>
  <si>
    <t>REALISASI (Rp)</t>
  </si>
  <si>
    <t>PEMECAHAN</t>
  </si>
  <si>
    <t>PERLU DILAPORKAN</t>
  </si>
  <si>
    <t>A</t>
  </si>
  <si>
    <t>B</t>
  </si>
  <si>
    <t>PP Nomor: 38/2007</t>
  </si>
  <si>
    <t xml:space="preserve">ttg Pembagian </t>
  </si>
  <si>
    <t>Urusan Pemerinta-</t>
  </si>
  <si>
    <t>1.PBB dapat lunas 100%</t>
  </si>
  <si>
    <t>- Dibentuk Tim Intensifikasi</t>
  </si>
  <si>
    <t>Kegiatan di Kecamatan</t>
  </si>
  <si>
    <t>Pemerintah,</t>
  </si>
  <si>
    <t>dengan target waktu</t>
  </si>
  <si>
    <t xml:space="preserve">  dalam penarikan PBB dan</t>
  </si>
  <si>
    <t>sebagai berikut:</t>
  </si>
  <si>
    <t>Pemerintah Daerah</t>
  </si>
  <si>
    <t>yang ditentukan</t>
  </si>
  <si>
    <t xml:space="preserve">  membina perangkat desa yg</t>
  </si>
  <si>
    <t>Provinsi dan</t>
  </si>
  <si>
    <t>Penyediaan barang cetak dan penggandaan</t>
  </si>
  <si>
    <t xml:space="preserve">  diindikasikan menggunakan</t>
  </si>
  <si>
    <t>Jumlah PNS = 23 orang</t>
  </si>
  <si>
    <t xml:space="preserve">   setoran PBB.</t>
  </si>
  <si>
    <t>Jml Pjb Struktural = 8 org</t>
  </si>
  <si>
    <t>Kabupaten/Kota.</t>
  </si>
  <si>
    <t>- Terus berkoordinasi dengan</t>
  </si>
  <si>
    <t xml:space="preserve">Jml staf = 5 org </t>
  </si>
  <si>
    <t xml:space="preserve">kantor pajak, untuk </t>
  </si>
  <si>
    <t>Jml sekdes PNS = 10 org</t>
  </si>
  <si>
    <t>Perda Kab Demak</t>
  </si>
  <si>
    <t>mewadahi masyarakat</t>
  </si>
  <si>
    <t>Nomor: 2/2008 ttg</t>
  </si>
  <si>
    <t>yg mengajukan keberatan</t>
  </si>
  <si>
    <t>Pendidikan :</t>
  </si>
  <si>
    <t xml:space="preserve">dan perubahan ketetapan </t>
  </si>
  <si>
    <t>S2 = 5 orang</t>
  </si>
  <si>
    <t>Daerah Kabupaten</t>
  </si>
  <si>
    <t xml:space="preserve">2. Pemahaman dan </t>
  </si>
  <si>
    <t>- Diadakan pembinaan khusus</t>
  </si>
  <si>
    <t>Demak.</t>
  </si>
  <si>
    <t xml:space="preserve">   kemampuan bendahara</t>
  </si>
  <si>
    <t xml:space="preserve">  dan monitoring ke desa</t>
  </si>
  <si>
    <t xml:space="preserve">   desa dalam menyusun SPJ</t>
  </si>
  <si>
    <t xml:space="preserve">  bagi bendahara desa dan</t>
  </si>
  <si>
    <t xml:space="preserve">   masih rendah, sehingga</t>
  </si>
  <si>
    <t xml:space="preserve">  sekretaris desa, tentang </t>
  </si>
  <si>
    <t>Nomor: 8/2008 ttg</t>
  </si>
  <si>
    <t xml:space="preserve">   penyampaian APBDes dan</t>
  </si>
  <si>
    <t xml:space="preserve">  teknik penyusunan dan peng-</t>
  </si>
  <si>
    <t>Organisasi dan</t>
  </si>
  <si>
    <t>Pemeliharaan rutin/berkala perlengkapan gedung kantor</t>
  </si>
  <si>
    <t xml:space="preserve">   pertanggungjawabannya</t>
  </si>
  <si>
    <t xml:space="preserve">  SPJ-an APBDes </t>
  </si>
  <si>
    <t xml:space="preserve">Tata Kerja Kec. </t>
  </si>
  <si>
    <t>Pemeliharaan rutin/berkala perlalatan gedung kantor</t>
  </si>
  <si>
    <t xml:space="preserve">  tidak dapat tepat waktu.</t>
  </si>
  <si>
    <t>dan Kelurahan</t>
  </si>
  <si>
    <t>Pemeliharaan rutin/berkala mebeleur</t>
  </si>
  <si>
    <t>Kabupaten Demak.</t>
  </si>
  <si>
    <t>Rehabilitasi sedang/berat gedung kantor</t>
  </si>
  <si>
    <t xml:space="preserve">   Perangkat Desa dgn SDM</t>
  </si>
  <si>
    <t xml:space="preserve">  terhadap perangkat desa</t>
  </si>
  <si>
    <t xml:space="preserve">   yang memadai, sehingga </t>
  </si>
  <si>
    <t xml:space="preserve">  terus ditingkatkan, baik scr</t>
  </si>
  <si>
    <t>penyampaian laporan</t>
  </si>
  <si>
    <t xml:space="preserve">  formal maupun tdk formal,</t>
  </si>
  <si>
    <t>tidak dapat tepat waktu,</t>
  </si>
  <si>
    <t>juga dengan pembinaan</t>
  </si>
  <si>
    <t>dan administrasi desa blm</t>
  </si>
  <si>
    <t xml:space="preserve">terib administrasi desa, yg </t>
  </si>
  <si>
    <t>dapat dilaksanakan dgn</t>
  </si>
  <si>
    <t>dilaksanakan baik di</t>
  </si>
  <si>
    <t>tertib.</t>
  </si>
  <si>
    <t xml:space="preserve">kecamatan, maupun </t>
  </si>
  <si>
    <t>langsung datang ke desa.</t>
  </si>
  <si>
    <t>Program pemeliharaah kantrantibmas dan pencegahan tindak kriminal</t>
  </si>
  <si>
    <t>Program peningkatan partisipasi masyarakat dalam membangun desa</t>
  </si>
  <si>
    <t>Monitoring, evaluasi dan pelaporan</t>
  </si>
  <si>
    <t>Penyuluhan kesehatan ibi, bayi dan anak melalui kelompok masyarakat</t>
  </si>
  <si>
    <t xml:space="preserve">Program pencegahan dini penanggulangan korban bencana alam </t>
  </si>
  <si>
    <t>JOKO WIYONO, SH.MH</t>
  </si>
  <si>
    <t>NI[ 19650831 199303 1 002</t>
  </si>
  <si>
    <t>LAPORAN REALISASI ANGGARAN</t>
  </si>
  <si>
    <t>PROGRAM/KEGIATAN</t>
  </si>
  <si>
    <t>SISA</t>
  </si>
  <si>
    <t>Dempet,          Pebruari 2019</t>
  </si>
  <si>
    <t>TOTAL BELANJA</t>
  </si>
  <si>
    <t>PROSENTASE REALISASI BELANJA TAHUN 2018</t>
  </si>
  <si>
    <t>Pemantauan dan penyebarluasan informasi potensi bencana alam</t>
  </si>
  <si>
    <t>Pentas seni dan budaya, festival, lomba cipta dalam upaya meningkatkan wawasan kebangsaan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</si>
</sst>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#,##0.00_);\(#,##0.00\);\-"/>
    <numFmt numFmtId="165" formatCode="#,##0_);\(#,##0\);\-"/>
    <numFmt numFmtId="166" formatCode="0.0%"/>
  </numFmts>
  <fonts count="35">
    <font>
      <sz val="11"/>
      <color theme="1"/>
      <name val="Calibri"/>
      <family val="2"/>
      <charset val="1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u/>
      <sz val="8"/>
      <color indexed="8"/>
      <name val="Arial"/>
      <family val="2"/>
    </font>
    <font>
      <u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Tahoma"/>
      <family val="2"/>
    </font>
    <font>
      <b/>
      <u val="singleAccounting"/>
      <sz val="9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2">
    <xf numFmtId="0" fontId="0" fillId="0" borderId="0"/>
    <xf numFmtId="0" fontId="1" fillId="0" borderId="0">
      <alignment vertical="top"/>
    </xf>
    <xf numFmtId="43" fontId="2" fillId="0" borderId="0" applyFont="0" applyFill="0" applyBorder="0" applyAlignment="0" applyProtection="0">
      <alignment vertical="top"/>
    </xf>
    <xf numFmtId="41" fontId="2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>
      <alignment vertical="top"/>
    </xf>
    <xf numFmtId="0" fontId="24" fillId="0" borderId="0"/>
    <xf numFmtId="9" fontId="24" fillId="0" borderId="0" applyFont="0" applyFill="0" applyBorder="0" applyAlignment="0" applyProtection="0"/>
    <xf numFmtId="0" fontId="1" fillId="0" borderId="0">
      <alignment vertical="top"/>
    </xf>
    <xf numFmtId="41" fontId="1" fillId="0" borderId="0" applyFont="0" applyFill="0" applyBorder="0" applyAlignment="0" applyProtection="0">
      <alignment vertical="top"/>
    </xf>
    <xf numFmtId="41" fontId="24" fillId="0" borderId="0" applyFont="0" applyFill="0" applyBorder="0" applyAlignment="0" applyProtection="0"/>
    <xf numFmtId="0" fontId="1" fillId="0" borderId="0">
      <alignment vertical="top"/>
    </xf>
    <xf numFmtId="0" fontId="23" fillId="0" borderId="0"/>
  </cellStyleXfs>
  <cellXfs count="201">
    <xf numFmtId="0" fontId="0" fillId="0" borderId="0" xfId="0"/>
    <xf numFmtId="0" fontId="7" fillId="3" borderId="0" xfId="1" applyFont="1" applyFill="1" applyBorder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0" xfId="1" applyFont="1" applyFill="1" applyAlignment="1">
      <alignment vertical="center"/>
    </xf>
    <xf numFmtId="0" fontId="7" fillId="3" borderId="0" xfId="1" applyFont="1" applyFill="1" applyAlignment="1">
      <alignment vertical="center" readingOrder="1"/>
    </xf>
    <xf numFmtId="0" fontId="2" fillId="3" borderId="0" xfId="1" applyFont="1" applyFill="1" applyAlignment="1">
      <alignment horizontal="center" vertical="center" readingOrder="1"/>
    </xf>
    <xf numFmtId="0" fontId="11" fillId="3" borderId="0" xfId="1" applyFont="1" applyFill="1" applyAlignment="1">
      <alignment vertical="center" readingOrder="1"/>
    </xf>
    <xf numFmtId="0" fontId="12" fillId="3" borderId="0" xfId="1" applyFont="1" applyFill="1" applyAlignment="1">
      <alignment horizontal="center" vertical="center" readingOrder="1"/>
    </xf>
    <xf numFmtId="0" fontId="13" fillId="3" borderId="0" xfId="1" applyFont="1" applyFill="1" applyAlignment="1">
      <alignment horizontal="center" vertical="center" readingOrder="1"/>
    </xf>
    <xf numFmtId="0" fontId="0" fillId="3" borderId="0" xfId="0" applyFill="1"/>
    <xf numFmtId="0" fontId="2" fillId="3" borderId="0" xfId="1" applyFont="1" applyFill="1">
      <alignment vertical="top"/>
    </xf>
    <xf numFmtId="0" fontId="9" fillId="3" borderId="4" xfId="1" applyFont="1" applyFill="1" applyBorder="1" applyAlignment="1">
      <alignment horizontal="center" vertical="center" wrapText="1" readingOrder="1"/>
    </xf>
    <xf numFmtId="0" fontId="10" fillId="3" borderId="0" xfId="0" applyFont="1" applyFill="1"/>
    <xf numFmtId="0" fontId="8" fillId="3" borderId="4" xfId="1" applyFont="1" applyFill="1" applyBorder="1" applyAlignment="1">
      <alignment horizontal="center" vertical="center" readingOrder="1"/>
    </xf>
    <xf numFmtId="0" fontId="8" fillId="3" borderId="4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 wrapText="1" readingOrder="1"/>
    </xf>
    <xf numFmtId="0" fontId="8" fillId="3" borderId="4" xfId="1" applyFont="1" applyFill="1" applyBorder="1" applyAlignment="1">
      <alignment horizontal="center" vertical="center" wrapText="1" readingOrder="1"/>
    </xf>
    <xf numFmtId="0" fontId="14" fillId="2" borderId="4" xfId="1" applyFont="1" applyFill="1" applyBorder="1" applyAlignment="1">
      <alignment horizontal="center" vertical="center" wrapText="1" readingOrder="1"/>
    </xf>
    <xf numFmtId="0" fontId="14" fillId="2" borderId="4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top" readingOrder="1"/>
    </xf>
    <xf numFmtId="0" fontId="6" fillId="3" borderId="4" xfId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3" borderId="4" xfId="1" applyFont="1" applyFill="1" applyBorder="1" applyAlignment="1">
      <alignment horizontal="center" vertical="center" wrapText="1" readingOrder="1"/>
    </xf>
    <xf numFmtId="0" fontId="18" fillId="3" borderId="4" xfId="1" applyFont="1" applyFill="1" applyBorder="1" applyAlignment="1">
      <alignment horizontal="left" vertical="top" readingOrder="1"/>
    </xf>
    <xf numFmtId="0" fontId="18" fillId="3" borderId="4" xfId="1" applyFont="1" applyFill="1" applyBorder="1" applyAlignment="1">
      <alignment horizontal="left" vertical="center" readingOrder="1"/>
    </xf>
    <xf numFmtId="165" fontId="18" fillId="3" borderId="4" xfId="1" applyNumberFormat="1" applyFont="1" applyFill="1" applyBorder="1" applyAlignment="1">
      <alignment horizontal="right" vertical="top" readingOrder="1"/>
    </xf>
    <xf numFmtId="0" fontId="18" fillId="3" borderId="4" xfId="1" applyFont="1" applyFill="1" applyBorder="1" applyAlignment="1">
      <alignment horizontal="right" vertical="top" readingOrder="1"/>
    </xf>
    <xf numFmtId="0" fontId="18" fillId="3" borderId="4" xfId="1" applyFont="1" applyFill="1" applyBorder="1" applyAlignment="1">
      <alignment horizontal="right" vertical="top"/>
    </xf>
    <xf numFmtId="0" fontId="5" fillId="3" borderId="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left" vertical="center"/>
    </xf>
    <xf numFmtId="165" fontId="5" fillId="3" borderId="4" xfId="3" applyNumberFormat="1" applyFont="1" applyFill="1" applyBorder="1" applyAlignment="1">
      <alignment vertical="center"/>
    </xf>
    <xf numFmtId="41" fontId="4" fillId="3" borderId="4" xfId="3" applyFont="1" applyFill="1" applyBorder="1" applyAlignment="1">
      <alignment horizontal="center" vertical="center"/>
    </xf>
    <xf numFmtId="166" fontId="5" fillId="3" borderId="4" xfId="3" applyNumberFormat="1" applyFont="1" applyFill="1" applyBorder="1" applyAlignment="1">
      <alignment horizontal="center" vertical="center"/>
    </xf>
    <xf numFmtId="166" fontId="5" fillId="3" borderId="4" xfId="3" applyNumberFormat="1" applyFont="1" applyFill="1" applyBorder="1" applyAlignment="1">
      <alignment horizontal="right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left" vertical="center" wrapText="1"/>
    </xf>
    <xf numFmtId="165" fontId="4" fillId="3" borderId="4" xfId="3" applyNumberFormat="1" applyFont="1" applyFill="1" applyBorder="1" applyAlignment="1">
      <alignment vertical="center"/>
    </xf>
    <xf numFmtId="166" fontId="4" fillId="3" borderId="4" xfId="3" applyNumberFormat="1" applyFont="1" applyFill="1" applyBorder="1" applyAlignment="1">
      <alignment horizontal="center" vertical="center"/>
    </xf>
    <xf numFmtId="166" fontId="4" fillId="3" borderId="4" xfId="3" applyNumberFormat="1" applyFont="1" applyFill="1" applyBorder="1" applyAlignment="1">
      <alignment horizontal="right" vertical="center"/>
    </xf>
    <xf numFmtId="165" fontId="19" fillId="3" borderId="4" xfId="1" applyNumberFormat="1" applyFont="1" applyFill="1" applyBorder="1" applyAlignment="1">
      <alignment horizontal="right" vertical="top" readingOrder="1"/>
    </xf>
    <xf numFmtId="0" fontId="5" fillId="3" borderId="4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 readingOrder="1"/>
    </xf>
    <xf numFmtId="165" fontId="5" fillId="3" borderId="4" xfId="1" applyNumberFormat="1" applyFont="1" applyFill="1" applyBorder="1" applyAlignment="1">
      <alignment vertical="center" wrapText="1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4" xfId="1" applyNumberFormat="1" applyFont="1" applyFill="1" applyBorder="1" applyAlignment="1">
      <alignment horizontal="center" vertical="center"/>
    </xf>
    <xf numFmtId="166" fontId="5" fillId="3" borderId="4" xfId="4" applyNumberFormat="1" applyFont="1" applyFill="1" applyBorder="1" applyAlignment="1">
      <alignment horizontal="right" vertical="center" wrapText="1"/>
    </xf>
    <xf numFmtId="166" fontId="5" fillId="3" borderId="4" xfId="4" applyNumberFormat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vertical="center"/>
    </xf>
    <xf numFmtId="0" fontId="4" fillId="3" borderId="4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/>
    </xf>
    <xf numFmtId="166" fontId="4" fillId="3" borderId="4" xfId="4" applyNumberFormat="1" applyFont="1" applyFill="1" applyBorder="1" applyAlignment="1">
      <alignment vertical="center"/>
    </xf>
    <xf numFmtId="166" fontId="4" fillId="3" borderId="4" xfId="4" applyNumberFormat="1" applyFont="1" applyFill="1" applyBorder="1" applyAlignment="1">
      <alignment horizontal="right" vertical="center"/>
    </xf>
    <xf numFmtId="164" fontId="4" fillId="3" borderId="4" xfId="1" applyNumberFormat="1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vertical="top" wrapText="1"/>
    </xf>
    <xf numFmtId="0" fontId="4" fillId="3" borderId="4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vertical="center" wrapText="1" readingOrder="1"/>
    </xf>
    <xf numFmtId="0" fontId="4" fillId="3" borderId="4" xfId="1" applyFont="1" applyFill="1" applyBorder="1" applyAlignment="1">
      <alignment horizontal="left" vertical="center" wrapText="1" readingOrder="1"/>
    </xf>
    <xf numFmtId="165" fontId="4" fillId="3" borderId="4" xfId="1" applyNumberFormat="1" applyFont="1" applyFill="1" applyBorder="1" applyAlignment="1">
      <alignment vertical="top"/>
    </xf>
    <xf numFmtId="0" fontId="5" fillId="3" borderId="4" xfId="1" applyFont="1" applyFill="1" applyBorder="1" applyAlignment="1">
      <alignment vertical="center" wrapText="1" readingOrder="1"/>
    </xf>
    <xf numFmtId="165" fontId="4" fillId="3" borderId="4" xfId="1" applyNumberFormat="1" applyFont="1" applyFill="1" applyBorder="1" applyAlignment="1">
      <alignment vertical="center"/>
    </xf>
    <xf numFmtId="0" fontId="5" fillId="3" borderId="4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vertical="center" wrapText="1"/>
    </xf>
    <xf numFmtId="165" fontId="18" fillId="3" borderId="4" xfId="1" applyNumberFormat="1" applyFont="1" applyFill="1" applyBorder="1" applyAlignment="1">
      <alignment vertical="center" wrapText="1"/>
    </xf>
    <xf numFmtId="0" fontId="18" fillId="3" borderId="4" xfId="1" applyFont="1" applyFill="1" applyBorder="1" applyAlignment="1">
      <alignment horizontal="center" vertical="center"/>
    </xf>
    <xf numFmtId="166" fontId="18" fillId="3" borderId="4" xfId="4" applyNumberFormat="1" applyFont="1" applyFill="1" applyBorder="1" applyAlignment="1">
      <alignment horizontal="right" vertical="center" wrapText="1"/>
    </xf>
    <xf numFmtId="0" fontId="18" fillId="3" borderId="4" xfId="1" applyFont="1" applyFill="1" applyBorder="1" applyAlignment="1">
      <alignment vertical="center"/>
    </xf>
    <xf numFmtId="0" fontId="19" fillId="3" borderId="4" xfId="1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 readingOrder="1"/>
    </xf>
    <xf numFmtId="9" fontId="4" fillId="3" borderId="4" xfId="4" applyFont="1" applyFill="1" applyBorder="1" applyAlignment="1">
      <alignment horizontal="right" vertical="center" wrapText="1"/>
    </xf>
    <xf numFmtId="0" fontId="5" fillId="3" borderId="4" xfId="1" applyFont="1" applyFill="1" applyBorder="1" applyAlignment="1">
      <alignment vertical="center" wrapText="1"/>
    </xf>
    <xf numFmtId="166" fontId="4" fillId="3" borderId="4" xfId="4" applyNumberFormat="1" applyFont="1" applyFill="1" applyBorder="1" applyAlignment="1">
      <alignment horizontal="right" vertical="center" wrapText="1"/>
    </xf>
    <xf numFmtId="165" fontId="5" fillId="3" borderId="5" xfId="1" applyNumberFormat="1" applyFont="1" applyFill="1" applyBorder="1" applyAlignment="1">
      <alignment vertical="center" wrapText="1"/>
    </xf>
    <xf numFmtId="164" fontId="5" fillId="3" borderId="5" xfId="1" applyNumberFormat="1" applyFont="1" applyFill="1" applyBorder="1" applyAlignment="1">
      <alignment horizontal="right" vertical="center" wrapText="1"/>
    </xf>
    <xf numFmtId="164" fontId="5" fillId="3" borderId="5" xfId="1" applyNumberFormat="1" applyFont="1" applyFill="1" applyBorder="1" applyAlignment="1">
      <alignment vertical="center"/>
    </xf>
    <xf numFmtId="10" fontId="5" fillId="3" borderId="5" xfId="4" applyNumberFormat="1" applyFont="1" applyFill="1" applyBorder="1" applyAlignment="1">
      <alignment horizontal="right" vertical="center" wrapText="1"/>
    </xf>
    <xf numFmtId="10" fontId="5" fillId="3" borderId="5" xfId="4" applyNumberFormat="1" applyFont="1" applyFill="1" applyBorder="1" applyAlignment="1">
      <alignment horizontal="right" vertical="center"/>
    </xf>
    <xf numFmtId="0" fontId="5" fillId="3" borderId="5" xfId="1" applyFont="1" applyFill="1" applyBorder="1" applyAlignment="1">
      <alignment vertical="center"/>
    </xf>
    <xf numFmtId="0" fontId="4" fillId="3" borderId="8" xfId="1" applyFont="1" applyFill="1" applyBorder="1">
      <alignment vertical="top"/>
    </xf>
    <xf numFmtId="0" fontId="20" fillId="3" borderId="8" xfId="0" applyFont="1" applyFill="1" applyBorder="1"/>
    <xf numFmtId="0" fontId="20" fillId="3" borderId="9" xfId="0" applyFont="1" applyFill="1" applyBorder="1"/>
    <xf numFmtId="0" fontId="5" fillId="3" borderId="4" xfId="1" applyFont="1" applyFill="1" applyBorder="1">
      <alignment vertical="top"/>
    </xf>
    <xf numFmtId="0" fontId="3" fillId="3" borderId="4" xfId="1" applyFont="1" applyFill="1" applyBorder="1" applyAlignment="1">
      <alignment vertical="center"/>
    </xf>
    <xf numFmtId="10" fontId="5" fillId="3" borderId="4" xfId="1" applyNumberFormat="1" applyFont="1" applyFill="1" applyBorder="1">
      <alignment vertical="top"/>
    </xf>
    <xf numFmtId="0" fontId="22" fillId="3" borderId="4" xfId="0" applyFont="1" applyFill="1" applyBorder="1"/>
    <xf numFmtId="10" fontId="22" fillId="3" borderId="4" xfId="0" applyNumberFormat="1" applyFont="1" applyFill="1" applyBorder="1"/>
    <xf numFmtId="0" fontId="5" fillId="3" borderId="7" xfId="1" applyFont="1" applyFill="1" applyBorder="1">
      <alignment vertical="top"/>
    </xf>
    <xf numFmtId="0" fontId="5" fillId="3" borderId="7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vertical="center"/>
    </xf>
    <xf numFmtId="0" fontId="22" fillId="3" borderId="7" xfId="0" applyFont="1" applyFill="1" applyBorder="1"/>
    <xf numFmtId="10" fontId="22" fillId="3" borderId="7" xfId="0" applyNumberFormat="1" applyFont="1" applyFill="1" applyBorder="1"/>
    <xf numFmtId="0" fontId="24" fillId="0" borderId="0" xfId="5" applyAlignment="1">
      <alignment horizontal="center"/>
    </xf>
    <xf numFmtId="0" fontId="24" fillId="0" borderId="0" xfId="5"/>
    <xf numFmtId="0" fontId="24" fillId="0" borderId="13" xfId="5" applyBorder="1" applyAlignment="1">
      <alignment horizontal="center"/>
    </xf>
    <xf numFmtId="0" fontId="24" fillId="0" borderId="13" xfId="5" applyBorder="1"/>
    <xf numFmtId="0" fontId="26" fillId="0" borderId="5" xfId="5" applyFont="1" applyBorder="1" applyAlignment="1">
      <alignment horizontal="center" vertical="center"/>
    </xf>
    <xf numFmtId="0" fontId="26" fillId="0" borderId="17" xfId="5" applyFont="1" applyBorder="1" applyAlignment="1">
      <alignment horizontal="center" vertical="center"/>
    </xf>
    <xf numFmtId="0" fontId="26" fillId="4" borderId="6" xfId="5" applyFont="1" applyFill="1" applyBorder="1" applyAlignment="1">
      <alignment horizontal="center" vertical="center"/>
    </xf>
    <xf numFmtId="0" fontId="26" fillId="4" borderId="4" xfId="5" applyFont="1" applyFill="1" applyBorder="1" applyAlignment="1">
      <alignment horizontal="center" vertical="center"/>
    </xf>
    <xf numFmtId="0" fontId="26" fillId="4" borderId="14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4" xfId="5" applyFont="1" applyFill="1" applyBorder="1" applyAlignment="1">
      <alignment vertical="center"/>
    </xf>
    <xf numFmtId="165" fontId="28" fillId="3" borderId="4" xfId="7" applyNumberFormat="1" applyFont="1" applyFill="1" applyBorder="1" applyAlignment="1">
      <alignment vertical="center" wrapText="1"/>
    </xf>
    <xf numFmtId="165" fontId="28" fillId="0" borderId="4" xfId="7" applyNumberFormat="1" applyFont="1" applyFill="1" applyBorder="1" applyAlignment="1">
      <alignment vertical="center" wrapText="1"/>
    </xf>
    <xf numFmtId="0" fontId="30" fillId="0" borderId="14" xfId="5" applyFont="1" applyBorder="1" applyAlignment="1">
      <alignment horizontal="center"/>
    </xf>
    <xf numFmtId="0" fontId="30" fillId="0" borderId="14" xfId="5" applyFont="1" applyBorder="1"/>
    <xf numFmtId="0" fontId="8" fillId="3" borderId="4" xfId="7" applyFont="1" applyFill="1" applyBorder="1" applyAlignment="1">
      <alignment horizontal="center" vertical="center" wrapText="1"/>
    </xf>
    <xf numFmtId="0" fontId="8" fillId="3" borderId="4" xfId="7" applyFont="1" applyFill="1" applyBorder="1" applyAlignment="1">
      <alignment horizontal="left" vertical="center" wrapText="1" readingOrder="1"/>
    </xf>
    <xf numFmtId="0" fontId="26" fillId="0" borderId="18" xfId="5" applyFont="1" applyBorder="1" applyAlignment="1">
      <alignment horizontal="center" vertical="center"/>
    </xf>
    <xf numFmtId="0" fontId="1" fillId="3" borderId="4" xfId="7" applyFont="1" applyFill="1" applyBorder="1" applyAlignment="1">
      <alignment horizontal="center" vertical="center" wrapText="1"/>
    </xf>
    <xf numFmtId="0" fontId="1" fillId="3" borderId="4" xfId="7" applyFont="1" applyFill="1" applyBorder="1" applyAlignment="1">
      <alignment horizontal="left" vertical="center" wrapText="1"/>
    </xf>
    <xf numFmtId="165" fontId="1" fillId="3" borderId="4" xfId="7" applyNumberFormat="1" applyFont="1" applyFill="1" applyBorder="1" applyAlignment="1">
      <alignment vertical="center" wrapText="1"/>
    </xf>
    <xf numFmtId="0" fontId="31" fillId="0" borderId="19" xfId="5" quotePrefix="1" applyFont="1" applyBorder="1" applyAlignment="1">
      <alignment horizontal="left"/>
    </xf>
    <xf numFmtId="0" fontId="1" fillId="3" borderId="4" xfId="7" applyFont="1" applyFill="1" applyBorder="1" applyAlignment="1">
      <alignment horizontal="center" vertical="top" wrapText="1"/>
    </xf>
    <xf numFmtId="0" fontId="1" fillId="3" borderId="4" xfId="7" applyFont="1" applyFill="1" applyBorder="1" applyAlignment="1">
      <alignment vertical="center" wrapText="1" readingOrder="1"/>
    </xf>
    <xf numFmtId="0" fontId="31" fillId="0" borderId="19" xfId="5" applyFont="1" applyBorder="1" applyAlignment="1">
      <alignment horizontal="left"/>
    </xf>
    <xf numFmtId="0" fontId="31" fillId="0" borderId="19" xfId="5" applyFont="1" applyBorder="1" applyAlignment="1">
      <alignment horizontal="left" indent="1"/>
    </xf>
    <xf numFmtId="0" fontId="30" fillId="0" borderId="14" xfId="5" applyFont="1" applyBorder="1" applyAlignment="1"/>
    <xf numFmtId="0" fontId="1" fillId="3" borderId="4" xfId="7" applyFont="1" applyFill="1" applyBorder="1" applyAlignment="1">
      <alignment horizontal="left" vertical="center" wrapText="1" readingOrder="1"/>
    </xf>
    <xf numFmtId="0" fontId="30" fillId="0" borderId="14" xfId="5" applyFont="1" applyBorder="1" applyAlignment="1">
      <alignment horizontal="left" indent="4"/>
    </xf>
    <xf numFmtId="0" fontId="1" fillId="3" borderId="4" xfId="7" applyFont="1" applyFill="1" applyBorder="1" applyAlignment="1">
      <alignment vertical="center" wrapText="1"/>
    </xf>
    <xf numFmtId="165" fontId="1" fillId="3" borderId="4" xfId="7" applyNumberFormat="1" applyFont="1" applyFill="1" applyBorder="1" applyAlignment="1">
      <alignment vertical="top"/>
    </xf>
    <xf numFmtId="0" fontId="8" fillId="3" borderId="4" xfId="7" applyFont="1" applyFill="1" applyBorder="1" applyAlignment="1">
      <alignment vertical="center" wrapText="1" readingOrder="1"/>
    </xf>
    <xf numFmtId="0" fontId="30" fillId="0" borderId="14" xfId="5" applyFont="1" applyBorder="1" applyAlignment="1">
      <alignment horizontal="right"/>
    </xf>
    <xf numFmtId="165" fontId="1" fillId="3" borderId="4" xfId="8" applyNumberFormat="1" applyFont="1" applyFill="1" applyBorder="1" applyAlignment="1">
      <alignment vertical="center"/>
    </xf>
    <xf numFmtId="0" fontId="1" fillId="3" borderId="4" xfId="7" applyFont="1" applyFill="1" applyBorder="1" applyAlignment="1">
      <alignment horizontal="center" vertical="center" wrapText="1" readingOrder="1"/>
    </xf>
    <xf numFmtId="0" fontId="31" fillId="0" borderId="20" xfId="5" applyFont="1" applyBorder="1" applyAlignment="1">
      <alignment horizontal="left" indent="1"/>
    </xf>
    <xf numFmtId="0" fontId="30" fillId="0" borderId="19" xfId="5" applyFont="1" applyBorder="1"/>
    <xf numFmtId="0" fontId="30" fillId="0" borderId="21" xfId="5" applyFont="1" applyBorder="1"/>
    <xf numFmtId="0" fontId="31" fillId="0" borderId="21" xfId="5" applyFont="1" applyBorder="1" applyAlignment="1">
      <alignment horizontal="left"/>
    </xf>
    <xf numFmtId="0" fontId="30" fillId="0" borderId="20" xfId="5" applyFont="1" applyBorder="1"/>
    <xf numFmtId="0" fontId="31" fillId="0" borderId="20" xfId="5" applyFont="1" applyBorder="1" applyAlignment="1">
      <alignment horizontal="left"/>
    </xf>
    <xf numFmtId="0" fontId="30" fillId="0" borderId="0" xfId="5" applyFont="1" applyBorder="1" applyAlignment="1">
      <alignment horizontal="center"/>
    </xf>
    <xf numFmtId="0" fontId="32" fillId="0" borderId="0" xfId="5" applyFont="1" applyBorder="1" applyAlignment="1">
      <alignment wrapText="1"/>
    </xf>
    <xf numFmtId="0" fontId="30" fillId="0" borderId="0" xfId="5" applyFont="1" applyBorder="1"/>
    <xf numFmtId="41" fontId="30" fillId="0" borderId="0" xfId="9" applyFont="1" applyAlignment="1">
      <alignment horizontal="center"/>
    </xf>
    <xf numFmtId="41" fontId="30" fillId="0" borderId="0" xfId="9" applyFont="1" applyAlignment="1"/>
    <xf numFmtId="0" fontId="29" fillId="0" borderId="0" xfId="5" applyFont="1" applyAlignment="1">
      <alignment horizontal="center" vertical="center"/>
    </xf>
    <xf numFmtId="0" fontId="30" fillId="0" borderId="0" xfId="5" applyFont="1" applyAlignment="1">
      <alignment horizontal="center" vertical="center"/>
    </xf>
    <xf numFmtId="0" fontId="30" fillId="0" borderId="0" xfId="5" applyFont="1"/>
    <xf numFmtId="41" fontId="33" fillId="0" borderId="0" xfId="9" applyFont="1" applyAlignment="1"/>
    <xf numFmtId="0" fontId="30" fillId="4" borderId="14" xfId="5" applyFont="1" applyFill="1" applyBorder="1" applyAlignment="1">
      <alignment horizontal="center" vertical="center"/>
    </xf>
    <xf numFmtId="0" fontId="25" fillId="0" borderId="4" xfId="5" applyFont="1" applyFill="1" applyBorder="1" applyAlignment="1">
      <alignment horizontal="center" vertical="center"/>
    </xf>
    <xf numFmtId="0" fontId="25" fillId="0" borderId="4" xfId="5" applyFont="1" applyFill="1" applyBorder="1" applyAlignment="1">
      <alignment vertical="center"/>
    </xf>
    <xf numFmtId="165" fontId="12" fillId="3" borderId="4" xfId="7" applyNumberFormat="1" applyFont="1" applyFill="1" applyBorder="1" applyAlignment="1">
      <alignment vertical="center" wrapText="1"/>
    </xf>
    <xf numFmtId="0" fontId="25" fillId="0" borderId="0" xfId="5" applyFont="1"/>
    <xf numFmtId="165" fontId="27" fillId="0" borderId="4" xfId="5" applyNumberFormat="1" applyFont="1" applyFill="1" applyBorder="1" applyAlignment="1">
      <alignment vertical="center" wrapText="1"/>
    </xf>
    <xf numFmtId="165" fontId="27" fillId="0" borderId="4" xfId="6" applyNumberFormat="1" applyFont="1" applyFill="1" applyBorder="1" applyAlignment="1">
      <alignment vertical="center" wrapText="1"/>
    </xf>
    <xf numFmtId="165" fontId="34" fillId="0" borderId="4" xfId="6" applyNumberFormat="1" applyFont="1" applyFill="1" applyBorder="1" applyAlignment="1">
      <alignment vertical="center" wrapText="1"/>
    </xf>
    <xf numFmtId="0" fontId="30" fillId="0" borderId="22" xfId="5" applyFont="1" applyBorder="1"/>
    <xf numFmtId="10" fontId="26" fillId="0" borderId="4" xfId="5" applyNumberFormat="1" applyFont="1" applyBorder="1"/>
    <xf numFmtId="0" fontId="8" fillId="3" borderId="0" xfId="1" applyFont="1" applyFill="1" applyBorder="1" applyAlignment="1">
      <alignment horizontal="center" vertical="center" readingOrder="1"/>
    </xf>
    <xf numFmtId="0" fontId="8" fillId="3" borderId="6" xfId="1" applyFont="1" applyFill="1" applyBorder="1" applyAlignment="1">
      <alignment horizontal="center" vertical="center" readingOrder="1"/>
    </xf>
    <xf numFmtId="0" fontId="5" fillId="3" borderId="2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/>
    </xf>
    <xf numFmtId="0" fontId="5" fillId="3" borderId="3" xfId="1" applyFont="1" applyFill="1" applyBorder="1" applyAlignment="1">
      <alignment horizontal="left" vertical="center"/>
    </xf>
    <xf numFmtId="0" fontId="21" fillId="3" borderId="2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11" xfId="0" applyFont="1" applyFill="1" applyBorder="1" applyAlignment="1">
      <alignment horizontal="left" vertical="center"/>
    </xf>
    <xf numFmtId="0" fontId="21" fillId="3" borderId="12" xfId="0" applyFont="1" applyFill="1" applyBorder="1" applyAlignment="1">
      <alignment horizontal="left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 wrapText="1" readingOrder="1"/>
    </xf>
    <xf numFmtId="0" fontId="8" fillId="3" borderId="6" xfId="1" applyFont="1" applyFill="1" applyBorder="1" applyAlignment="1">
      <alignment horizontal="center" vertical="center" wrapText="1" readingOrder="1"/>
    </xf>
    <xf numFmtId="0" fontId="8" fillId="3" borderId="4" xfId="1" applyFont="1" applyFill="1" applyBorder="1" applyAlignment="1">
      <alignment horizontal="center" vertical="center" wrapText="1" readingOrder="1"/>
    </xf>
    <xf numFmtId="0" fontId="8" fillId="3" borderId="6" xfId="1" applyFont="1" applyFill="1" applyBorder="1" applyAlignment="1">
      <alignment horizontal="center" vertical="center"/>
    </xf>
    <xf numFmtId="0" fontId="26" fillId="0" borderId="4" xfId="5" applyFont="1" applyBorder="1" applyAlignment="1">
      <alignment horizontal="left"/>
    </xf>
    <xf numFmtId="0" fontId="6" fillId="0" borderId="0" xfId="5" applyFont="1" applyAlignment="1">
      <alignment horizontal="center"/>
    </xf>
    <xf numFmtId="0" fontId="26" fillId="0" borderId="4" xfId="5" applyFont="1" applyBorder="1" applyAlignment="1">
      <alignment horizontal="center" vertical="center"/>
    </xf>
    <xf numFmtId="0" fontId="26" fillId="0" borderId="7" xfId="5" applyFont="1" applyBorder="1" applyAlignment="1">
      <alignment horizontal="center" vertical="center"/>
    </xf>
    <xf numFmtId="0" fontId="26" fillId="0" borderId="14" xfId="5" applyFont="1" applyBorder="1" applyAlignment="1">
      <alignment horizontal="center" vertical="center"/>
    </xf>
    <xf numFmtId="0" fontId="26" fillId="0" borderId="15" xfId="5" applyFont="1" applyBorder="1" applyAlignment="1">
      <alignment horizontal="center" vertical="center"/>
    </xf>
    <xf numFmtId="0" fontId="26" fillId="0" borderId="16" xfId="5" applyFont="1" applyBorder="1" applyAlignment="1">
      <alignment horizontal="center" vertical="center"/>
    </xf>
    <xf numFmtId="0" fontId="26" fillId="0" borderId="5" xfId="5" applyFont="1" applyBorder="1" applyAlignment="1">
      <alignment horizontal="center" vertical="center"/>
    </xf>
    <xf numFmtId="0" fontId="26" fillId="0" borderId="17" xfId="5" applyFont="1" applyBorder="1" applyAlignment="1">
      <alignment horizontal="center" vertical="center"/>
    </xf>
    <xf numFmtId="0" fontId="8" fillId="0" borderId="4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left" vertical="center" wrapText="1" readingOrder="1"/>
    </xf>
    <xf numFmtId="0" fontId="1" fillId="0" borderId="4" xfId="7" applyFont="1" applyFill="1" applyBorder="1" applyAlignment="1">
      <alignment horizontal="center" vertical="center" wrapText="1" readingOrder="1"/>
    </xf>
    <xf numFmtId="0" fontId="1" fillId="0" borderId="4" xfId="7" applyFont="1" applyFill="1" applyBorder="1" applyAlignment="1">
      <alignment horizontal="left" vertical="center" wrapText="1" readingOrder="1"/>
    </xf>
    <xf numFmtId="165" fontId="1" fillId="0" borderId="4" xfId="7" applyNumberFormat="1" applyFont="1" applyFill="1" applyBorder="1" applyAlignment="1">
      <alignment vertical="center" wrapText="1"/>
    </xf>
    <xf numFmtId="0" fontId="8" fillId="0" borderId="4" xfId="7" applyFont="1" applyFill="1" applyBorder="1" applyAlignment="1">
      <alignment vertical="center" wrapText="1" readingOrder="1"/>
    </xf>
    <xf numFmtId="0" fontId="1" fillId="0" borderId="4" xfId="7" applyFont="1" applyFill="1" applyBorder="1" applyAlignment="1">
      <alignment vertical="center" wrapText="1" readingOrder="1"/>
    </xf>
    <xf numFmtId="0" fontId="1" fillId="0" borderId="4" xfId="7" applyFont="1" applyFill="1" applyBorder="1" applyAlignment="1">
      <alignment horizontal="center" vertical="center" wrapText="1"/>
    </xf>
    <xf numFmtId="0" fontId="1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center" vertical="center"/>
    </xf>
    <xf numFmtId="0" fontId="8" fillId="0" borderId="4" xfId="7" applyFont="1" applyFill="1" applyBorder="1" applyAlignment="1">
      <alignment horizontal="left" vertical="center" wrapText="1"/>
    </xf>
    <xf numFmtId="0" fontId="8" fillId="0" borderId="4" xfId="7" applyFont="1" applyFill="1" applyBorder="1" applyAlignment="1">
      <alignment vertical="center" wrapText="1"/>
    </xf>
    <xf numFmtId="165" fontId="28" fillId="0" borderId="4" xfId="8" applyNumberFormat="1" applyFont="1" applyFill="1" applyBorder="1" applyAlignment="1">
      <alignment vertical="center"/>
    </xf>
    <xf numFmtId="0" fontId="1" fillId="0" borderId="4" xfId="7" applyFont="1" applyFill="1" applyBorder="1" applyAlignment="1">
      <alignment horizontal="left" vertical="center" wrapText="1"/>
    </xf>
    <xf numFmtId="165" fontId="1" fillId="0" borderId="4" xfId="8" applyNumberFormat="1" applyFont="1" applyFill="1" applyBorder="1" applyAlignment="1">
      <alignment vertical="center"/>
    </xf>
    <xf numFmtId="0" fontId="1" fillId="0" borderId="4" xfId="7" applyFont="1" applyFill="1" applyBorder="1" applyAlignment="1">
      <alignment vertical="center" wrapText="1"/>
    </xf>
    <xf numFmtId="0" fontId="1" fillId="0" borderId="7" xfId="7" applyFont="1" applyFill="1" applyBorder="1" applyAlignment="1">
      <alignment horizontal="center" vertical="center"/>
    </xf>
    <xf numFmtId="0" fontId="1" fillId="0" borderId="7" xfId="7" applyFont="1" applyFill="1" applyBorder="1" applyAlignment="1">
      <alignment horizontal="left" vertical="center" wrapText="1" readingOrder="1"/>
    </xf>
    <xf numFmtId="165" fontId="1" fillId="0" borderId="7" xfId="7" applyNumberFormat="1" applyFont="1" applyFill="1" applyBorder="1" applyAlignment="1">
      <alignment vertical="center" wrapText="1"/>
    </xf>
    <xf numFmtId="165" fontId="34" fillId="0" borderId="5" xfId="6" applyNumberFormat="1" applyFont="1" applyFill="1" applyBorder="1" applyAlignment="1">
      <alignment vertical="center" wrapText="1"/>
    </xf>
  </cellXfs>
  <cellStyles count="12">
    <cellStyle name="Comma [0] 2" xfId="3"/>
    <cellStyle name="Comma [0] 2 2" xfId="8"/>
    <cellStyle name="Comma [0] 3" xfId="9"/>
    <cellStyle name="Comma 2" xfId="2"/>
    <cellStyle name="Normal" xfId="0" builtinId="0"/>
    <cellStyle name="Normal 2" xfId="1"/>
    <cellStyle name="Normal 2 2" xfId="10"/>
    <cellStyle name="Normal 2 3" xfId="7"/>
    <cellStyle name="Normal 3" xfId="5"/>
    <cellStyle name="Normal 3 3 2 6 6" xfId="11"/>
    <cellStyle name="Percent 2" xfId="4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opLeftCell="B91" zoomScale="115" zoomScaleNormal="115" workbookViewId="0">
      <selection activeCell="M100" sqref="M100"/>
    </sheetView>
  </sheetViews>
  <sheetFormatPr defaultColWidth="14.42578125" defaultRowHeight="15"/>
  <cols>
    <col min="1" max="1" width="4.140625" style="9" hidden="1" customWidth="1"/>
    <col min="2" max="2" width="4.7109375" style="9" customWidth="1"/>
    <col min="3" max="3" width="37.42578125" style="9" customWidth="1"/>
    <col min="4" max="4" width="16.42578125" style="9" customWidth="1"/>
    <col min="5" max="5" width="10.7109375" style="9" hidden="1" customWidth="1"/>
    <col min="6" max="6" width="9.5703125" style="9" hidden="1" customWidth="1"/>
    <col min="7" max="7" width="17.28515625" style="9" customWidth="1"/>
    <col min="8" max="8" width="9.42578125" style="9" hidden="1" customWidth="1"/>
    <col min="9" max="9" width="14.5703125" style="9" hidden="1" customWidth="1"/>
    <col min="10" max="10" width="8.140625" style="9" hidden="1" customWidth="1"/>
    <col min="11" max="11" width="10.42578125" style="9" hidden="1" customWidth="1"/>
    <col min="12" max="12" width="10.5703125" style="9" hidden="1" customWidth="1"/>
    <col min="13" max="13" width="13.42578125" style="9" customWidth="1"/>
    <col min="14" max="16384" width="14.42578125" style="9"/>
  </cols>
  <sheetData>
    <row r="1" spans="1:13">
      <c r="A1" s="155" t="s">
        <v>102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5" customHeight="1">
      <c r="A2" s="168" t="s">
        <v>116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3" ht="15.75" thickBot="1">
      <c r="A3" s="1"/>
      <c r="B3" s="1"/>
      <c r="C3" s="1"/>
      <c r="D3" s="1"/>
      <c r="E3" s="1"/>
      <c r="F3" s="1"/>
      <c r="G3" s="1"/>
      <c r="H3" s="1"/>
      <c r="I3" s="1"/>
      <c r="J3" s="10"/>
      <c r="K3" s="10"/>
      <c r="L3" s="10"/>
      <c r="M3" s="1"/>
    </row>
    <row r="4" spans="1:13" ht="15" customHeight="1" thickTop="1">
      <c r="A4" s="169" t="s">
        <v>100</v>
      </c>
      <c r="B4" s="169"/>
      <c r="C4" s="169" t="s">
        <v>0</v>
      </c>
      <c r="D4" s="156" t="s">
        <v>104</v>
      </c>
      <c r="E4" s="156"/>
      <c r="F4" s="156"/>
      <c r="G4" s="156"/>
      <c r="H4" s="15"/>
      <c r="I4" s="15"/>
      <c r="J4" s="15"/>
      <c r="K4" s="171" t="s">
        <v>1</v>
      </c>
      <c r="L4" s="171"/>
      <c r="M4" s="169" t="s">
        <v>103</v>
      </c>
    </row>
    <row r="5" spans="1:13">
      <c r="A5" s="170"/>
      <c r="B5" s="170"/>
      <c r="C5" s="170"/>
      <c r="D5" s="13" t="s">
        <v>105</v>
      </c>
      <c r="E5" s="16"/>
      <c r="F5" s="16"/>
      <c r="G5" s="13" t="s">
        <v>106</v>
      </c>
      <c r="H5" s="13"/>
      <c r="I5" s="13"/>
      <c r="J5" s="14"/>
      <c r="K5" s="14"/>
      <c r="L5" s="14"/>
      <c r="M5" s="170"/>
    </row>
    <row r="6" spans="1:13" ht="12" customHeight="1">
      <c r="A6" s="11"/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4</v>
      </c>
      <c r="H6" s="17">
        <v>7</v>
      </c>
      <c r="I6" s="17">
        <v>8</v>
      </c>
      <c r="J6" s="18">
        <v>9</v>
      </c>
      <c r="K6" s="18">
        <v>10</v>
      </c>
      <c r="L6" s="18">
        <v>11</v>
      </c>
      <c r="M6" s="17">
        <v>5</v>
      </c>
    </row>
    <row r="7" spans="1:13" ht="12" customHeight="1">
      <c r="A7" s="11"/>
      <c r="B7" s="19"/>
      <c r="C7" s="19"/>
      <c r="D7" s="19"/>
      <c r="E7" s="19"/>
      <c r="F7" s="19"/>
      <c r="G7" s="19"/>
      <c r="H7" s="19"/>
      <c r="I7" s="19"/>
      <c r="J7" s="20"/>
      <c r="K7" s="20"/>
      <c r="L7" s="20"/>
      <c r="M7" s="19"/>
    </row>
    <row r="8" spans="1:13" ht="12" customHeight="1">
      <c r="A8" s="24"/>
      <c r="B8" s="25"/>
      <c r="C8" s="26" t="s">
        <v>107</v>
      </c>
      <c r="D8" s="27">
        <f>D11+D9</f>
        <v>3080864500</v>
      </c>
      <c r="E8" s="25"/>
      <c r="F8" s="25"/>
      <c r="G8" s="27">
        <f>G9+G11</f>
        <v>2904217925</v>
      </c>
      <c r="H8" s="28"/>
      <c r="I8" s="28"/>
      <c r="J8" s="29"/>
      <c r="K8" s="29"/>
      <c r="L8" s="29"/>
      <c r="M8" s="27">
        <f>D8-G8</f>
        <v>176646575</v>
      </c>
    </row>
    <row r="9" spans="1:13">
      <c r="A9" s="30">
        <v>1</v>
      </c>
      <c r="B9" s="30"/>
      <c r="C9" s="31" t="s">
        <v>3</v>
      </c>
      <c r="D9" s="32">
        <f>D10</f>
        <v>1853030000</v>
      </c>
      <c r="E9" s="33"/>
      <c r="F9" s="33"/>
      <c r="G9" s="32">
        <f>G10</f>
        <v>1717251850</v>
      </c>
      <c r="H9" s="34">
        <v>0.92672641565436065</v>
      </c>
      <c r="I9" s="32">
        <v>1717251850</v>
      </c>
      <c r="J9" s="35">
        <v>0.92672641565436065</v>
      </c>
      <c r="K9" s="33"/>
      <c r="L9" s="33"/>
      <c r="M9" s="27">
        <f t="shared" ref="M9:M72" si="0">D9-G9</f>
        <v>135778150</v>
      </c>
    </row>
    <row r="10" spans="1:13">
      <c r="A10" s="36"/>
      <c r="B10" s="36">
        <v>1</v>
      </c>
      <c r="C10" s="37" t="s">
        <v>115</v>
      </c>
      <c r="D10" s="38">
        <v>1853030000</v>
      </c>
      <c r="E10" s="33"/>
      <c r="F10" s="33"/>
      <c r="G10" s="38">
        <v>1717251850</v>
      </c>
      <c r="H10" s="39">
        <v>0.91685678043500318</v>
      </c>
      <c r="I10" s="38">
        <v>1355251850</v>
      </c>
      <c r="J10" s="40">
        <v>0.91685678043500318</v>
      </c>
      <c r="K10" s="33"/>
      <c r="L10" s="33"/>
      <c r="M10" s="41">
        <f t="shared" si="0"/>
        <v>135778150</v>
      </c>
    </row>
    <row r="11" spans="1:13">
      <c r="A11" s="31" t="s">
        <v>101</v>
      </c>
      <c r="B11" s="31"/>
      <c r="C11" s="31" t="s">
        <v>2</v>
      </c>
      <c r="D11" s="32">
        <v>1227834500</v>
      </c>
      <c r="E11" s="33"/>
      <c r="F11" s="33"/>
      <c r="G11" s="32">
        <v>1186966075</v>
      </c>
      <c r="H11" s="34">
        <v>0.96671503773513445</v>
      </c>
      <c r="I11" s="32">
        <v>1186966075</v>
      </c>
      <c r="J11" s="40">
        <v>0.96671503773513445</v>
      </c>
      <c r="K11" s="33"/>
      <c r="L11" s="33"/>
      <c r="M11" s="27">
        <f t="shared" si="0"/>
        <v>40868425</v>
      </c>
    </row>
    <row r="12" spans="1:13">
      <c r="A12" s="42">
        <v>1</v>
      </c>
      <c r="B12" s="42"/>
      <c r="C12" s="43" t="s">
        <v>4</v>
      </c>
      <c r="D12" s="44">
        <f>D13+D14+D15+D16+D17+D18+D19+D20+D21+D22+D23+D24</f>
        <v>163285500</v>
      </c>
      <c r="E12" s="45">
        <v>0</v>
      </c>
      <c r="F12" s="46"/>
      <c r="G12" s="44">
        <f>G13+G14+G15+G16+G17+G18+G19+G20+G21+G22+G23+G24</f>
        <v>140558399</v>
      </c>
      <c r="H12" s="47">
        <f>(G12/D12)*100%</f>
        <v>0.86081372197776285</v>
      </c>
      <c r="I12" s="44">
        <v>140558399</v>
      </c>
      <c r="J12" s="48">
        <v>0.86081372197776285</v>
      </c>
      <c r="K12" s="49"/>
      <c r="L12" s="49"/>
      <c r="M12" s="27">
        <f t="shared" si="0"/>
        <v>22727101</v>
      </c>
    </row>
    <row r="13" spans="1:13">
      <c r="A13" s="50"/>
      <c r="B13" s="51">
        <v>1</v>
      </c>
      <c r="C13" s="37" t="s">
        <v>5</v>
      </c>
      <c r="D13" s="52">
        <v>1560000</v>
      </c>
      <c r="E13" s="53">
        <v>0</v>
      </c>
      <c r="F13" s="54" t="s">
        <v>6</v>
      </c>
      <c r="G13" s="52">
        <v>1560000</v>
      </c>
      <c r="H13" s="55">
        <v>1</v>
      </c>
      <c r="I13" s="52">
        <v>1560000</v>
      </c>
      <c r="J13" s="56">
        <v>1</v>
      </c>
      <c r="K13" s="57">
        <v>0</v>
      </c>
      <c r="L13" s="57">
        <v>0</v>
      </c>
      <c r="M13" s="41">
        <f t="shared" si="0"/>
        <v>0</v>
      </c>
    </row>
    <row r="14" spans="1:13" ht="25.5">
      <c r="A14" s="58"/>
      <c r="B14" s="59">
        <v>2</v>
      </c>
      <c r="C14" s="60" t="s">
        <v>7</v>
      </c>
      <c r="D14" s="52">
        <v>23400000</v>
      </c>
      <c r="E14" s="53">
        <v>0</v>
      </c>
      <c r="F14" s="54"/>
      <c r="G14" s="52">
        <v>13716323</v>
      </c>
      <c r="H14" s="55">
        <v>0.58616764957264955</v>
      </c>
      <c r="I14" s="52">
        <v>13716323</v>
      </c>
      <c r="J14" s="56">
        <v>0.58616764957264955</v>
      </c>
      <c r="K14" s="57">
        <v>0</v>
      </c>
      <c r="L14" s="57">
        <v>0</v>
      </c>
      <c r="M14" s="41">
        <f t="shared" si="0"/>
        <v>9683677</v>
      </c>
    </row>
    <row r="15" spans="1:13">
      <c r="A15" s="50"/>
      <c r="B15" s="51">
        <v>3</v>
      </c>
      <c r="C15" s="60" t="s">
        <v>8</v>
      </c>
      <c r="D15" s="52">
        <v>4972500</v>
      </c>
      <c r="E15" s="53">
        <v>0</v>
      </c>
      <c r="F15" s="54"/>
      <c r="G15" s="52">
        <v>4972500</v>
      </c>
      <c r="H15" s="55">
        <v>1</v>
      </c>
      <c r="I15" s="52">
        <v>4972500</v>
      </c>
      <c r="J15" s="56">
        <v>1</v>
      </c>
      <c r="K15" s="57">
        <v>0</v>
      </c>
      <c r="L15" s="57">
        <v>0</v>
      </c>
      <c r="M15" s="41">
        <f t="shared" si="0"/>
        <v>0</v>
      </c>
    </row>
    <row r="16" spans="1:13">
      <c r="A16" s="37"/>
      <c r="B16" s="59">
        <v>4</v>
      </c>
      <c r="C16" s="37" t="s">
        <v>9</v>
      </c>
      <c r="D16" s="52">
        <v>15700000</v>
      </c>
      <c r="E16" s="53">
        <v>0</v>
      </c>
      <c r="F16" s="54"/>
      <c r="G16" s="52">
        <v>14400000</v>
      </c>
      <c r="H16" s="55">
        <v>0.91719745222929938</v>
      </c>
      <c r="I16" s="52">
        <v>14400000</v>
      </c>
      <c r="J16" s="56">
        <v>0.91719745222929938</v>
      </c>
      <c r="K16" s="57">
        <v>0</v>
      </c>
      <c r="L16" s="57">
        <v>0</v>
      </c>
      <c r="M16" s="41">
        <f t="shared" si="0"/>
        <v>1300000</v>
      </c>
    </row>
    <row r="17" spans="1:13">
      <c r="A17" s="37"/>
      <c r="B17" s="51">
        <v>5</v>
      </c>
      <c r="C17" s="60" t="s">
        <v>10</v>
      </c>
      <c r="D17" s="52">
        <v>8400000</v>
      </c>
      <c r="E17" s="53">
        <v>0</v>
      </c>
      <c r="F17" s="54"/>
      <c r="G17" s="52">
        <v>8400000</v>
      </c>
      <c r="H17" s="55">
        <v>1</v>
      </c>
      <c r="I17" s="52">
        <v>8400000</v>
      </c>
      <c r="J17" s="56">
        <v>1</v>
      </c>
      <c r="K17" s="57">
        <v>0</v>
      </c>
      <c r="L17" s="57">
        <v>0</v>
      </c>
      <c r="M17" s="41">
        <f t="shared" si="0"/>
        <v>0</v>
      </c>
    </row>
    <row r="18" spans="1:13">
      <c r="A18" s="37"/>
      <c r="B18" s="59">
        <v>6</v>
      </c>
      <c r="C18" s="60" t="s">
        <v>11</v>
      </c>
      <c r="D18" s="52">
        <v>8540000</v>
      </c>
      <c r="E18" s="53">
        <v>0</v>
      </c>
      <c r="F18" s="54"/>
      <c r="G18" s="52">
        <v>8539776</v>
      </c>
      <c r="H18" s="55">
        <v>0.99997377049180325</v>
      </c>
      <c r="I18" s="52">
        <v>8539776</v>
      </c>
      <c r="J18" s="56">
        <v>0.99997377049180325</v>
      </c>
      <c r="K18" s="57">
        <v>0</v>
      </c>
      <c r="L18" s="57">
        <v>0</v>
      </c>
      <c r="M18" s="41">
        <f t="shared" si="0"/>
        <v>224</v>
      </c>
    </row>
    <row r="19" spans="1:13" ht="25.5">
      <c r="A19" s="37"/>
      <c r="B19" s="51">
        <v>7</v>
      </c>
      <c r="C19" s="60" t="s">
        <v>12</v>
      </c>
      <c r="D19" s="52">
        <v>4000000</v>
      </c>
      <c r="E19" s="53">
        <v>0</v>
      </c>
      <c r="F19" s="54"/>
      <c r="G19" s="52">
        <v>3996500</v>
      </c>
      <c r="H19" s="55">
        <v>0.99912500000000004</v>
      </c>
      <c r="I19" s="52">
        <v>3996500</v>
      </c>
      <c r="J19" s="56">
        <v>0.99912500000000004</v>
      </c>
      <c r="K19" s="57">
        <v>0</v>
      </c>
      <c r="L19" s="57">
        <v>0</v>
      </c>
      <c r="M19" s="41">
        <f t="shared" si="0"/>
        <v>3500</v>
      </c>
    </row>
    <row r="20" spans="1:13">
      <c r="A20" s="37"/>
      <c r="B20" s="59">
        <v>8</v>
      </c>
      <c r="C20" s="60" t="s">
        <v>13</v>
      </c>
      <c r="D20" s="52">
        <v>4000000</v>
      </c>
      <c r="E20" s="53">
        <v>0</v>
      </c>
      <c r="F20" s="54"/>
      <c r="G20" s="52">
        <v>4000000</v>
      </c>
      <c r="H20" s="55">
        <v>1</v>
      </c>
      <c r="I20" s="52">
        <v>4000000</v>
      </c>
      <c r="J20" s="56">
        <v>1</v>
      </c>
      <c r="K20" s="57">
        <v>0</v>
      </c>
      <c r="L20" s="57">
        <v>0</v>
      </c>
      <c r="M20" s="41">
        <f t="shared" si="0"/>
        <v>0</v>
      </c>
    </row>
    <row r="21" spans="1:13" ht="25.5">
      <c r="A21" s="37"/>
      <c r="B21" s="51">
        <v>9</v>
      </c>
      <c r="C21" s="60" t="s">
        <v>14</v>
      </c>
      <c r="D21" s="52">
        <v>2040000</v>
      </c>
      <c r="E21" s="53">
        <v>0</v>
      </c>
      <c r="F21" s="54"/>
      <c r="G21" s="52">
        <v>2040000</v>
      </c>
      <c r="H21" s="55">
        <v>1</v>
      </c>
      <c r="I21" s="52">
        <v>2040000</v>
      </c>
      <c r="J21" s="56">
        <v>1</v>
      </c>
      <c r="K21" s="57">
        <v>0</v>
      </c>
      <c r="L21" s="57">
        <v>0</v>
      </c>
      <c r="M21" s="41">
        <f t="shared" si="0"/>
        <v>0</v>
      </c>
    </row>
    <row r="22" spans="1:13">
      <c r="A22" s="37"/>
      <c r="B22" s="59">
        <v>10</v>
      </c>
      <c r="C22" s="61" t="s">
        <v>15</v>
      </c>
      <c r="D22" s="52">
        <v>11912000</v>
      </c>
      <c r="E22" s="53">
        <v>0</v>
      </c>
      <c r="F22" s="54"/>
      <c r="G22" s="52">
        <v>11912000</v>
      </c>
      <c r="H22" s="55">
        <v>1</v>
      </c>
      <c r="I22" s="52">
        <v>11912000</v>
      </c>
      <c r="J22" s="56">
        <v>1</v>
      </c>
      <c r="K22" s="57">
        <v>0</v>
      </c>
      <c r="L22" s="57">
        <v>0</v>
      </c>
      <c r="M22" s="41">
        <f t="shared" si="0"/>
        <v>0</v>
      </c>
    </row>
    <row r="23" spans="1:13" ht="24.75" customHeight="1">
      <c r="A23" s="37"/>
      <c r="B23" s="51">
        <v>11</v>
      </c>
      <c r="C23" s="50" t="s">
        <v>16</v>
      </c>
      <c r="D23" s="52">
        <v>19150000</v>
      </c>
      <c r="E23" s="53">
        <v>0</v>
      </c>
      <c r="F23" s="54"/>
      <c r="G23" s="52">
        <v>19125000</v>
      </c>
      <c r="H23" s="55">
        <v>0.99869451697127942</v>
      </c>
      <c r="I23" s="52">
        <v>19125000</v>
      </c>
      <c r="J23" s="56">
        <v>0.99869451697127942</v>
      </c>
      <c r="K23" s="57">
        <v>0</v>
      </c>
      <c r="L23" s="57">
        <v>0</v>
      </c>
      <c r="M23" s="41">
        <f t="shared" si="0"/>
        <v>25000</v>
      </c>
    </row>
    <row r="24" spans="1:13">
      <c r="A24" s="37"/>
      <c r="B24" s="59">
        <v>12</v>
      </c>
      <c r="C24" s="60" t="s">
        <v>17</v>
      </c>
      <c r="D24" s="62">
        <v>59611000</v>
      </c>
      <c r="E24" s="53">
        <v>0</v>
      </c>
      <c r="F24" s="54"/>
      <c r="G24" s="52">
        <v>47896300</v>
      </c>
      <c r="H24" s="55">
        <v>0.8034809011759575</v>
      </c>
      <c r="I24" s="52">
        <v>47896300</v>
      </c>
      <c r="J24" s="56">
        <v>0.8034809011759575</v>
      </c>
      <c r="K24" s="57">
        <v>0</v>
      </c>
      <c r="L24" s="57">
        <v>0</v>
      </c>
      <c r="M24" s="41">
        <f t="shared" si="0"/>
        <v>11714700</v>
      </c>
    </row>
    <row r="25" spans="1:13" ht="25.5">
      <c r="A25" s="42">
        <v>2</v>
      </c>
      <c r="B25" s="51"/>
      <c r="C25" s="63" t="s">
        <v>18</v>
      </c>
      <c r="D25" s="44">
        <f>D26+D27+D28+D29+D30+D31+D32+D33+D34+D35</f>
        <v>367800000</v>
      </c>
      <c r="E25" s="45"/>
      <c r="F25" s="46"/>
      <c r="G25" s="44">
        <f>G26+G27+G28+G29+G30+G31+G32+G33+G34+G35</f>
        <v>363391676</v>
      </c>
      <c r="H25" s="47">
        <f>(G25/D25)*100%</f>
        <v>0.98801434475258287</v>
      </c>
      <c r="I25" s="44">
        <f>I26+I27+I28+I29+I30+I31+I32+I33+I34+I35</f>
        <v>363391676</v>
      </c>
      <c r="J25" s="47">
        <f>(I25/D25)*100%</f>
        <v>0.98801434475258287</v>
      </c>
      <c r="K25" s="49"/>
      <c r="L25" s="49"/>
      <c r="M25" s="27">
        <f t="shared" si="0"/>
        <v>4408324</v>
      </c>
    </row>
    <row r="26" spans="1:13">
      <c r="A26" s="37"/>
      <c r="B26" s="59">
        <v>13</v>
      </c>
      <c r="C26" s="61" t="s">
        <v>19</v>
      </c>
      <c r="D26" s="52">
        <v>176050000</v>
      </c>
      <c r="E26" s="53">
        <v>0</v>
      </c>
      <c r="F26" s="54"/>
      <c r="G26" s="52">
        <v>175240000</v>
      </c>
      <c r="H26" s="55">
        <v>0.99539903436523713</v>
      </c>
      <c r="I26" s="52">
        <v>175240000</v>
      </c>
      <c r="J26" s="56">
        <v>0.99539903436523713</v>
      </c>
      <c r="K26" s="57">
        <v>0</v>
      </c>
      <c r="L26" s="57">
        <v>0</v>
      </c>
      <c r="M26" s="41">
        <f t="shared" si="0"/>
        <v>810000</v>
      </c>
    </row>
    <row r="27" spans="1:13">
      <c r="A27" s="37"/>
      <c r="B27" s="51">
        <v>14</v>
      </c>
      <c r="C27" s="61" t="s">
        <v>20</v>
      </c>
      <c r="D27" s="52">
        <v>20500000</v>
      </c>
      <c r="E27" s="53">
        <v>0</v>
      </c>
      <c r="F27" s="54"/>
      <c r="G27" s="52">
        <v>20166000</v>
      </c>
      <c r="H27" s="55">
        <v>0.98370731707317072</v>
      </c>
      <c r="I27" s="52">
        <v>20166000</v>
      </c>
      <c r="J27" s="56">
        <v>0.98370731707317072</v>
      </c>
      <c r="K27" s="57">
        <v>0</v>
      </c>
      <c r="L27" s="57">
        <v>0</v>
      </c>
      <c r="M27" s="41">
        <f t="shared" si="0"/>
        <v>334000</v>
      </c>
    </row>
    <row r="28" spans="1:13">
      <c r="A28" s="37"/>
      <c r="B28" s="59">
        <v>15</v>
      </c>
      <c r="C28" s="37" t="s">
        <v>21</v>
      </c>
      <c r="D28" s="52">
        <v>19000000</v>
      </c>
      <c r="E28" s="53">
        <v>0</v>
      </c>
      <c r="F28" s="54"/>
      <c r="G28" s="52">
        <v>19000000</v>
      </c>
      <c r="H28" s="55">
        <v>1</v>
      </c>
      <c r="I28" s="52">
        <v>19000000</v>
      </c>
      <c r="J28" s="56">
        <v>1</v>
      </c>
      <c r="K28" s="57">
        <v>0</v>
      </c>
      <c r="L28" s="57">
        <v>0</v>
      </c>
      <c r="M28" s="41">
        <f t="shared" si="0"/>
        <v>0</v>
      </c>
    </row>
    <row r="29" spans="1:13">
      <c r="A29" s="37"/>
      <c r="B29" s="51">
        <v>16</v>
      </c>
      <c r="C29" s="37" t="s">
        <v>22</v>
      </c>
      <c r="D29" s="52">
        <v>24250000</v>
      </c>
      <c r="E29" s="53">
        <v>0</v>
      </c>
      <c r="F29" s="54"/>
      <c r="G29" s="52">
        <v>24250000</v>
      </c>
      <c r="H29" s="55">
        <v>1</v>
      </c>
      <c r="I29" s="52">
        <v>24250000</v>
      </c>
      <c r="J29" s="56">
        <v>1</v>
      </c>
      <c r="K29" s="57">
        <v>0</v>
      </c>
      <c r="L29" s="57">
        <v>0</v>
      </c>
      <c r="M29" s="41">
        <f t="shared" si="0"/>
        <v>0</v>
      </c>
    </row>
    <row r="30" spans="1:13">
      <c r="A30" s="37"/>
      <c r="B30" s="59">
        <v>17</v>
      </c>
      <c r="C30" s="60" t="s">
        <v>23</v>
      </c>
      <c r="D30" s="52">
        <v>21000000</v>
      </c>
      <c r="E30" s="53">
        <v>0</v>
      </c>
      <c r="F30" s="54"/>
      <c r="G30" s="52">
        <v>21000000</v>
      </c>
      <c r="H30" s="55">
        <v>1</v>
      </c>
      <c r="I30" s="52">
        <v>21000000</v>
      </c>
      <c r="J30" s="56">
        <v>1</v>
      </c>
      <c r="K30" s="57">
        <v>0</v>
      </c>
      <c r="L30" s="57">
        <v>0</v>
      </c>
      <c r="M30" s="41">
        <f t="shared" si="0"/>
        <v>0</v>
      </c>
    </row>
    <row r="31" spans="1:13">
      <c r="A31" s="37"/>
      <c r="B31" s="51">
        <v>18</v>
      </c>
      <c r="C31" s="60" t="s">
        <v>24</v>
      </c>
      <c r="D31" s="52">
        <v>7500000</v>
      </c>
      <c r="E31" s="53">
        <v>0</v>
      </c>
      <c r="F31" s="54"/>
      <c r="G31" s="52">
        <v>7500000</v>
      </c>
      <c r="H31" s="55">
        <v>1</v>
      </c>
      <c r="I31" s="52">
        <v>7500000</v>
      </c>
      <c r="J31" s="56">
        <v>1</v>
      </c>
      <c r="K31" s="57">
        <v>0</v>
      </c>
      <c r="L31" s="57">
        <v>0</v>
      </c>
      <c r="M31" s="41">
        <f t="shared" si="0"/>
        <v>0</v>
      </c>
    </row>
    <row r="32" spans="1:13">
      <c r="A32" s="37"/>
      <c r="B32" s="59">
        <v>19</v>
      </c>
      <c r="C32" s="60" t="s">
        <v>25</v>
      </c>
      <c r="D32" s="52">
        <v>58000000</v>
      </c>
      <c r="E32" s="53">
        <v>0</v>
      </c>
      <c r="F32" s="54"/>
      <c r="G32" s="52">
        <v>56300000</v>
      </c>
      <c r="H32" s="55">
        <v>0.97068965517241379</v>
      </c>
      <c r="I32" s="52">
        <v>56300000</v>
      </c>
      <c r="J32" s="56">
        <v>0.97068965517241379</v>
      </c>
      <c r="K32" s="57">
        <v>0</v>
      </c>
      <c r="L32" s="57">
        <v>0</v>
      </c>
      <c r="M32" s="41">
        <f t="shared" si="0"/>
        <v>1700000</v>
      </c>
    </row>
    <row r="33" spans="1:13" ht="25.5">
      <c r="A33" s="37"/>
      <c r="B33" s="51">
        <v>20</v>
      </c>
      <c r="C33" s="60" t="s">
        <v>26</v>
      </c>
      <c r="D33" s="52">
        <v>33500000</v>
      </c>
      <c r="E33" s="53">
        <v>0</v>
      </c>
      <c r="F33" s="54"/>
      <c r="G33" s="52">
        <v>31935676</v>
      </c>
      <c r="H33" s="55">
        <v>0.95330376119402982</v>
      </c>
      <c r="I33" s="52">
        <v>31935676</v>
      </c>
      <c r="J33" s="56">
        <v>0.95330376119402982</v>
      </c>
      <c r="K33" s="57">
        <v>0</v>
      </c>
      <c r="L33" s="57">
        <v>0</v>
      </c>
      <c r="M33" s="41">
        <f t="shared" si="0"/>
        <v>1564324</v>
      </c>
    </row>
    <row r="34" spans="1:13" ht="25.5">
      <c r="A34" s="61"/>
      <c r="B34" s="59">
        <v>21</v>
      </c>
      <c r="C34" s="60" t="s">
        <v>27</v>
      </c>
      <c r="D34" s="52">
        <v>3000000</v>
      </c>
      <c r="E34" s="53">
        <v>0</v>
      </c>
      <c r="F34" s="54"/>
      <c r="G34" s="52">
        <v>3000000</v>
      </c>
      <c r="H34" s="55">
        <f>(G34/D34)*100%</f>
        <v>1</v>
      </c>
      <c r="I34" s="52">
        <v>3000000</v>
      </c>
      <c r="J34" s="55">
        <f>(I34/D34)*100%</f>
        <v>1</v>
      </c>
      <c r="K34" s="57">
        <v>0</v>
      </c>
      <c r="L34" s="57">
        <v>0</v>
      </c>
      <c r="M34" s="41">
        <f t="shared" si="0"/>
        <v>0</v>
      </c>
    </row>
    <row r="35" spans="1:13" ht="30.75" customHeight="1">
      <c r="A35" s="61"/>
      <c r="B35" s="51">
        <v>22</v>
      </c>
      <c r="C35" s="61" t="s">
        <v>28</v>
      </c>
      <c r="D35" s="52">
        <v>5000000</v>
      </c>
      <c r="E35" s="53">
        <v>0</v>
      </c>
      <c r="F35" s="36"/>
      <c r="G35" s="38">
        <v>5000000</v>
      </c>
      <c r="H35" s="55">
        <v>1</v>
      </c>
      <c r="I35" s="64">
        <v>5000000</v>
      </c>
      <c r="J35" s="56">
        <v>1</v>
      </c>
      <c r="K35" s="57">
        <v>0</v>
      </c>
      <c r="L35" s="57">
        <v>0</v>
      </c>
      <c r="M35" s="41">
        <f t="shared" si="0"/>
        <v>0</v>
      </c>
    </row>
    <row r="36" spans="1:13">
      <c r="A36" s="61"/>
      <c r="B36" s="51">
        <v>23</v>
      </c>
      <c r="C36" s="61" t="s">
        <v>29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41">
        <f t="shared" si="0"/>
        <v>0</v>
      </c>
    </row>
    <row r="37" spans="1:13">
      <c r="A37" s="65">
        <v>3</v>
      </c>
      <c r="B37" s="65"/>
      <c r="C37" s="66" t="s">
        <v>31</v>
      </c>
      <c r="D37" s="67">
        <v>6400000</v>
      </c>
      <c r="E37" s="68"/>
      <c r="F37" s="68"/>
      <c r="G37" s="67">
        <v>6400000</v>
      </c>
      <c r="H37" s="69">
        <v>1</v>
      </c>
      <c r="I37" s="67">
        <v>6400000</v>
      </c>
      <c r="J37" s="48">
        <v>1</v>
      </c>
      <c r="K37" s="70"/>
      <c r="L37" s="70"/>
      <c r="M37" s="27">
        <f t="shared" si="0"/>
        <v>0</v>
      </c>
    </row>
    <row r="38" spans="1:13">
      <c r="A38" s="65"/>
      <c r="B38" s="51">
        <v>24</v>
      </c>
      <c r="C38" s="71" t="s">
        <v>32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41">
        <f t="shared" si="0"/>
        <v>0</v>
      </c>
    </row>
    <row r="39" spans="1:13">
      <c r="A39" s="72"/>
      <c r="B39" s="72">
        <v>25</v>
      </c>
      <c r="C39" s="50" t="s">
        <v>33</v>
      </c>
      <c r="D39" s="52">
        <v>6400000</v>
      </c>
      <c r="E39" s="53">
        <v>0</v>
      </c>
      <c r="F39" s="54"/>
      <c r="G39" s="52">
        <v>6400000</v>
      </c>
      <c r="H39" s="55">
        <v>1</v>
      </c>
      <c r="I39" s="52">
        <v>6400000</v>
      </c>
      <c r="J39" s="56">
        <v>1</v>
      </c>
      <c r="K39" s="57">
        <v>0</v>
      </c>
      <c r="L39" s="57">
        <v>0</v>
      </c>
      <c r="M39" s="41">
        <f t="shared" si="0"/>
        <v>0</v>
      </c>
    </row>
    <row r="40" spans="1:13" ht="25.5">
      <c r="A40" s="65">
        <v>4</v>
      </c>
      <c r="B40" s="65"/>
      <c r="C40" s="63" t="s">
        <v>34</v>
      </c>
      <c r="D40" s="44">
        <v>40000000</v>
      </c>
      <c r="E40" s="45">
        <v>0</v>
      </c>
      <c r="F40" s="46"/>
      <c r="G40" s="44">
        <v>39950000</v>
      </c>
      <c r="H40" s="47">
        <v>0.99875000000000003</v>
      </c>
      <c r="I40" s="44">
        <v>39950000</v>
      </c>
      <c r="J40" s="48">
        <v>0.99875000000000003</v>
      </c>
      <c r="K40" s="49"/>
      <c r="L40" s="49"/>
      <c r="M40" s="27">
        <f t="shared" si="0"/>
        <v>50000</v>
      </c>
    </row>
    <row r="41" spans="1:13">
      <c r="A41" s="72"/>
      <c r="B41" s="72">
        <v>26</v>
      </c>
      <c r="C41" s="60" t="s">
        <v>30</v>
      </c>
      <c r="D41" s="52">
        <v>40000000</v>
      </c>
      <c r="E41" s="53">
        <v>0</v>
      </c>
      <c r="F41" s="54"/>
      <c r="G41" s="52">
        <v>39950000</v>
      </c>
      <c r="H41" s="55">
        <v>0.99875000000000003</v>
      </c>
      <c r="I41" s="52">
        <v>39950000</v>
      </c>
      <c r="J41" s="56">
        <v>0.99875000000000003</v>
      </c>
      <c r="K41" s="57">
        <v>0</v>
      </c>
      <c r="L41" s="57">
        <v>0</v>
      </c>
      <c r="M41" s="41">
        <f t="shared" si="0"/>
        <v>50000</v>
      </c>
    </row>
    <row r="42" spans="1:13">
      <c r="A42" s="65">
        <v>5</v>
      </c>
      <c r="B42" s="65"/>
      <c r="C42" s="43" t="s">
        <v>35</v>
      </c>
      <c r="D42" s="44">
        <v>13000000</v>
      </c>
      <c r="E42" s="45">
        <v>0</v>
      </c>
      <c r="F42" s="46"/>
      <c r="G42" s="44">
        <v>13000000</v>
      </c>
      <c r="H42" s="47">
        <v>1</v>
      </c>
      <c r="I42" s="44">
        <v>13000000</v>
      </c>
      <c r="J42" s="48">
        <v>1</v>
      </c>
      <c r="K42" s="49"/>
      <c r="L42" s="49"/>
      <c r="M42" s="27">
        <f t="shared" si="0"/>
        <v>0</v>
      </c>
    </row>
    <row r="43" spans="1:13" ht="25.5">
      <c r="A43" s="72"/>
      <c r="B43" s="72">
        <v>27</v>
      </c>
      <c r="C43" s="61" t="s">
        <v>36</v>
      </c>
      <c r="D43" s="52">
        <v>13000000</v>
      </c>
      <c r="E43" s="53">
        <v>0</v>
      </c>
      <c r="F43" s="54"/>
      <c r="G43" s="52">
        <v>13000000</v>
      </c>
      <c r="H43" s="55">
        <v>1</v>
      </c>
      <c r="I43" s="52">
        <v>13000000</v>
      </c>
      <c r="J43" s="56">
        <v>1</v>
      </c>
      <c r="K43" s="57">
        <v>0</v>
      </c>
      <c r="L43" s="57">
        <v>0</v>
      </c>
      <c r="M43" s="41">
        <f t="shared" si="0"/>
        <v>0</v>
      </c>
    </row>
    <row r="44" spans="1:13" ht="25.5">
      <c r="A44" s="65">
        <v>6</v>
      </c>
      <c r="B44" s="65"/>
      <c r="C44" s="63" t="s">
        <v>37</v>
      </c>
      <c r="D44" s="44">
        <v>13300000</v>
      </c>
      <c r="E44" s="45">
        <v>0</v>
      </c>
      <c r="F44" s="46"/>
      <c r="G44" s="44">
        <v>9100000</v>
      </c>
      <c r="H44" s="47">
        <v>0.68421052631578949</v>
      </c>
      <c r="I44" s="44">
        <v>9100000</v>
      </c>
      <c r="J44" s="48">
        <v>0.68421052631578949</v>
      </c>
      <c r="K44" s="49"/>
      <c r="L44" s="49"/>
      <c r="M44" s="27">
        <f t="shared" si="0"/>
        <v>4200000</v>
      </c>
    </row>
    <row r="45" spans="1:13" ht="25.5">
      <c r="A45" s="72"/>
      <c r="B45" s="72">
        <v>28</v>
      </c>
      <c r="C45" s="60" t="s">
        <v>38</v>
      </c>
      <c r="D45" s="52">
        <v>13300000</v>
      </c>
      <c r="E45" s="53"/>
      <c r="F45" s="53"/>
      <c r="G45" s="52">
        <v>9100000</v>
      </c>
      <c r="H45" s="55">
        <v>0.68421052631578949</v>
      </c>
      <c r="I45" s="52">
        <v>9100000</v>
      </c>
      <c r="J45" s="56">
        <v>0.68421052631578949</v>
      </c>
      <c r="K45" s="73"/>
      <c r="L45" s="73"/>
      <c r="M45" s="41">
        <f t="shared" si="0"/>
        <v>4200000</v>
      </c>
    </row>
    <row r="46" spans="1:13" ht="25.5">
      <c r="A46" s="65">
        <v>7</v>
      </c>
      <c r="B46" s="65"/>
      <c r="C46" s="63" t="s">
        <v>39</v>
      </c>
      <c r="D46" s="44">
        <v>11000000</v>
      </c>
      <c r="E46" s="45">
        <v>0</v>
      </c>
      <c r="F46" s="46"/>
      <c r="G46" s="44">
        <v>10860000</v>
      </c>
      <c r="H46" s="47">
        <v>0.9872727272727273</v>
      </c>
      <c r="I46" s="44">
        <v>10860000</v>
      </c>
      <c r="J46" s="48">
        <v>0.9872727272727273</v>
      </c>
      <c r="K46" s="49"/>
      <c r="L46" s="49"/>
      <c r="M46" s="27">
        <f t="shared" si="0"/>
        <v>140000</v>
      </c>
    </row>
    <row r="47" spans="1:13">
      <c r="A47" s="51"/>
      <c r="B47" s="51">
        <v>29</v>
      </c>
      <c r="C47" s="60" t="s">
        <v>40</v>
      </c>
      <c r="D47" s="52">
        <v>11000000</v>
      </c>
      <c r="E47" s="53">
        <v>0</v>
      </c>
      <c r="F47" s="54"/>
      <c r="G47" s="52">
        <v>10860000</v>
      </c>
      <c r="H47" s="55">
        <v>0.9872727272727273</v>
      </c>
      <c r="I47" s="52">
        <v>10860000</v>
      </c>
      <c r="J47" s="56">
        <v>0.9872727272727273</v>
      </c>
      <c r="K47" s="57">
        <v>0</v>
      </c>
      <c r="L47" s="57">
        <v>0</v>
      </c>
      <c r="M47" s="41">
        <f t="shared" si="0"/>
        <v>140000</v>
      </c>
    </row>
    <row r="48" spans="1:13" ht="25.5">
      <c r="A48" s="65">
        <v>8</v>
      </c>
      <c r="B48" s="65"/>
      <c r="C48" s="63" t="s">
        <v>41</v>
      </c>
      <c r="D48" s="44">
        <v>18325000</v>
      </c>
      <c r="E48" s="45">
        <v>0</v>
      </c>
      <c r="F48" s="46"/>
      <c r="G48" s="44">
        <v>18325000</v>
      </c>
      <c r="H48" s="47">
        <v>1</v>
      </c>
      <c r="I48" s="44">
        <v>18325000</v>
      </c>
      <c r="J48" s="48">
        <v>1</v>
      </c>
      <c r="K48" s="49"/>
      <c r="L48" s="49"/>
      <c r="M48" s="27">
        <f t="shared" si="0"/>
        <v>0</v>
      </c>
    </row>
    <row r="49" spans="1:13" ht="25.5">
      <c r="A49" s="51"/>
      <c r="B49" s="51">
        <v>30</v>
      </c>
      <c r="C49" s="60" t="s">
        <v>42</v>
      </c>
      <c r="D49" s="52">
        <v>8325000</v>
      </c>
      <c r="E49" s="53">
        <v>0</v>
      </c>
      <c r="F49" s="54"/>
      <c r="G49" s="52">
        <v>8325000</v>
      </c>
      <c r="H49" s="55">
        <v>1</v>
      </c>
      <c r="I49" s="52">
        <v>8325000</v>
      </c>
      <c r="J49" s="56">
        <v>1</v>
      </c>
      <c r="K49" s="57">
        <v>0</v>
      </c>
      <c r="L49" s="57">
        <v>0</v>
      </c>
      <c r="M49" s="41">
        <f t="shared" si="0"/>
        <v>0</v>
      </c>
    </row>
    <row r="50" spans="1:13" ht="25.5">
      <c r="A50" s="51"/>
      <c r="B50" s="51">
        <v>31</v>
      </c>
      <c r="C50" s="60" t="s">
        <v>43</v>
      </c>
      <c r="D50" s="52">
        <v>10000000</v>
      </c>
      <c r="E50" s="53">
        <v>0</v>
      </c>
      <c r="F50" s="54"/>
      <c r="G50" s="52">
        <v>10000000</v>
      </c>
      <c r="H50" s="55">
        <v>1</v>
      </c>
      <c r="I50" s="52">
        <v>10000000</v>
      </c>
      <c r="J50" s="56">
        <v>1</v>
      </c>
      <c r="K50" s="57">
        <v>0</v>
      </c>
      <c r="L50" s="57">
        <v>0</v>
      </c>
      <c r="M50" s="41">
        <f t="shared" si="0"/>
        <v>0</v>
      </c>
    </row>
    <row r="51" spans="1:13" ht="25.5">
      <c r="A51" s="65">
        <v>9</v>
      </c>
      <c r="B51" s="65"/>
      <c r="C51" s="63" t="s">
        <v>44</v>
      </c>
      <c r="D51" s="44">
        <v>10000000</v>
      </c>
      <c r="E51" s="45">
        <v>0</v>
      </c>
      <c r="F51" s="46"/>
      <c r="G51" s="44">
        <v>10000000</v>
      </c>
      <c r="H51" s="47">
        <v>1</v>
      </c>
      <c r="I51" s="44">
        <v>10000000</v>
      </c>
      <c r="J51" s="48">
        <v>1</v>
      </c>
      <c r="K51" s="49"/>
      <c r="L51" s="49"/>
      <c r="M51" s="27">
        <f t="shared" si="0"/>
        <v>0</v>
      </c>
    </row>
    <row r="52" spans="1:13" ht="25.5">
      <c r="A52" s="51"/>
      <c r="B52" s="51">
        <v>32</v>
      </c>
      <c r="C52" s="60" t="s">
        <v>45</v>
      </c>
      <c r="D52" s="52">
        <v>10000000</v>
      </c>
      <c r="E52" s="53">
        <v>0</v>
      </c>
      <c r="F52" s="54"/>
      <c r="G52" s="52">
        <v>10000000</v>
      </c>
      <c r="H52" s="55">
        <v>1</v>
      </c>
      <c r="I52" s="52">
        <v>10000000</v>
      </c>
      <c r="J52" s="56">
        <v>1</v>
      </c>
      <c r="K52" s="57">
        <v>0</v>
      </c>
      <c r="L52" s="57">
        <v>0</v>
      </c>
      <c r="M52" s="41">
        <f t="shared" si="0"/>
        <v>0</v>
      </c>
    </row>
    <row r="53" spans="1:13" ht="25.5">
      <c r="A53" s="65">
        <v>10</v>
      </c>
      <c r="B53" s="65"/>
      <c r="C53" s="63" t="s">
        <v>46</v>
      </c>
      <c r="D53" s="44">
        <v>4525000</v>
      </c>
      <c r="E53" s="45">
        <v>0</v>
      </c>
      <c r="F53" s="46"/>
      <c r="G53" s="44">
        <v>0</v>
      </c>
      <c r="H53" s="47">
        <v>0</v>
      </c>
      <c r="I53" s="44">
        <v>0</v>
      </c>
      <c r="J53" s="48">
        <v>0</v>
      </c>
      <c r="K53" s="49"/>
      <c r="L53" s="49"/>
      <c r="M53" s="27">
        <f t="shared" si="0"/>
        <v>4525000</v>
      </c>
    </row>
    <row r="54" spans="1:13" ht="19.5" customHeight="1">
      <c r="A54" s="36"/>
      <c r="B54" s="36">
        <v>33</v>
      </c>
      <c r="C54" s="60" t="s">
        <v>47</v>
      </c>
      <c r="D54" s="52">
        <v>4525000</v>
      </c>
      <c r="E54" s="53">
        <v>0</v>
      </c>
      <c r="F54" s="54"/>
      <c r="G54" s="52">
        <v>0</v>
      </c>
      <c r="H54" s="55">
        <v>0</v>
      </c>
      <c r="I54" s="52">
        <v>0</v>
      </c>
      <c r="J54" s="56">
        <v>0</v>
      </c>
      <c r="K54" s="57">
        <v>0</v>
      </c>
      <c r="L54" s="57">
        <v>0</v>
      </c>
      <c r="M54" s="41">
        <f t="shared" si="0"/>
        <v>4525000</v>
      </c>
    </row>
    <row r="55" spans="1:13">
      <c r="A55" s="65">
        <v>11</v>
      </c>
      <c r="B55" s="65"/>
      <c r="C55" s="63" t="s">
        <v>48</v>
      </c>
      <c r="D55" s="44">
        <v>4570000</v>
      </c>
      <c r="E55" s="45">
        <v>0</v>
      </c>
      <c r="F55" s="46"/>
      <c r="G55" s="44">
        <v>4570000</v>
      </c>
      <c r="H55" s="47">
        <v>1</v>
      </c>
      <c r="I55" s="44">
        <v>4570000</v>
      </c>
      <c r="J55" s="48">
        <v>1</v>
      </c>
      <c r="K55" s="49"/>
      <c r="L55" s="49"/>
      <c r="M55" s="27">
        <f t="shared" si="0"/>
        <v>0</v>
      </c>
    </row>
    <row r="56" spans="1:13" ht="18.75" customHeight="1">
      <c r="A56" s="51"/>
      <c r="B56" s="51">
        <v>34</v>
      </c>
      <c r="C56" s="60" t="s">
        <v>49</v>
      </c>
      <c r="D56" s="52">
        <v>4570000</v>
      </c>
      <c r="E56" s="53">
        <v>0</v>
      </c>
      <c r="F56" s="54"/>
      <c r="G56" s="52">
        <v>4570000</v>
      </c>
      <c r="H56" s="55">
        <v>1</v>
      </c>
      <c r="I56" s="52">
        <v>4570000</v>
      </c>
      <c r="J56" s="56">
        <v>1</v>
      </c>
      <c r="K56" s="57">
        <v>0</v>
      </c>
      <c r="L56" s="57">
        <v>0</v>
      </c>
      <c r="M56" s="41">
        <f t="shared" si="0"/>
        <v>0</v>
      </c>
    </row>
    <row r="57" spans="1:13" ht="25.5">
      <c r="A57" s="65">
        <v>12</v>
      </c>
      <c r="B57" s="65"/>
      <c r="C57" s="63" t="s">
        <v>50</v>
      </c>
      <c r="D57" s="44">
        <v>4150000</v>
      </c>
      <c r="E57" s="45">
        <v>0</v>
      </c>
      <c r="F57" s="46"/>
      <c r="G57" s="44">
        <v>4150000</v>
      </c>
      <c r="H57" s="47">
        <v>1</v>
      </c>
      <c r="I57" s="44">
        <v>4150000</v>
      </c>
      <c r="J57" s="48">
        <v>1</v>
      </c>
      <c r="K57" s="49"/>
      <c r="L57" s="49"/>
      <c r="M57" s="27">
        <f t="shared" si="0"/>
        <v>0</v>
      </c>
    </row>
    <row r="58" spans="1:13" ht="25.5">
      <c r="A58" s="51"/>
      <c r="B58" s="51">
        <v>35</v>
      </c>
      <c r="C58" s="60" t="s">
        <v>51</v>
      </c>
      <c r="D58" s="52">
        <v>4150000</v>
      </c>
      <c r="E58" s="53">
        <v>0</v>
      </c>
      <c r="F58" s="54"/>
      <c r="G58" s="52">
        <v>4150000</v>
      </c>
      <c r="H58" s="55">
        <v>1</v>
      </c>
      <c r="I58" s="52">
        <v>4150000</v>
      </c>
      <c r="J58" s="56">
        <v>1</v>
      </c>
      <c r="K58" s="57">
        <v>0</v>
      </c>
      <c r="L58" s="57">
        <v>0</v>
      </c>
      <c r="M58" s="41">
        <f t="shared" si="0"/>
        <v>0</v>
      </c>
    </row>
    <row r="59" spans="1:13">
      <c r="A59" s="51">
        <v>13</v>
      </c>
      <c r="B59" s="51"/>
      <c r="C59" s="63" t="s">
        <v>52</v>
      </c>
      <c r="D59" s="44">
        <v>5000000</v>
      </c>
      <c r="E59" s="45">
        <v>0</v>
      </c>
      <c r="F59" s="46"/>
      <c r="G59" s="44">
        <v>3800000</v>
      </c>
      <c r="H59" s="47">
        <v>0.76</v>
      </c>
      <c r="I59" s="44">
        <v>3800000</v>
      </c>
      <c r="J59" s="48">
        <v>0.76</v>
      </c>
      <c r="K59" s="49"/>
      <c r="L59" s="49"/>
      <c r="M59" s="27">
        <f t="shared" si="0"/>
        <v>1200000</v>
      </c>
    </row>
    <row r="60" spans="1:13" ht="25.5">
      <c r="A60" s="65"/>
      <c r="B60" s="65">
        <v>36</v>
      </c>
      <c r="C60" s="60" t="s">
        <v>53</v>
      </c>
      <c r="D60" s="52">
        <v>5000000</v>
      </c>
      <c r="E60" s="53">
        <v>0</v>
      </c>
      <c r="F60" s="54"/>
      <c r="G60" s="52">
        <v>3800000</v>
      </c>
      <c r="H60" s="55">
        <v>0.76</v>
      </c>
      <c r="I60" s="52">
        <v>3800000</v>
      </c>
      <c r="J60" s="56">
        <v>0.76</v>
      </c>
      <c r="K60" s="57">
        <v>0</v>
      </c>
      <c r="L60" s="57">
        <v>0</v>
      </c>
      <c r="M60" s="41">
        <f t="shared" si="0"/>
        <v>1200000</v>
      </c>
    </row>
    <row r="61" spans="1:13" ht="25.5">
      <c r="A61" s="51">
        <v>14</v>
      </c>
      <c r="B61" s="51"/>
      <c r="C61" s="63" t="s">
        <v>54</v>
      </c>
      <c r="D61" s="44">
        <v>10000000</v>
      </c>
      <c r="E61" s="45">
        <v>0</v>
      </c>
      <c r="F61" s="46"/>
      <c r="G61" s="44">
        <v>10000000</v>
      </c>
      <c r="H61" s="47">
        <v>1</v>
      </c>
      <c r="I61" s="44">
        <v>10000000</v>
      </c>
      <c r="J61" s="48">
        <v>1</v>
      </c>
      <c r="K61" s="49"/>
      <c r="L61" s="49"/>
      <c r="M61" s="27">
        <f t="shared" si="0"/>
        <v>0</v>
      </c>
    </row>
    <row r="62" spans="1:13" ht="25.5">
      <c r="A62" s="65"/>
      <c r="B62" s="65">
        <v>37</v>
      </c>
      <c r="C62" s="60" t="s">
        <v>55</v>
      </c>
      <c r="D62" s="52">
        <v>10000000</v>
      </c>
      <c r="E62" s="53">
        <v>0</v>
      </c>
      <c r="F62" s="54"/>
      <c r="G62" s="52">
        <v>10000000</v>
      </c>
      <c r="H62" s="55">
        <v>1</v>
      </c>
      <c r="I62" s="52">
        <v>10000000</v>
      </c>
      <c r="J62" s="56">
        <v>1</v>
      </c>
      <c r="K62" s="57">
        <v>0</v>
      </c>
      <c r="L62" s="57">
        <v>0</v>
      </c>
      <c r="M62" s="41">
        <f t="shared" si="0"/>
        <v>0</v>
      </c>
    </row>
    <row r="63" spans="1:13" ht="25.5">
      <c r="A63" s="36">
        <v>15</v>
      </c>
      <c r="B63" s="36"/>
      <c r="C63" s="63" t="s">
        <v>56</v>
      </c>
      <c r="D63" s="44">
        <v>12350000</v>
      </c>
      <c r="E63" s="45">
        <v>0</v>
      </c>
      <c r="F63" s="46"/>
      <c r="G63" s="44">
        <v>12350000</v>
      </c>
      <c r="H63" s="47">
        <v>1</v>
      </c>
      <c r="I63" s="44">
        <v>12350000</v>
      </c>
      <c r="J63" s="48">
        <v>1</v>
      </c>
      <c r="K63" s="49"/>
      <c r="L63" s="49"/>
      <c r="M63" s="27">
        <f t="shared" si="0"/>
        <v>0</v>
      </c>
    </row>
    <row r="64" spans="1:13">
      <c r="A64" s="36"/>
      <c r="B64" s="36">
        <v>38</v>
      </c>
      <c r="C64" s="61" t="s">
        <v>57</v>
      </c>
      <c r="D64" s="52">
        <v>12350000</v>
      </c>
      <c r="E64" s="53">
        <v>0</v>
      </c>
      <c r="F64" s="54"/>
      <c r="G64" s="52">
        <v>12350000</v>
      </c>
      <c r="H64" s="55">
        <v>1</v>
      </c>
      <c r="I64" s="52">
        <v>12350000</v>
      </c>
      <c r="J64" s="56">
        <v>1</v>
      </c>
      <c r="K64" s="57">
        <v>0</v>
      </c>
      <c r="L64" s="57">
        <v>0</v>
      </c>
      <c r="M64" s="41">
        <f t="shared" si="0"/>
        <v>0</v>
      </c>
    </row>
    <row r="65" spans="1:13" ht="25.5">
      <c r="A65" s="65">
        <v>16</v>
      </c>
      <c r="B65" s="65"/>
      <c r="C65" s="63" t="s">
        <v>58</v>
      </c>
      <c r="D65" s="44">
        <v>10000000</v>
      </c>
      <c r="E65" s="45">
        <v>0</v>
      </c>
      <c r="F65" s="46"/>
      <c r="G65" s="44">
        <v>10000000</v>
      </c>
      <c r="H65" s="47">
        <v>1</v>
      </c>
      <c r="I65" s="44">
        <v>10000000</v>
      </c>
      <c r="J65" s="48">
        <v>1</v>
      </c>
      <c r="K65" s="49"/>
      <c r="L65" s="49"/>
      <c r="M65" s="27">
        <f t="shared" si="0"/>
        <v>0</v>
      </c>
    </row>
    <row r="66" spans="1:13">
      <c r="A66" s="51"/>
      <c r="B66" s="51">
        <v>39</v>
      </c>
      <c r="C66" s="60" t="s">
        <v>59</v>
      </c>
      <c r="D66" s="52">
        <v>10000000</v>
      </c>
      <c r="E66" s="53">
        <v>0</v>
      </c>
      <c r="F66" s="54"/>
      <c r="G66" s="52">
        <v>10000000</v>
      </c>
      <c r="H66" s="55">
        <v>1</v>
      </c>
      <c r="I66" s="52">
        <v>10000000</v>
      </c>
      <c r="J66" s="56">
        <v>1</v>
      </c>
      <c r="K66" s="57">
        <v>0</v>
      </c>
      <c r="L66" s="57">
        <v>0</v>
      </c>
      <c r="M66" s="41">
        <f t="shared" si="0"/>
        <v>0</v>
      </c>
    </row>
    <row r="67" spans="1:13" ht="25.5">
      <c r="A67" s="65">
        <v>17</v>
      </c>
      <c r="B67" s="65"/>
      <c r="C67" s="63" t="s">
        <v>60</v>
      </c>
      <c r="D67" s="44">
        <v>50000000</v>
      </c>
      <c r="E67" s="45">
        <v>0</v>
      </c>
      <c r="F67" s="46"/>
      <c r="G67" s="44">
        <v>50000000</v>
      </c>
      <c r="H67" s="47">
        <v>0</v>
      </c>
      <c r="I67" s="44">
        <v>50000000</v>
      </c>
      <c r="J67" s="48">
        <v>0</v>
      </c>
      <c r="K67" s="49"/>
      <c r="L67" s="49"/>
      <c r="M67" s="27">
        <f t="shared" si="0"/>
        <v>0</v>
      </c>
    </row>
    <row r="68" spans="1:13" ht="25.5">
      <c r="A68" s="51"/>
      <c r="B68" s="51">
        <v>40</v>
      </c>
      <c r="C68" s="60" t="s">
        <v>61</v>
      </c>
      <c r="D68" s="52">
        <v>50000000</v>
      </c>
      <c r="E68" s="53">
        <v>0</v>
      </c>
      <c r="F68" s="54"/>
      <c r="G68" s="52">
        <v>50000000</v>
      </c>
      <c r="H68" s="55">
        <v>1</v>
      </c>
      <c r="I68" s="52">
        <v>50000000</v>
      </c>
      <c r="J68" s="56">
        <v>1</v>
      </c>
      <c r="K68" s="57">
        <v>0</v>
      </c>
      <c r="L68" s="57">
        <v>0</v>
      </c>
      <c r="M68" s="41">
        <f t="shared" si="0"/>
        <v>0</v>
      </c>
    </row>
    <row r="69" spans="1:13" ht="25.5">
      <c r="A69" s="65">
        <v>18</v>
      </c>
      <c r="B69" s="65"/>
      <c r="C69" s="63" t="s">
        <v>62</v>
      </c>
      <c r="D69" s="44">
        <v>38000000</v>
      </c>
      <c r="E69" s="45">
        <v>0</v>
      </c>
      <c r="F69" s="46"/>
      <c r="G69" s="44">
        <v>38000000</v>
      </c>
      <c r="H69" s="47">
        <v>1</v>
      </c>
      <c r="I69" s="44">
        <v>38000000</v>
      </c>
      <c r="J69" s="48">
        <v>1</v>
      </c>
      <c r="K69" s="49"/>
      <c r="L69" s="49"/>
      <c r="M69" s="27">
        <f t="shared" si="0"/>
        <v>0</v>
      </c>
    </row>
    <row r="70" spans="1:13" ht="25.5" customHeight="1">
      <c r="A70" s="51"/>
      <c r="B70" s="51">
        <v>41</v>
      </c>
      <c r="C70" s="60" t="s">
        <v>63</v>
      </c>
      <c r="D70" s="52">
        <v>10000000</v>
      </c>
      <c r="E70" s="53">
        <v>0</v>
      </c>
      <c r="F70" s="54"/>
      <c r="G70" s="52">
        <v>10000000</v>
      </c>
      <c r="H70" s="55">
        <v>1</v>
      </c>
      <c r="I70" s="52">
        <v>10000000</v>
      </c>
      <c r="J70" s="56">
        <v>1</v>
      </c>
      <c r="K70" s="57">
        <v>0</v>
      </c>
      <c r="L70" s="57">
        <v>0</v>
      </c>
      <c r="M70" s="41">
        <f t="shared" si="0"/>
        <v>0</v>
      </c>
    </row>
    <row r="71" spans="1:13">
      <c r="A71" s="51"/>
      <c r="B71" s="51">
        <v>42</v>
      </c>
      <c r="C71" s="61" t="s">
        <v>64</v>
      </c>
      <c r="D71" s="52">
        <v>8000000</v>
      </c>
      <c r="E71" s="53">
        <v>0</v>
      </c>
      <c r="F71" s="54"/>
      <c r="G71" s="52">
        <v>8000000</v>
      </c>
      <c r="H71" s="55">
        <v>1</v>
      </c>
      <c r="I71" s="52">
        <v>8000000</v>
      </c>
      <c r="J71" s="56">
        <v>1</v>
      </c>
      <c r="K71" s="57">
        <v>0</v>
      </c>
      <c r="L71" s="57">
        <v>0</v>
      </c>
      <c r="M71" s="41">
        <f t="shared" si="0"/>
        <v>0</v>
      </c>
    </row>
    <row r="72" spans="1:13">
      <c r="A72" s="51"/>
      <c r="B72" s="51">
        <v>43</v>
      </c>
      <c r="C72" s="61" t="s">
        <v>65</v>
      </c>
      <c r="D72" s="52">
        <v>10000000</v>
      </c>
      <c r="E72" s="53">
        <v>0</v>
      </c>
      <c r="F72" s="54"/>
      <c r="G72" s="52">
        <v>10000000</v>
      </c>
      <c r="H72" s="55">
        <v>1</v>
      </c>
      <c r="I72" s="52">
        <v>10000000</v>
      </c>
      <c r="J72" s="56">
        <v>1</v>
      </c>
      <c r="K72" s="57">
        <v>0</v>
      </c>
      <c r="L72" s="57">
        <v>0</v>
      </c>
      <c r="M72" s="41">
        <f t="shared" si="0"/>
        <v>0</v>
      </c>
    </row>
    <row r="73" spans="1:13" ht="25.5">
      <c r="A73" s="51"/>
      <c r="B73" s="51">
        <v>44</v>
      </c>
      <c r="C73" s="61" t="s">
        <v>66</v>
      </c>
      <c r="D73" s="52">
        <v>10000000</v>
      </c>
      <c r="E73" s="53">
        <v>0</v>
      </c>
      <c r="F73" s="54"/>
      <c r="G73" s="52">
        <v>10000000</v>
      </c>
      <c r="H73" s="55">
        <v>1</v>
      </c>
      <c r="I73" s="52">
        <v>10000000</v>
      </c>
      <c r="J73" s="56">
        <v>1</v>
      </c>
      <c r="K73" s="57">
        <v>0</v>
      </c>
      <c r="L73" s="57">
        <v>0</v>
      </c>
      <c r="M73" s="41">
        <f t="shared" ref="M73:M99" si="1">D73-G73</f>
        <v>0</v>
      </c>
    </row>
    <row r="74" spans="1:13" ht="25.5">
      <c r="A74" s="65">
        <v>19</v>
      </c>
      <c r="B74" s="65"/>
      <c r="C74" s="63" t="s">
        <v>67</v>
      </c>
      <c r="D74" s="44">
        <v>38000000</v>
      </c>
      <c r="E74" s="45">
        <v>0</v>
      </c>
      <c r="F74" s="46"/>
      <c r="G74" s="44">
        <v>37259000</v>
      </c>
      <c r="H74" s="47">
        <v>0.98050000000000004</v>
      </c>
      <c r="I74" s="44">
        <v>37259000</v>
      </c>
      <c r="J74" s="48">
        <v>0.98050000000000004</v>
      </c>
      <c r="K74" s="49"/>
      <c r="L74" s="49"/>
      <c r="M74" s="27">
        <f t="shared" si="1"/>
        <v>741000</v>
      </c>
    </row>
    <row r="75" spans="1:13">
      <c r="A75" s="51"/>
      <c r="B75" s="51">
        <v>45</v>
      </c>
      <c r="C75" s="60" t="s">
        <v>68</v>
      </c>
      <c r="D75" s="52">
        <v>38000000</v>
      </c>
      <c r="E75" s="53">
        <v>0</v>
      </c>
      <c r="F75" s="54"/>
      <c r="G75" s="52">
        <v>37259000</v>
      </c>
      <c r="H75" s="55">
        <v>0.98050000000000004</v>
      </c>
      <c r="I75" s="52">
        <v>37259000</v>
      </c>
      <c r="J75" s="56">
        <v>0.98050000000000004</v>
      </c>
      <c r="K75" s="57">
        <v>0</v>
      </c>
      <c r="L75" s="57">
        <v>0</v>
      </c>
      <c r="M75" s="41">
        <f t="shared" si="1"/>
        <v>741000</v>
      </c>
    </row>
    <row r="76" spans="1:13" ht="25.5">
      <c r="A76" s="65">
        <v>20</v>
      </c>
      <c r="B76" s="65"/>
      <c r="C76" s="42" t="s">
        <v>69</v>
      </c>
      <c r="D76" s="44">
        <v>10000000</v>
      </c>
      <c r="E76" s="45">
        <v>0</v>
      </c>
      <c r="F76" s="46"/>
      <c r="G76" s="44">
        <v>10000000</v>
      </c>
      <c r="H76" s="47">
        <v>1</v>
      </c>
      <c r="I76" s="44">
        <v>10000000</v>
      </c>
      <c r="J76" s="48">
        <v>1</v>
      </c>
      <c r="K76" s="49"/>
      <c r="L76" s="49"/>
      <c r="M76" s="27">
        <f t="shared" si="1"/>
        <v>0</v>
      </c>
    </row>
    <row r="77" spans="1:13" ht="25.5">
      <c r="A77" s="51"/>
      <c r="B77" s="51">
        <v>46</v>
      </c>
      <c r="C77" s="61" t="s">
        <v>70</v>
      </c>
      <c r="D77" s="52">
        <v>10000000</v>
      </c>
      <c r="E77" s="53">
        <v>0</v>
      </c>
      <c r="F77" s="54"/>
      <c r="G77" s="52">
        <v>10000000</v>
      </c>
      <c r="H77" s="55">
        <v>1</v>
      </c>
      <c r="I77" s="52">
        <v>10000000</v>
      </c>
      <c r="J77" s="56">
        <v>1</v>
      </c>
      <c r="K77" s="57">
        <v>0</v>
      </c>
      <c r="L77" s="57">
        <v>0</v>
      </c>
      <c r="M77" s="41">
        <f t="shared" si="1"/>
        <v>0</v>
      </c>
    </row>
    <row r="78" spans="1:13" ht="25.5">
      <c r="A78" s="65">
        <v>21</v>
      </c>
      <c r="B78" s="65"/>
      <c r="C78" s="63" t="s">
        <v>71</v>
      </c>
      <c r="D78" s="44">
        <v>5000000</v>
      </c>
      <c r="E78" s="45">
        <v>0</v>
      </c>
      <c r="F78" s="46"/>
      <c r="G78" s="44">
        <v>5000000</v>
      </c>
      <c r="H78" s="47">
        <v>1</v>
      </c>
      <c r="I78" s="44">
        <v>5000000</v>
      </c>
      <c r="J78" s="48">
        <v>1</v>
      </c>
      <c r="K78" s="49"/>
      <c r="L78" s="49"/>
      <c r="M78" s="27">
        <f t="shared" si="1"/>
        <v>0</v>
      </c>
    </row>
    <row r="79" spans="1:13" ht="25.5">
      <c r="A79" s="51"/>
      <c r="B79" s="51">
        <v>47</v>
      </c>
      <c r="C79" s="60" t="s">
        <v>72</v>
      </c>
      <c r="D79" s="52">
        <v>5000000</v>
      </c>
      <c r="E79" s="53">
        <v>0</v>
      </c>
      <c r="F79" s="54"/>
      <c r="G79" s="52">
        <v>5000000</v>
      </c>
      <c r="H79" s="55">
        <v>1</v>
      </c>
      <c r="I79" s="52">
        <v>5000000</v>
      </c>
      <c r="J79" s="56">
        <v>1</v>
      </c>
      <c r="K79" s="57">
        <v>0</v>
      </c>
      <c r="L79" s="57">
        <v>0</v>
      </c>
      <c r="M79" s="41">
        <f t="shared" si="1"/>
        <v>0</v>
      </c>
    </row>
    <row r="80" spans="1:13" ht="19.5" customHeight="1">
      <c r="A80" s="65">
        <v>22</v>
      </c>
      <c r="B80" s="65"/>
      <c r="C80" s="63" t="s">
        <v>73</v>
      </c>
      <c r="D80" s="44">
        <v>5000000</v>
      </c>
      <c r="E80" s="45">
        <v>0</v>
      </c>
      <c r="F80" s="46"/>
      <c r="G80" s="44">
        <v>5000000</v>
      </c>
      <c r="H80" s="47">
        <v>1</v>
      </c>
      <c r="I80" s="44">
        <v>5000000</v>
      </c>
      <c r="J80" s="48">
        <v>1</v>
      </c>
      <c r="K80" s="49"/>
      <c r="L80" s="49"/>
      <c r="M80" s="27">
        <f t="shared" si="1"/>
        <v>0</v>
      </c>
    </row>
    <row r="81" spans="1:13" ht="51">
      <c r="A81" s="51"/>
      <c r="B81" s="51">
        <v>48</v>
      </c>
      <c r="C81" s="60" t="s">
        <v>74</v>
      </c>
      <c r="D81" s="52">
        <v>5000000</v>
      </c>
      <c r="E81" s="53">
        <v>0</v>
      </c>
      <c r="F81" s="54"/>
      <c r="G81" s="52">
        <v>5000000</v>
      </c>
      <c r="H81" s="55">
        <v>1</v>
      </c>
      <c r="I81" s="52">
        <v>5000000</v>
      </c>
      <c r="J81" s="56">
        <v>1</v>
      </c>
      <c r="K81" s="57">
        <v>0</v>
      </c>
      <c r="L81" s="57">
        <v>0</v>
      </c>
      <c r="M81" s="41">
        <f t="shared" si="1"/>
        <v>0</v>
      </c>
    </row>
    <row r="82" spans="1:13" ht="25.5">
      <c r="A82" s="65">
        <v>23</v>
      </c>
      <c r="B82" s="65"/>
      <c r="C82" s="63" t="s">
        <v>75</v>
      </c>
      <c r="D82" s="44">
        <v>6737000</v>
      </c>
      <c r="E82" s="45">
        <v>0</v>
      </c>
      <c r="F82" s="46"/>
      <c r="G82" s="44">
        <v>6737000</v>
      </c>
      <c r="H82" s="47">
        <v>1</v>
      </c>
      <c r="I82" s="44">
        <v>6737000</v>
      </c>
      <c r="J82" s="48">
        <v>1</v>
      </c>
      <c r="K82" s="49"/>
      <c r="L82" s="49"/>
      <c r="M82" s="27">
        <f t="shared" si="1"/>
        <v>0</v>
      </c>
    </row>
    <row r="83" spans="1:13" ht="25.5">
      <c r="A83" s="36"/>
      <c r="B83" s="36">
        <v>49</v>
      </c>
      <c r="C83" s="37" t="s">
        <v>76</v>
      </c>
      <c r="D83" s="52">
        <v>6737000</v>
      </c>
      <c r="E83" s="53">
        <v>0</v>
      </c>
      <c r="F83" s="36"/>
      <c r="G83" s="52">
        <v>6737000</v>
      </c>
      <c r="H83" s="55">
        <v>1</v>
      </c>
      <c r="I83" s="52">
        <v>6737000</v>
      </c>
      <c r="J83" s="56">
        <v>1</v>
      </c>
      <c r="K83" s="57">
        <v>0</v>
      </c>
      <c r="L83" s="57">
        <v>0</v>
      </c>
      <c r="M83" s="41">
        <f t="shared" si="1"/>
        <v>0</v>
      </c>
    </row>
    <row r="84" spans="1:13">
      <c r="A84" s="65">
        <v>24</v>
      </c>
      <c r="B84" s="65"/>
      <c r="C84" s="74" t="s">
        <v>77</v>
      </c>
      <c r="D84" s="32">
        <v>0</v>
      </c>
      <c r="E84" s="30"/>
      <c r="F84" s="30"/>
      <c r="G84" s="44">
        <v>0</v>
      </c>
      <c r="H84" s="47">
        <v>0</v>
      </c>
      <c r="I84" s="44">
        <v>0</v>
      </c>
      <c r="J84" s="48">
        <v>0</v>
      </c>
      <c r="K84" s="49"/>
      <c r="L84" s="49"/>
      <c r="M84" s="27">
        <f t="shared" si="1"/>
        <v>0</v>
      </c>
    </row>
    <row r="85" spans="1:13">
      <c r="A85" s="36"/>
      <c r="B85" s="36">
        <v>50</v>
      </c>
      <c r="C85" s="37" t="s">
        <v>78</v>
      </c>
      <c r="D85" s="38">
        <v>0</v>
      </c>
      <c r="E85" s="36"/>
      <c r="F85" s="36"/>
      <c r="G85" s="52"/>
      <c r="H85" s="75">
        <v>0</v>
      </c>
      <c r="I85" s="44">
        <v>0</v>
      </c>
      <c r="J85" s="56">
        <v>0</v>
      </c>
      <c r="K85" s="49"/>
      <c r="L85" s="49"/>
      <c r="M85" s="41">
        <f t="shared" si="1"/>
        <v>0</v>
      </c>
    </row>
    <row r="86" spans="1:13">
      <c r="A86" s="65">
        <v>25</v>
      </c>
      <c r="B86" s="65"/>
      <c r="C86" s="74" t="s">
        <v>79</v>
      </c>
      <c r="D86" s="32">
        <v>7992000</v>
      </c>
      <c r="E86" s="30"/>
      <c r="F86" s="30"/>
      <c r="G86" s="44">
        <v>7992000</v>
      </c>
      <c r="H86" s="47">
        <v>1</v>
      </c>
      <c r="I86" s="44">
        <v>7992000</v>
      </c>
      <c r="J86" s="48">
        <v>1</v>
      </c>
      <c r="K86" s="49"/>
      <c r="L86" s="49"/>
      <c r="M86" s="27">
        <f t="shared" si="1"/>
        <v>0</v>
      </c>
    </row>
    <row r="87" spans="1:13" ht="18.75" customHeight="1">
      <c r="A87" s="36"/>
      <c r="B87" s="36">
        <v>51</v>
      </c>
      <c r="C87" s="37" t="s">
        <v>80</v>
      </c>
      <c r="D87" s="38">
        <v>7992000</v>
      </c>
      <c r="E87" s="36"/>
      <c r="F87" s="36"/>
      <c r="G87" s="52">
        <v>7992000</v>
      </c>
      <c r="H87" s="75">
        <v>1</v>
      </c>
      <c r="I87" s="52">
        <v>7992000</v>
      </c>
      <c r="J87" s="56">
        <v>1</v>
      </c>
      <c r="K87" s="49"/>
      <c r="L87" s="49"/>
      <c r="M87" s="41">
        <f t="shared" si="1"/>
        <v>0</v>
      </c>
    </row>
    <row r="88" spans="1:13" ht="25.5">
      <c r="A88" s="65">
        <v>26</v>
      </c>
      <c r="B88" s="65"/>
      <c r="C88" s="74" t="s">
        <v>81</v>
      </c>
      <c r="D88" s="32">
        <v>0</v>
      </c>
      <c r="E88" s="30"/>
      <c r="F88" s="30"/>
      <c r="G88" s="44">
        <v>0</v>
      </c>
      <c r="H88" s="47">
        <v>0</v>
      </c>
      <c r="I88" s="44">
        <v>0</v>
      </c>
      <c r="J88" s="48">
        <v>0</v>
      </c>
      <c r="K88" s="49"/>
      <c r="L88" s="49"/>
      <c r="M88" s="27">
        <f t="shared" si="1"/>
        <v>0</v>
      </c>
    </row>
    <row r="89" spans="1:13" ht="27" customHeight="1">
      <c r="A89" s="36"/>
      <c r="B89" s="36">
        <v>52</v>
      </c>
      <c r="C89" s="50" t="s">
        <v>82</v>
      </c>
      <c r="D89" s="38">
        <v>0</v>
      </c>
      <c r="E89" s="36"/>
      <c r="F89" s="36"/>
      <c r="G89" s="52"/>
      <c r="H89" s="75">
        <v>0</v>
      </c>
      <c r="I89" s="52">
        <v>0</v>
      </c>
      <c r="J89" s="56">
        <v>0</v>
      </c>
      <c r="K89" s="49"/>
      <c r="L89" s="49"/>
      <c r="M89" s="41">
        <f t="shared" si="1"/>
        <v>0</v>
      </c>
    </row>
    <row r="90" spans="1:13" ht="38.25">
      <c r="A90" s="65">
        <v>27</v>
      </c>
      <c r="B90" s="65"/>
      <c r="C90" s="74" t="s">
        <v>99</v>
      </c>
      <c r="D90" s="32">
        <v>60250000</v>
      </c>
      <c r="E90" s="30"/>
      <c r="F90" s="30"/>
      <c r="G90" s="44">
        <v>60250000</v>
      </c>
      <c r="H90" s="47">
        <v>1</v>
      </c>
      <c r="I90" s="44">
        <v>60250000</v>
      </c>
      <c r="J90" s="48">
        <v>1</v>
      </c>
      <c r="K90" s="49"/>
      <c r="L90" s="49"/>
      <c r="M90" s="27">
        <f t="shared" si="1"/>
        <v>0</v>
      </c>
    </row>
    <row r="91" spans="1:13" ht="25.5">
      <c r="A91" s="36"/>
      <c r="B91" s="36">
        <v>53</v>
      </c>
      <c r="C91" s="37" t="s">
        <v>83</v>
      </c>
      <c r="D91" s="38">
        <v>44500000</v>
      </c>
      <c r="E91" s="36"/>
      <c r="F91" s="36"/>
      <c r="G91" s="52">
        <v>44500000</v>
      </c>
      <c r="H91" s="75">
        <v>1</v>
      </c>
      <c r="I91" s="52">
        <v>44500000</v>
      </c>
      <c r="J91" s="56">
        <v>1</v>
      </c>
      <c r="K91" s="49"/>
      <c r="L91" s="49"/>
      <c r="M91" s="41">
        <f t="shared" si="1"/>
        <v>0</v>
      </c>
    </row>
    <row r="92" spans="1:13" ht="25.5">
      <c r="A92" s="36"/>
      <c r="B92" s="36">
        <v>54</v>
      </c>
      <c r="C92" s="37" t="s">
        <v>84</v>
      </c>
      <c r="D92" s="38">
        <v>15750000</v>
      </c>
      <c r="E92" s="36"/>
      <c r="F92" s="36"/>
      <c r="G92" s="52">
        <v>15750000</v>
      </c>
      <c r="H92" s="75">
        <v>1</v>
      </c>
      <c r="I92" s="52">
        <v>15750000</v>
      </c>
      <c r="J92" s="56">
        <v>1</v>
      </c>
      <c r="K92" s="49"/>
      <c r="L92" s="49"/>
      <c r="M92" s="41">
        <f t="shared" si="1"/>
        <v>0</v>
      </c>
    </row>
    <row r="93" spans="1:13" ht="18.75" customHeight="1">
      <c r="A93" s="65">
        <v>28</v>
      </c>
      <c r="B93" s="65"/>
      <c r="C93" s="63" t="s">
        <v>85</v>
      </c>
      <c r="D93" s="44">
        <v>10000000</v>
      </c>
      <c r="E93" s="45">
        <v>0</v>
      </c>
      <c r="F93" s="46"/>
      <c r="G93" s="44">
        <v>9000000</v>
      </c>
      <c r="H93" s="47">
        <v>0.9</v>
      </c>
      <c r="I93" s="44">
        <v>9000000</v>
      </c>
      <c r="J93" s="48">
        <v>0.9</v>
      </c>
      <c r="K93" s="49"/>
      <c r="L93" s="49"/>
      <c r="M93" s="27">
        <f t="shared" si="1"/>
        <v>1000000</v>
      </c>
    </row>
    <row r="94" spans="1:13" ht="25.5">
      <c r="A94" s="36"/>
      <c r="B94" s="36">
        <v>55</v>
      </c>
      <c r="C94" s="61" t="s">
        <v>86</v>
      </c>
      <c r="D94" s="52">
        <v>10000000</v>
      </c>
      <c r="E94" s="53">
        <v>0</v>
      </c>
      <c r="F94" s="54"/>
      <c r="G94" s="52">
        <v>9000000</v>
      </c>
      <c r="H94" s="75">
        <v>0.9</v>
      </c>
      <c r="I94" s="52">
        <v>9000000</v>
      </c>
      <c r="J94" s="56">
        <v>0.9</v>
      </c>
      <c r="K94" s="57">
        <v>0</v>
      </c>
      <c r="L94" s="57">
        <v>0</v>
      </c>
      <c r="M94" s="41">
        <f t="shared" si="1"/>
        <v>1000000</v>
      </c>
    </row>
    <row r="95" spans="1:13" ht="25.5">
      <c r="A95" s="65">
        <v>29</v>
      </c>
      <c r="B95" s="65"/>
      <c r="C95" s="63" t="s">
        <v>87</v>
      </c>
      <c r="D95" s="44">
        <v>51050000</v>
      </c>
      <c r="E95" s="45">
        <v>0</v>
      </c>
      <c r="F95" s="46"/>
      <c r="G95" s="44">
        <v>50432000</v>
      </c>
      <c r="H95" s="47">
        <v>0.98789422135161609</v>
      </c>
      <c r="I95" s="44">
        <v>50432000</v>
      </c>
      <c r="J95" s="48">
        <v>0.98789422135161609</v>
      </c>
      <c r="K95" s="49"/>
      <c r="L95" s="49"/>
      <c r="M95" s="27">
        <f t="shared" si="1"/>
        <v>618000</v>
      </c>
    </row>
    <row r="96" spans="1:13">
      <c r="A96" s="36"/>
      <c r="B96" s="36">
        <v>56</v>
      </c>
      <c r="C96" s="61" t="s">
        <v>88</v>
      </c>
      <c r="D96" s="52">
        <v>51050000</v>
      </c>
      <c r="E96" s="53">
        <v>0</v>
      </c>
      <c r="F96" s="54"/>
      <c r="G96" s="52">
        <v>50432000</v>
      </c>
      <c r="H96" s="75">
        <v>0.98789422135161609</v>
      </c>
      <c r="I96" s="52">
        <v>50432000</v>
      </c>
      <c r="J96" s="56">
        <v>0.98789422135161609</v>
      </c>
      <c r="K96" s="57">
        <v>0</v>
      </c>
      <c r="L96" s="57">
        <v>0</v>
      </c>
      <c r="M96" s="41">
        <f t="shared" si="1"/>
        <v>618000</v>
      </c>
    </row>
    <row r="97" spans="1:13" ht="27" customHeight="1">
      <c r="A97" s="65">
        <v>30</v>
      </c>
      <c r="B97" s="65"/>
      <c r="C97" s="63" t="s">
        <v>89</v>
      </c>
      <c r="D97" s="44">
        <v>252100000</v>
      </c>
      <c r="E97" s="45">
        <v>0</v>
      </c>
      <c r="F97" s="46"/>
      <c r="G97" s="44">
        <v>250841000</v>
      </c>
      <c r="H97" s="47">
        <v>0.99500595001983339</v>
      </c>
      <c r="I97" s="44">
        <v>250841000</v>
      </c>
      <c r="J97" s="48">
        <v>0.99500595001983339</v>
      </c>
      <c r="K97" s="49"/>
      <c r="L97" s="49"/>
      <c r="M97" s="27">
        <f t="shared" si="1"/>
        <v>1259000</v>
      </c>
    </row>
    <row r="98" spans="1:13">
      <c r="A98" s="36"/>
      <c r="B98" s="36">
        <v>57</v>
      </c>
      <c r="C98" s="61" t="s">
        <v>90</v>
      </c>
      <c r="D98" s="52">
        <v>252100000</v>
      </c>
      <c r="E98" s="53">
        <v>0</v>
      </c>
      <c r="F98" s="54"/>
      <c r="G98" s="52">
        <v>250841000</v>
      </c>
      <c r="H98" s="75">
        <v>0.99500595001983339</v>
      </c>
      <c r="I98" s="52">
        <v>250841000</v>
      </c>
      <c r="J98" s="56">
        <v>0.99500595001983339</v>
      </c>
      <c r="K98" s="57">
        <v>0</v>
      </c>
      <c r="L98" s="57">
        <v>0</v>
      </c>
      <c r="M98" s="41">
        <f t="shared" si="1"/>
        <v>1259000</v>
      </c>
    </row>
    <row r="99" spans="1:13" ht="18.75" customHeight="1" thickBot="1">
      <c r="A99" s="166" t="s">
        <v>91</v>
      </c>
      <c r="B99" s="167"/>
      <c r="C99" s="167"/>
      <c r="D99" s="76">
        <f>D9+D11</f>
        <v>3080864500</v>
      </c>
      <c r="E99" s="77">
        <v>0</v>
      </c>
      <c r="F99" s="78"/>
      <c r="G99" s="76">
        <f>G9+G11</f>
        <v>2904217925</v>
      </c>
      <c r="H99" s="79">
        <v>0.94266330927569197</v>
      </c>
      <c r="I99" s="76">
        <f>I9+I11</f>
        <v>2904217925</v>
      </c>
      <c r="J99" s="80">
        <v>0.94266330927569197</v>
      </c>
      <c r="K99" s="81"/>
      <c r="L99" s="81"/>
      <c r="M99" s="27">
        <f t="shared" si="1"/>
        <v>176646575</v>
      </c>
    </row>
    <row r="100" spans="1:13" ht="15.75" thickTop="1">
      <c r="A100" s="82"/>
      <c r="B100" s="157" t="s">
        <v>108</v>
      </c>
      <c r="C100" s="158"/>
      <c r="D100" s="158"/>
      <c r="E100" s="158"/>
      <c r="F100" s="158"/>
      <c r="G100" s="159"/>
      <c r="H100" s="85"/>
      <c r="I100" s="85"/>
      <c r="J100" s="85"/>
      <c r="K100" s="86" t="s">
        <v>92</v>
      </c>
      <c r="L100" s="85"/>
      <c r="M100" s="87">
        <v>0.92700000000000005</v>
      </c>
    </row>
    <row r="101" spans="1:13" ht="16.5">
      <c r="A101" s="83"/>
      <c r="B101" s="160" t="s">
        <v>109</v>
      </c>
      <c r="C101" s="161"/>
      <c r="D101" s="161"/>
      <c r="E101" s="161"/>
      <c r="F101" s="161"/>
      <c r="G101" s="162"/>
      <c r="H101" s="85"/>
      <c r="I101" s="85"/>
      <c r="J101" s="85"/>
      <c r="K101" s="85"/>
      <c r="L101" s="88"/>
      <c r="M101" s="89">
        <v>0.96699999999999997</v>
      </c>
    </row>
    <row r="102" spans="1:13" ht="17.25" thickBot="1">
      <c r="A102" s="84"/>
      <c r="B102" s="163" t="s">
        <v>110</v>
      </c>
      <c r="C102" s="164"/>
      <c r="D102" s="164"/>
      <c r="E102" s="164"/>
      <c r="F102" s="164"/>
      <c r="G102" s="165"/>
      <c r="H102" s="90"/>
      <c r="I102" s="90"/>
      <c r="J102" s="91" t="s">
        <v>93</v>
      </c>
      <c r="K102" s="92"/>
      <c r="L102" s="93"/>
      <c r="M102" s="94">
        <v>0.94269999999999998</v>
      </c>
    </row>
    <row r="103" spans="1:13" ht="15.75" thickTop="1">
      <c r="A103" s="12"/>
      <c r="B103" s="12"/>
      <c r="C103" s="12"/>
      <c r="D103" s="12"/>
      <c r="E103" s="12"/>
      <c r="F103" s="12"/>
      <c r="G103" s="12"/>
      <c r="H103" s="10"/>
      <c r="I103" s="10"/>
      <c r="J103" s="10"/>
      <c r="K103" s="10"/>
      <c r="L103" s="12"/>
      <c r="M103" s="12"/>
    </row>
    <row r="104" spans="1:13">
      <c r="A104" s="12"/>
      <c r="B104" s="12"/>
      <c r="C104" s="12"/>
      <c r="D104" s="12"/>
      <c r="E104" s="12"/>
      <c r="F104" s="12"/>
      <c r="G104" s="21" t="s">
        <v>111</v>
      </c>
      <c r="H104" s="10"/>
      <c r="I104" s="4"/>
      <c r="J104" s="5" t="s">
        <v>94</v>
      </c>
      <c r="K104" s="4"/>
      <c r="L104" s="12"/>
      <c r="M104" s="12"/>
    </row>
    <row r="105" spans="1:13">
      <c r="A105" s="12"/>
      <c r="B105" s="12"/>
      <c r="C105" s="12"/>
      <c r="D105" s="12"/>
      <c r="E105" s="12"/>
      <c r="F105" s="12"/>
      <c r="G105" s="21"/>
      <c r="H105" s="12"/>
      <c r="I105" s="4"/>
      <c r="J105" s="5" t="s">
        <v>95</v>
      </c>
      <c r="K105" s="4"/>
      <c r="L105" s="12"/>
      <c r="M105" s="12"/>
    </row>
    <row r="106" spans="1:13" ht="36" customHeight="1">
      <c r="A106" s="12"/>
      <c r="B106" s="12"/>
      <c r="C106" s="12"/>
      <c r="D106" s="12"/>
      <c r="E106" s="12"/>
      <c r="F106" s="12"/>
      <c r="G106" s="22" t="s">
        <v>94</v>
      </c>
      <c r="H106" s="12"/>
      <c r="I106" s="3"/>
      <c r="J106" s="2"/>
      <c r="K106" s="1"/>
      <c r="L106" s="12"/>
      <c r="M106" s="12"/>
    </row>
    <row r="107" spans="1:13">
      <c r="A107" s="12"/>
      <c r="B107" s="12"/>
      <c r="C107" s="12"/>
      <c r="D107" s="12"/>
      <c r="E107" s="12"/>
      <c r="F107" s="12"/>
      <c r="G107" s="22"/>
      <c r="H107" s="12"/>
      <c r="I107" s="6"/>
      <c r="J107" s="7" t="s">
        <v>96</v>
      </c>
      <c r="K107" s="6"/>
      <c r="L107" s="12"/>
      <c r="M107" s="12"/>
    </row>
    <row r="108" spans="1:13">
      <c r="A108" s="12"/>
      <c r="B108" s="12"/>
      <c r="C108" s="12"/>
      <c r="D108" s="12"/>
      <c r="E108" s="12"/>
      <c r="F108" s="12"/>
      <c r="G108" s="22"/>
      <c r="H108" s="12"/>
      <c r="I108" s="6"/>
      <c r="J108" s="5" t="s">
        <v>97</v>
      </c>
      <c r="K108" s="6"/>
      <c r="L108" s="12"/>
      <c r="M108" s="12"/>
    </row>
    <row r="109" spans="1:13">
      <c r="A109" s="4"/>
      <c r="B109" s="4"/>
      <c r="C109" s="12"/>
      <c r="D109" s="12"/>
      <c r="E109" s="12"/>
      <c r="F109" s="12"/>
      <c r="G109" s="22"/>
      <c r="H109" s="12"/>
      <c r="I109" s="3"/>
      <c r="J109" s="8" t="s">
        <v>98</v>
      </c>
      <c r="K109" s="3"/>
      <c r="L109" s="12"/>
      <c r="M109" s="12"/>
    </row>
    <row r="110" spans="1:13">
      <c r="G110" s="23" t="s">
        <v>112</v>
      </c>
    </row>
    <row r="111" spans="1:13">
      <c r="G111" s="21" t="s">
        <v>113</v>
      </c>
    </row>
    <row r="112" spans="1:13">
      <c r="G112" s="21" t="s">
        <v>114</v>
      </c>
    </row>
  </sheetData>
  <mergeCells count="11">
    <mergeCell ref="A1:M1"/>
    <mergeCell ref="D4:G4"/>
    <mergeCell ref="B100:G100"/>
    <mergeCell ref="B101:G101"/>
    <mergeCell ref="B102:G102"/>
    <mergeCell ref="A99:C99"/>
    <mergeCell ref="A2:M2"/>
    <mergeCell ref="A4:B5"/>
    <mergeCell ref="C4:C5"/>
    <mergeCell ref="K4:L4"/>
    <mergeCell ref="M4:M5"/>
  </mergeCells>
  <pageMargins left="0.51181102362204722" right="0" top="0.74803149606299213" bottom="1.5354330708661419" header="0.31496062992125984" footer="0.31496062992125984"/>
  <pageSetup paperSize="5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91"/>
  <sheetViews>
    <sheetView tabSelected="1" topLeftCell="C1" workbookViewId="0">
      <pane ySplit="6" topLeftCell="A22" activePane="bottomLeft" state="frozen"/>
      <selection pane="bottomLeft" activeCell="D15" sqref="D15"/>
    </sheetView>
  </sheetViews>
  <sheetFormatPr defaultRowHeight="12.75"/>
  <cols>
    <col min="1" max="1" width="4.42578125" style="95" hidden="1" customWidth="1"/>
    <col min="2" max="2" width="16.28515625" style="96" hidden="1" customWidth="1"/>
    <col min="3" max="3" width="4.28515625" style="95" customWidth="1"/>
    <col min="4" max="4" width="55.42578125" style="96" customWidth="1"/>
    <col min="5" max="5" width="13.42578125" style="96" customWidth="1"/>
    <col min="6" max="6" width="13.5703125" style="96" customWidth="1"/>
    <col min="7" max="7" width="12.28515625" style="96" customWidth="1"/>
    <col min="8" max="8" width="21" style="96" hidden="1" customWidth="1"/>
    <col min="9" max="9" width="22.5703125" style="96" hidden="1" customWidth="1"/>
    <col min="10" max="10" width="23.140625" style="96" hidden="1" customWidth="1"/>
    <col min="11" max="256" width="9.140625" style="96"/>
    <col min="257" max="258" width="0" style="96" hidden="1" customWidth="1"/>
    <col min="259" max="259" width="4.28515625" style="96" customWidth="1"/>
    <col min="260" max="260" width="55.42578125" style="96" customWidth="1"/>
    <col min="261" max="261" width="13.42578125" style="96" customWidth="1"/>
    <col min="262" max="262" width="13.5703125" style="96" customWidth="1"/>
    <col min="263" max="263" width="12.28515625" style="96" customWidth="1"/>
    <col min="264" max="266" width="0" style="96" hidden="1" customWidth="1"/>
    <col min="267" max="512" width="9.140625" style="96"/>
    <col min="513" max="514" width="0" style="96" hidden="1" customWidth="1"/>
    <col min="515" max="515" width="4.28515625" style="96" customWidth="1"/>
    <col min="516" max="516" width="55.42578125" style="96" customWidth="1"/>
    <col min="517" max="517" width="13.42578125" style="96" customWidth="1"/>
    <col min="518" max="518" width="13.5703125" style="96" customWidth="1"/>
    <col min="519" max="519" width="12.28515625" style="96" customWidth="1"/>
    <col min="520" max="522" width="0" style="96" hidden="1" customWidth="1"/>
    <col min="523" max="768" width="9.140625" style="96"/>
    <col min="769" max="770" width="0" style="96" hidden="1" customWidth="1"/>
    <col min="771" max="771" width="4.28515625" style="96" customWidth="1"/>
    <col min="772" max="772" width="55.42578125" style="96" customWidth="1"/>
    <col min="773" max="773" width="13.42578125" style="96" customWidth="1"/>
    <col min="774" max="774" width="13.5703125" style="96" customWidth="1"/>
    <col min="775" max="775" width="12.28515625" style="96" customWidth="1"/>
    <col min="776" max="778" width="0" style="96" hidden="1" customWidth="1"/>
    <col min="779" max="1024" width="9.140625" style="96"/>
    <col min="1025" max="1026" width="0" style="96" hidden="1" customWidth="1"/>
    <col min="1027" max="1027" width="4.28515625" style="96" customWidth="1"/>
    <col min="1028" max="1028" width="55.42578125" style="96" customWidth="1"/>
    <col min="1029" max="1029" width="13.42578125" style="96" customWidth="1"/>
    <col min="1030" max="1030" width="13.5703125" style="96" customWidth="1"/>
    <col min="1031" max="1031" width="12.28515625" style="96" customWidth="1"/>
    <col min="1032" max="1034" width="0" style="96" hidden="1" customWidth="1"/>
    <col min="1035" max="1280" width="9.140625" style="96"/>
    <col min="1281" max="1282" width="0" style="96" hidden="1" customWidth="1"/>
    <col min="1283" max="1283" width="4.28515625" style="96" customWidth="1"/>
    <col min="1284" max="1284" width="55.42578125" style="96" customWidth="1"/>
    <col min="1285" max="1285" width="13.42578125" style="96" customWidth="1"/>
    <col min="1286" max="1286" width="13.5703125" style="96" customWidth="1"/>
    <col min="1287" max="1287" width="12.28515625" style="96" customWidth="1"/>
    <col min="1288" max="1290" width="0" style="96" hidden="1" customWidth="1"/>
    <col min="1291" max="1536" width="9.140625" style="96"/>
    <col min="1537" max="1538" width="0" style="96" hidden="1" customWidth="1"/>
    <col min="1539" max="1539" width="4.28515625" style="96" customWidth="1"/>
    <col min="1540" max="1540" width="55.42578125" style="96" customWidth="1"/>
    <col min="1541" max="1541" width="13.42578125" style="96" customWidth="1"/>
    <col min="1542" max="1542" width="13.5703125" style="96" customWidth="1"/>
    <col min="1543" max="1543" width="12.28515625" style="96" customWidth="1"/>
    <col min="1544" max="1546" width="0" style="96" hidden="1" customWidth="1"/>
    <col min="1547" max="1792" width="9.140625" style="96"/>
    <col min="1793" max="1794" width="0" style="96" hidden="1" customWidth="1"/>
    <col min="1795" max="1795" width="4.28515625" style="96" customWidth="1"/>
    <col min="1796" max="1796" width="55.42578125" style="96" customWidth="1"/>
    <col min="1797" max="1797" width="13.42578125" style="96" customWidth="1"/>
    <col min="1798" max="1798" width="13.5703125" style="96" customWidth="1"/>
    <col min="1799" max="1799" width="12.28515625" style="96" customWidth="1"/>
    <col min="1800" max="1802" width="0" style="96" hidden="1" customWidth="1"/>
    <col min="1803" max="2048" width="9.140625" style="96"/>
    <col min="2049" max="2050" width="0" style="96" hidden="1" customWidth="1"/>
    <col min="2051" max="2051" width="4.28515625" style="96" customWidth="1"/>
    <col min="2052" max="2052" width="55.42578125" style="96" customWidth="1"/>
    <col min="2053" max="2053" width="13.42578125" style="96" customWidth="1"/>
    <col min="2054" max="2054" width="13.5703125" style="96" customWidth="1"/>
    <col min="2055" max="2055" width="12.28515625" style="96" customWidth="1"/>
    <col min="2056" max="2058" width="0" style="96" hidden="1" customWidth="1"/>
    <col min="2059" max="2304" width="9.140625" style="96"/>
    <col min="2305" max="2306" width="0" style="96" hidden="1" customWidth="1"/>
    <col min="2307" max="2307" width="4.28515625" style="96" customWidth="1"/>
    <col min="2308" max="2308" width="55.42578125" style="96" customWidth="1"/>
    <col min="2309" max="2309" width="13.42578125" style="96" customWidth="1"/>
    <col min="2310" max="2310" width="13.5703125" style="96" customWidth="1"/>
    <col min="2311" max="2311" width="12.28515625" style="96" customWidth="1"/>
    <col min="2312" max="2314" width="0" style="96" hidden="1" customWidth="1"/>
    <col min="2315" max="2560" width="9.140625" style="96"/>
    <col min="2561" max="2562" width="0" style="96" hidden="1" customWidth="1"/>
    <col min="2563" max="2563" width="4.28515625" style="96" customWidth="1"/>
    <col min="2564" max="2564" width="55.42578125" style="96" customWidth="1"/>
    <col min="2565" max="2565" width="13.42578125" style="96" customWidth="1"/>
    <col min="2566" max="2566" width="13.5703125" style="96" customWidth="1"/>
    <col min="2567" max="2567" width="12.28515625" style="96" customWidth="1"/>
    <col min="2568" max="2570" width="0" style="96" hidden="1" customWidth="1"/>
    <col min="2571" max="2816" width="9.140625" style="96"/>
    <col min="2817" max="2818" width="0" style="96" hidden="1" customWidth="1"/>
    <col min="2819" max="2819" width="4.28515625" style="96" customWidth="1"/>
    <col min="2820" max="2820" width="55.42578125" style="96" customWidth="1"/>
    <col min="2821" max="2821" width="13.42578125" style="96" customWidth="1"/>
    <col min="2822" max="2822" width="13.5703125" style="96" customWidth="1"/>
    <col min="2823" max="2823" width="12.28515625" style="96" customWidth="1"/>
    <col min="2824" max="2826" width="0" style="96" hidden="1" customWidth="1"/>
    <col min="2827" max="3072" width="9.140625" style="96"/>
    <col min="3073" max="3074" width="0" style="96" hidden="1" customWidth="1"/>
    <col min="3075" max="3075" width="4.28515625" style="96" customWidth="1"/>
    <col min="3076" max="3076" width="55.42578125" style="96" customWidth="1"/>
    <col min="3077" max="3077" width="13.42578125" style="96" customWidth="1"/>
    <col min="3078" max="3078" width="13.5703125" style="96" customWidth="1"/>
    <col min="3079" max="3079" width="12.28515625" style="96" customWidth="1"/>
    <col min="3080" max="3082" width="0" style="96" hidden="1" customWidth="1"/>
    <col min="3083" max="3328" width="9.140625" style="96"/>
    <col min="3329" max="3330" width="0" style="96" hidden="1" customWidth="1"/>
    <col min="3331" max="3331" width="4.28515625" style="96" customWidth="1"/>
    <col min="3332" max="3332" width="55.42578125" style="96" customWidth="1"/>
    <col min="3333" max="3333" width="13.42578125" style="96" customWidth="1"/>
    <col min="3334" max="3334" width="13.5703125" style="96" customWidth="1"/>
    <col min="3335" max="3335" width="12.28515625" style="96" customWidth="1"/>
    <col min="3336" max="3338" width="0" style="96" hidden="1" customWidth="1"/>
    <col min="3339" max="3584" width="9.140625" style="96"/>
    <col min="3585" max="3586" width="0" style="96" hidden="1" customWidth="1"/>
    <col min="3587" max="3587" width="4.28515625" style="96" customWidth="1"/>
    <col min="3588" max="3588" width="55.42578125" style="96" customWidth="1"/>
    <col min="3589" max="3589" width="13.42578125" style="96" customWidth="1"/>
    <col min="3590" max="3590" width="13.5703125" style="96" customWidth="1"/>
    <col min="3591" max="3591" width="12.28515625" style="96" customWidth="1"/>
    <col min="3592" max="3594" width="0" style="96" hidden="1" customWidth="1"/>
    <col min="3595" max="3840" width="9.140625" style="96"/>
    <col min="3841" max="3842" width="0" style="96" hidden="1" customWidth="1"/>
    <col min="3843" max="3843" width="4.28515625" style="96" customWidth="1"/>
    <col min="3844" max="3844" width="55.42578125" style="96" customWidth="1"/>
    <col min="3845" max="3845" width="13.42578125" style="96" customWidth="1"/>
    <col min="3846" max="3846" width="13.5703125" style="96" customWidth="1"/>
    <col min="3847" max="3847" width="12.28515625" style="96" customWidth="1"/>
    <col min="3848" max="3850" width="0" style="96" hidden="1" customWidth="1"/>
    <col min="3851" max="4096" width="9.140625" style="96"/>
    <col min="4097" max="4098" width="0" style="96" hidden="1" customWidth="1"/>
    <col min="4099" max="4099" width="4.28515625" style="96" customWidth="1"/>
    <col min="4100" max="4100" width="55.42578125" style="96" customWidth="1"/>
    <col min="4101" max="4101" width="13.42578125" style="96" customWidth="1"/>
    <col min="4102" max="4102" width="13.5703125" style="96" customWidth="1"/>
    <col min="4103" max="4103" width="12.28515625" style="96" customWidth="1"/>
    <col min="4104" max="4106" width="0" style="96" hidden="1" customWidth="1"/>
    <col min="4107" max="4352" width="9.140625" style="96"/>
    <col min="4353" max="4354" width="0" style="96" hidden="1" customWidth="1"/>
    <col min="4355" max="4355" width="4.28515625" style="96" customWidth="1"/>
    <col min="4356" max="4356" width="55.42578125" style="96" customWidth="1"/>
    <col min="4357" max="4357" width="13.42578125" style="96" customWidth="1"/>
    <col min="4358" max="4358" width="13.5703125" style="96" customWidth="1"/>
    <col min="4359" max="4359" width="12.28515625" style="96" customWidth="1"/>
    <col min="4360" max="4362" width="0" style="96" hidden="1" customWidth="1"/>
    <col min="4363" max="4608" width="9.140625" style="96"/>
    <col min="4609" max="4610" width="0" style="96" hidden="1" customWidth="1"/>
    <col min="4611" max="4611" width="4.28515625" style="96" customWidth="1"/>
    <col min="4612" max="4612" width="55.42578125" style="96" customWidth="1"/>
    <col min="4613" max="4613" width="13.42578125" style="96" customWidth="1"/>
    <col min="4614" max="4614" width="13.5703125" style="96" customWidth="1"/>
    <col min="4615" max="4615" width="12.28515625" style="96" customWidth="1"/>
    <col min="4616" max="4618" width="0" style="96" hidden="1" customWidth="1"/>
    <col min="4619" max="4864" width="9.140625" style="96"/>
    <col min="4865" max="4866" width="0" style="96" hidden="1" customWidth="1"/>
    <col min="4867" max="4867" width="4.28515625" style="96" customWidth="1"/>
    <col min="4868" max="4868" width="55.42578125" style="96" customWidth="1"/>
    <col min="4869" max="4869" width="13.42578125" style="96" customWidth="1"/>
    <col min="4870" max="4870" width="13.5703125" style="96" customWidth="1"/>
    <col min="4871" max="4871" width="12.28515625" style="96" customWidth="1"/>
    <col min="4872" max="4874" width="0" style="96" hidden="1" customWidth="1"/>
    <col min="4875" max="5120" width="9.140625" style="96"/>
    <col min="5121" max="5122" width="0" style="96" hidden="1" customWidth="1"/>
    <col min="5123" max="5123" width="4.28515625" style="96" customWidth="1"/>
    <col min="5124" max="5124" width="55.42578125" style="96" customWidth="1"/>
    <col min="5125" max="5125" width="13.42578125" style="96" customWidth="1"/>
    <col min="5126" max="5126" width="13.5703125" style="96" customWidth="1"/>
    <col min="5127" max="5127" width="12.28515625" style="96" customWidth="1"/>
    <col min="5128" max="5130" width="0" style="96" hidden="1" customWidth="1"/>
    <col min="5131" max="5376" width="9.140625" style="96"/>
    <col min="5377" max="5378" width="0" style="96" hidden="1" customWidth="1"/>
    <col min="5379" max="5379" width="4.28515625" style="96" customWidth="1"/>
    <col min="5380" max="5380" width="55.42578125" style="96" customWidth="1"/>
    <col min="5381" max="5381" width="13.42578125" style="96" customWidth="1"/>
    <col min="5382" max="5382" width="13.5703125" style="96" customWidth="1"/>
    <col min="5383" max="5383" width="12.28515625" style="96" customWidth="1"/>
    <col min="5384" max="5386" width="0" style="96" hidden="1" customWidth="1"/>
    <col min="5387" max="5632" width="9.140625" style="96"/>
    <col min="5633" max="5634" width="0" style="96" hidden="1" customWidth="1"/>
    <col min="5635" max="5635" width="4.28515625" style="96" customWidth="1"/>
    <col min="5636" max="5636" width="55.42578125" style="96" customWidth="1"/>
    <col min="5637" max="5637" width="13.42578125" style="96" customWidth="1"/>
    <col min="5638" max="5638" width="13.5703125" style="96" customWidth="1"/>
    <col min="5639" max="5639" width="12.28515625" style="96" customWidth="1"/>
    <col min="5640" max="5642" width="0" style="96" hidden="1" customWidth="1"/>
    <col min="5643" max="5888" width="9.140625" style="96"/>
    <col min="5889" max="5890" width="0" style="96" hidden="1" customWidth="1"/>
    <col min="5891" max="5891" width="4.28515625" style="96" customWidth="1"/>
    <col min="5892" max="5892" width="55.42578125" style="96" customWidth="1"/>
    <col min="5893" max="5893" width="13.42578125" style="96" customWidth="1"/>
    <col min="5894" max="5894" width="13.5703125" style="96" customWidth="1"/>
    <col min="5895" max="5895" width="12.28515625" style="96" customWidth="1"/>
    <col min="5896" max="5898" width="0" style="96" hidden="1" customWidth="1"/>
    <col min="5899" max="6144" width="9.140625" style="96"/>
    <col min="6145" max="6146" width="0" style="96" hidden="1" customWidth="1"/>
    <col min="6147" max="6147" width="4.28515625" style="96" customWidth="1"/>
    <col min="6148" max="6148" width="55.42578125" style="96" customWidth="1"/>
    <col min="6149" max="6149" width="13.42578125" style="96" customWidth="1"/>
    <col min="6150" max="6150" width="13.5703125" style="96" customWidth="1"/>
    <col min="6151" max="6151" width="12.28515625" style="96" customWidth="1"/>
    <col min="6152" max="6154" width="0" style="96" hidden="1" customWidth="1"/>
    <col min="6155" max="6400" width="9.140625" style="96"/>
    <col min="6401" max="6402" width="0" style="96" hidden="1" customWidth="1"/>
    <col min="6403" max="6403" width="4.28515625" style="96" customWidth="1"/>
    <col min="6404" max="6404" width="55.42578125" style="96" customWidth="1"/>
    <col min="6405" max="6405" width="13.42578125" style="96" customWidth="1"/>
    <col min="6406" max="6406" width="13.5703125" style="96" customWidth="1"/>
    <col min="6407" max="6407" width="12.28515625" style="96" customWidth="1"/>
    <col min="6408" max="6410" width="0" style="96" hidden="1" customWidth="1"/>
    <col min="6411" max="6656" width="9.140625" style="96"/>
    <col min="6657" max="6658" width="0" style="96" hidden="1" customWidth="1"/>
    <col min="6659" max="6659" width="4.28515625" style="96" customWidth="1"/>
    <col min="6660" max="6660" width="55.42578125" style="96" customWidth="1"/>
    <col min="6661" max="6661" width="13.42578125" style="96" customWidth="1"/>
    <col min="6662" max="6662" width="13.5703125" style="96" customWidth="1"/>
    <col min="6663" max="6663" width="12.28515625" style="96" customWidth="1"/>
    <col min="6664" max="6666" width="0" style="96" hidden="1" customWidth="1"/>
    <col min="6667" max="6912" width="9.140625" style="96"/>
    <col min="6913" max="6914" width="0" style="96" hidden="1" customWidth="1"/>
    <col min="6915" max="6915" width="4.28515625" style="96" customWidth="1"/>
    <col min="6916" max="6916" width="55.42578125" style="96" customWidth="1"/>
    <col min="6917" max="6917" width="13.42578125" style="96" customWidth="1"/>
    <col min="6918" max="6918" width="13.5703125" style="96" customWidth="1"/>
    <col min="6919" max="6919" width="12.28515625" style="96" customWidth="1"/>
    <col min="6920" max="6922" width="0" style="96" hidden="1" customWidth="1"/>
    <col min="6923" max="7168" width="9.140625" style="96"/>
    <col min="7169" max="7170" width="0" style="96" hidden="1" customWidth="1"/>
    <col min="7171" max="7171" width="4.28515625" style="96" customWidth="1"/>
    <col min="7172" max="7172" width="55.42578125" style="96" customWidth="1"/>
    <col min="7173" max="7173" width="13.42578125" style="96" customWidth="1"/>
    <col min="7174" max="7174" width="13.5703125" style="96" customWidth="1"/>
    <col min="7175" max="7175" width="12.28515625" style="96" customWidth="1"/>
    <col min="7176" max="7178" width="0" style="96" hidden="1" customWidth="1"/>
    <col min="7179" max="7424" width="9.140625" style="96"/>
    <col min="7425" max="7426" width="0" style="96" hidden="1" customWidth="1"/>
    <col min="7427" max="7427" width="4.28515625" style="96" customWidth="1"/>
    <col min="7428" max="7428" width="55.42578125" style="96" customWidth="1"/>
    <col min="7429" max="7429" width="13.42578125" style="96" customWidth="1"/>
    <col min="7430" max="7430" width="13.5703125" style="96" customWidth="1"/>
    <col min="7431" max="7431" width="12.28515625" style="96" customWidth="1"/>
    <col min="7432" max="7434" width="0" style="96" hidden="1" customWidth="1"/>
    <col min="7435" max="7680" width="9.140625" style="96"/>
    <col min="7681" max="7682" width="0" style="96" hidden="1" customWidth="1"/>
    <col min="7683" max="7683" width="4.28515625" style="96" customWidth="1"/>
    <col min="7684" max="7684" width="55.42578125" style="96" customWidth="1"/>
    <col min="7685" max="7685" width="13.42578125" style="96" customWidth="1"/>
    <col min="7686" max="7686" width="13.5703125" style="96" customWidth="1"/>
    <col min="7687" max="7687" width="12.28515625" style="96" customWidth="1"/>
    <col min="7688" max="7690" width="0" style="96" hidden="1" customWidth="1"/>
    <col min="7691" max="7936" width="9.140625" style="96"/>
    <col min="7937" max="7938" width="0" style="96" hidden="1" customWidth="1"/>
    <col min="7939" max="7939" width="4.28515625" style="96" customWidth="1"/>
    <col min="7940" max="7940" width="55.42578125" style="96" customWidth="1"/>
    <col min="7941" max="7941" width="13.42578125" style="96" customWidth="1"/>
    <col min="7942" max="7942" width="13.5703125" style="96" customWidth="1"/>
    <col min="7943" max="7943" width="12.28515625" style="96" customWidth="1"/>
    <col min="7944" max="7946" width="0" style="96" hidden="1" customWidth="1"/>
    <col min="7947" max="8192" width="9.140625" style="96"/>
    <col min="8193" max="8194" width="0" style="96" hidden="1" customWidth="1"/>
    <col min="8195" max="8195" width="4.28515625" style="96" customWidth="1"/>
    <col min="8196" max="8196" width="55.42578125" style="96" customWidth="1"/>
    <col min="8197" max="8197" width="13.42578125" style="96" customWidth="1"/>
    <col min="8198" max="8198" width="13.5703125" style="96" customWidth="1"/>
    <col min="8199" max="8199" width="12.28515625" style="96" customWidth="1"/>
    <col min="8200" max="8202" width="0" style="96" hidden="1" customWidth="1"/>
    <col min="8203" max="8448" width="9.140625" style="96"/>
    <col min="8449" max="8450" width="0" style="96" hidden="1" customWidth="1"/>
    <col min="8451" max="8451" width="4.28515625" style="96" customWidth="1"/>
    <col min="8452" max="8452" width="55.42578125" style="96" customWidth="1"/>
    <col min="8453" max="8453" width="13.42578125" style="96" customWidth="1"/>
    <col min="8454" max="8454" width="13.5703125" style="96" customWidth="1"/>
    <col min="8455" max="8455" width="12.28515625" style="96" customWidth="1"/>
    <col min="8456" max="8458" width="0" style="96" hidden="1" customWidth="1"/>
    <col min="8459" max="8704" width="9.140625" style="96"/>
    <col min="8705" max="8706" width="0" style="96" hidden="1" customWidth="1"/>
    <col min="8707" max="8707" width="4.28515625" style="96" customWidth="1"/>
    <col min="8708" max="8708" width="55.42578125" style="96" customWidth="1"/>
    <col min="8709" max="8709" width="13.42578125" style="96" customWidth="1"/>
    <col min="8710" max="8710" width="13.5703125" style="96" customWidth="1"/>
    <col min="8711" max="8711" width="12.28515625" style="96" customWidth="1"/>
    <col min="8712" max="8714" width="0" style="96" hidden="1" customWidth="1"/>
    <col min="8715" max="8960" width="9.140625" style="96"/>
    <col min="8961" max="8962" width="0" style="96" hidden="1" customWidth="1"/>
    <col min="8963" max="8963" width="4.28515625" style="96" customWidth="1"/>
    <col min="8964" max="8964" width="55.42578125" style="96" customWidth="1"/>
    <col min="8965" max="8965" width="13.42578125" style="96" customWidth="1"/>
    <col min="8966" max="8966" width="13.5703125" style="96" customWidth="1"/>
    <col min="8967" max="8967" width="12.28515625" style="96" customWidth="1"/>
    <col min="8968" max="8970" width="0" style="96" hidden="1" customWidth="1"/>
    <col min="8971" max="9216" width="9.140625" style="96"/>
    <col min="9217" max="9218" width="0" style="96" hidden="1" customWidth="1"/>
    <col min="9219" max="9219" width="4.28515625" style="96" customWidth="1"/>
    <col min="9220" max="9220" width="55.42578125" style="96" customWidth="1"/>
    <col min="9221" max="9221" width="13.42578125" style="96" customWidth="1"/>
    <col min="9222" max="9222" width="13.5703125" style="96" customWidth="1"/>
    <col min="9223" max="9223" width="12.28515625" style="96" customWidth="1"/>
    <col min="9224" max="9226" width="0" style="96" hidden="1" customWidth="1"/>
    <col min="9227" max="9472" width="9.140625" style="96"/>
    <col min="9473" max="9474" width="0" style="96" hidden="1" customWidth="1"/>
    <col min="9475" max="9475" width="4.28515625" style="96" customWidth="1"/>
    <col min="9476" max="9476" width="55.42578125" style="96" customWidth="1"/>
    <col min="9477" max="9477" width="13.42578125" style="96" customWidth="1"/>
    <col min="9478" max="9478" width="13.5703125" style="96" customWidth="1"/>
    <col min="9479" max="9479" width="12.28515625" style="96" customWidth="1"/>
    <col min="9480" max="9482" width="0" style="96" hidden="1" customWidth="1"/>
    <col min="9483" max="9728" width="9.140625" style="96"/>
    <col min="9729" max="9730" width="0" style="96" hidden="1" customWidth="1"/>
    <col min="9731" max="9731" width="4.28515625" style="96" customWidth="1"/>
    <col min="9732" max="9732" width="55.42578125" style="96" customWidth="1"/>
    <col min="9733" max="9733" width="13.42578125" style="96" customWidth="1"/>
    <col min="9734" max="9734" width="13.5703125" style="96" customWidth="1"/>
    <col min="9735" max="9735" width="12.28515625" style="96" customWidth="1"/>
    <col min="9736" max="9738" width="0" style="96" hidden="1" customWidth="1"/>
    <col min="9739" max="9984" width="9.140625" style="96"/>
    <col min="9985" max="9986" width="0" style="96" hidden="1" customWidth="1"/>
    <col min="9987" max="9987" width="4.28515625" style="96" customWidth="1"/>
    <col min="9988" max="9988" width="55.42578125" style="96" customWidth="1"/>
    <col min="9989" max="9989" width="13.42578125" style="96" customWidth="1"/>
    <col min="9990" max="9990" width="13.5703125" style="96" customWidth="1"/>
    <col min="9991" max="9991" width="12.28515625" style="96" customWidth="1"/>
    <col min="9992" max="9994" width="0" style="96" hidden="1" customWidth="1"/>
    <col min="9995" max="10240" width="9.140625" style="96"/>
    <col min="10241" max="10242" width="0" style="96" hidden="1" customWidth="1"/>
    <col min="10243" max="10243" width="4.28515625" style="96" customWidth="1"/>
    <col min="10244" max="10244" width="55.42578125" style="96" customWidth="1"/>
    <col min="10245" max="10245" width="13.42578125" style="96" customWidth="1"/>
    <col min="10246" max="10246" width="13.5703125" style="96" customWidth="1"/>
    <col min="10247" max="10247" width="12.28515625" style="96" customWidth="1"/>
    <col min="10248" max="10250" width="0" style="96" hidden="1" customWidth="1"/>
    <col min="10251" max="10496" width="9.140625" style="96"/>
    <col min="10497" max="10498" width="0" style="96" hidden="1" customWidth="1"/>
    <col min="10499" max="10499" width="4.28515625" style="96" customWidth="1"/>
    <col min="10500" max="10500" width="55.42578125" style="96" customWidth="1"/>
    <col min="10501" max="10501" width="13.42578125" style="96" customWidth="1"/>
    <col min="10502" max="10502" width="13.5703125" style="96" customWidth="1"/>
    <col min="10503" max="10503" width="12.28515625" style="96" customWidth="1"/>
    <col min="10504" max="10506" width="0" style="96" hidden="1" customWidth="1"/>
    <col min="10507" max="10752" width="9.140625" style="96"/>
    <col min="10753" max="10754" width="0" style="96" hidden="1" customWidth="1"/>
    <col min="10755" max="10755" width="4.28515625" style="96" customWidth="1"/>
    <col min="10756" max="10756" width="55.42578125" style="96" customWidth="1"/>
    <col min="10757" max="10757" width="13.42578125" style="96" customWidth="1"/>
    <col min="10758" max="10758" width="13.5703125" style="96" customWidth="1"/>
    <col min="10759" max="10759" width="12.28515625" style="96" customWidth="1"/>
    <col min="10760" max="10762" width="0" style="96" hidden="1" customWidth="1"/>
    <col min="10763" max="11008" width="9.140625" style="96"/>
    <col min="11009" max="11010" width="0" style="96" hidden="1" customWidth="1"/>
    <col min="11011" max="11011" width="4.28515625" style="96" customWidth="1"/>
    <col min="11012" max="11012" width="55.42578125" style="96" customWidth="1"/>
    <col min="11013" max="11013" width="13.42578125" style="96" customWidth="1"/>
    <col min="11014" max="11014" width="13.5703125" style="96" customWidth="1"/>
    <col min="11015" max="11015" width="12.28515625" style="96" customWidth="1"/>
    <col min="11016" max="11018" width="0" style="96" hidden="1" customWidth="1"/>
    <col min="11019" max="11264" width="9.140625" style="96"/>
    <col min="11265" max="11266" width="0" style="96" hidden="1" customWidth="1"/>
    <col min="11267" max="11267" width="4.28515625" style="96" customWidth="1"/>
    <col min="11268" max="11268" width="55.42578125" style="96" customWidth="1"/>
    <col min="11269" max="11269" width="13.42578125" style="96" customWidth="1"/>
    <col min="11270" max="11270" width="13.5703125" style="96" customWidth="1"/>
    <col min="11271" max="11271" width="12.28515625" style="96" customWidth="1"/>
    <col min="11272" max="11274" width="0" style="96" hidden="1" customWidth="1"/>
    <col min="11275" max="11520" width="9.140625" style="96"/>
    <col min="11521" max="11522" width="0" style="96" hidden="1" customWidth="1"/>
    <col min="11523" max="11523" width="4.28515625" style="96" customWidth="1"/>
    <col min="11524" max="11524" width="55.42578125" style="96" customWidth="1"/>
    <col min="11525" max="11525" width="13.42578125" style="96" customWidth="1"/>
    <col min="11526" max="11526" width="13.5703125" style="96" customWidth="1"/>
    <col min="11527" max="11527" width="12.28515625" style="96" customWidth="1"/>
    <col min="11528" max="11530" width="0" style="96" hidden="1" customWidth="1"/>
    <col min="11531" max="11776" width="9.140625" style="96"/>
    <col min="11777" max="11778" width="0" style="96" hidden="1" customWidth="1"/>
    <col min="11779" max="11779" width="4.28515625" style="96" customWidth="1"/>
    <col min="11780" max="11780" width="55.42578125" style="96" customWidth="1"/>
    <col min="11781" max="11781" width="13.42578125" style="96" customWidth="1"/>
    <col min="11782" max="11782" width="13.5703125" style="96" customWidth="1"/>
    <col min="11783" max="11783" width="12.28515625" style="96" customWidth="1"/>
    <col min="11784" max="11786" width="0" style="96" hidden="1" customWidth="1"/>
    <col min="11787" max="12032" width="9.140625" style="96"/>
    <col min="12033" max="12034" width="0" style="96" hidden="1" customWidth="1"/>
    <col min="12035" max="12035" width="4.28515625" style="96" customWidth="1"/>
    <col min="12036" max="12036" width="55.42578125" style="96" customWidth="1"/>
    <col min="12037" max="12037" width="13.42578125" style="96" customWidth="1"/>
    <col min="12038" max="12038" width="13.5703125" style="96" customWidth="1"/>
    <col min="12039" max="12039" width="12.28515625" style="96" customWidth="1"/>
    <col min="12040" max="12042" width="0" style="96" hidden="1" customWidth="1"/>
    <col min="12043" max="12288" width="9.140625" style="96"/>
    <col min="12289" max="12290" width="0" style="96" hidden="1" customWidth="1"/>
    <col min="12291" max="12291" width="4.28515625" style="96" customWidth="1"/>
    <col min="12292" max="12292" width="55.42578125" style="96" customWidth="1"/>
    <col min="12293" max="12293" width="13.42578125" style="96" customWidth="1"/>
    <col min="12294" max="12294" width="13.5703125" style="96" customWidth="1"/>
    <col min="12295" max="12295" width="12.28515625" style="96" customWidth="1"/>
    <col min="12296" max="12298" width="0" style="96" hidden="1" customWidth="1"/>
    <col min="12299" max="12544" width="9.140625" style="96"/>
    <col min="12545" max="12546" width="0" style="96" hidden="1" customWidth="1"/>
    <col min="12547" max="12547" width="4.28515625" style="96" customWidth="1"/>
    <col min="12548" max="12548" width="55.42578125" style="96" customWidth="1"/>
    <col min="12549" max="12549" width="13.42578125" style="96" customWidth="1"/>
    <col min="12550" max="12550" width="13.5703125" style="96" customWidth="1"/>
    <col min="12551" max="12551" width="12.28515625" style="96" customWidth="1"/>
    <col min="12552" max="12554" width="0" style="96" hidden="1" customWidth="1"/>
    <col min="12555" max="12800" width="9.140625" style="96"/>
    <col min="12801" max="12802" width="0" style="96" hidden="1" customWidth="1"/>
    <col min="12803" max="12803" width="4.28515625" style="96" customWidth="1"/>
    <col min="12804" max="12804" width="55.42578125" style="96" customWidth="1"/>
    <col min="12805" max="12805" width="13.42578125" style="96" customWidth="1"/>
    <col min="12806" max="12806" width="13.5703125" style="96" customWidth="1"/>
    <col min="12807" max="12807" width="12.28515625" style="96" customWidth="1"/>
    <col min="12808" max="12810" width="0" style="96" hidden="1" customWidth="1"/>
    <col min="12811" max="13056" width="9.140625" style="96"/>
    <col min="13057" max="13058" width="0" style="96" hidden="1" customWidth="1"/>
    <col min="13059" max="13059" width="4.28515625" style="96" customWidth="1"/>
    <col min="13060" max="13060" width="55.42578125" style="96" customWidth="1"/>
    <col min="13061" max="13061" width="13.42578125" style="96" customWidth="1"/>
    <col min="13062" max="13062" width="13.5703125" style="96" customWidth="1"/>
    <col min="13063" max="13063" width="12.28515625" style="96" customWidth="1"/>
    <col min="13064" max="13066" width="0" style="96" hidden="1" customWidth="1"/>
    <col min="13067" max="13312" width="9.140625" style="96"/>
    <col min="13313" max="13314" width="0" style="96" hidden="1" customWidth="1"/>
    <col min="13315" max="13315" width="4.28515625" style="96" customWidth="1"/>
    <col min="13316" max="13316" width="55.42578125" style="96" customWidth="1"/>
    <col min="13317" max="13317" width="13.42578125" style="96" customWidth="1"/>
    <col min="13318" max="13318" width="13.5703125" style="96" customWidth="1"/>
    <col min="13319" max="13319" width="12.28515625" style="96" customWidth="1"/>
    <col min="13320" max="13322" width="0" style="96" hidden="1" customWidth="1"/>
    <col min="13323" max="13568" width="9.140625" style="96"/>
    <col min="13569" max="13570" width="0" style="96" hidden="1" customWidth="1"/>
    <col min="13571" max="13571" width="4.28515625" style="96" customWidth="1"/>
    <col min="13572" max="13572" width="55.42578125" style="96" customWidth="1"/>
    <col min="13573" max="13573" width="13.42578125" style="96" customWidth="1"/>
    <col min="13574" max="13574" width="13.5703125" style="96" customWidth="1"/>
    <col min="13575" max="13575" width="12.28515625" style="96" customWidth="1"/>
    <col min="13576" max="13578" width="0" style="96" hidden="1" customWidth="1"/>
    <col min="13579" max="13824" width="9.140625" style="96"/>
    <col min="13825" max="13826" width="0" style="96" hidden="1" customWidth="1"/>
    <col min="13827" max="13827" width="4.28515625" style="96" customWidth="1"/>
    <col min="13828" max="13828" width="55.42578125" style="96" customWidth="1"/>
    <col min="13829" max="13829" width="13.42578125" style="96" customWidth="1"/>
    <col min="13830" max="13830" width="13.5703125" style="96" customWidth="1"/>
    <col min="13831" max="13831" width="12.28515625" style="96" customWidth="1"/>
    <col min="13832" max="13834" width="0" style="96" hidden="1" customWidth="1"/>
    <col min="13835" max="14080" width="9.140625" style="96"/>
    <col min="14081" max="14082" width="0" style="96" hidden="1" customWidth="1"/>
    <col min="14083" max="14083" width="4.28515625" style="96" customWidth="1"/>
    <col min="14084" max="14084" width="55.42578125" style="96" customWidth="1"/>
    <col min="14085" max="14085" width="13.42578125" style="96" customWidth="1"/>
    <col min="14086" max="14086" width="13.5703125" style="96" customWidth="1"/>
    <col min="14087" max="14087" width="12.28515625" style="96" customWidth="1"/>
    <col min="14088" max="14090" width="0" style="96" hidden="1" customWidth="1"/>
    <col min="14091" max="14336" width="9.140625" style="96"/>
    <col min="14337" max="14338" width="0" style="96" hidden="1" customWidth="1"/>
    <col min="14339" max="14339" width="4.28515625" style="96" customWidth="1"/>
    <col min="14340" max="14340" width="55.42578125" style="96" customWidth="1"/>
    <col min="14341" max="14341" width="13.42578125" style="96" customWidth="1"/>
    <col min="14342" max="14342" width="13.5703125" style="96" customWidth="1"/>
    <col min="14343" max="14343" width="12.28515625" style="96" customWidth="1"/>
    <col min="14344" max="14346" width="0" style="96" hidden="1" customWidth="1"/>
    <col min="14347" max="14592" width="9.140625" style="96"/>
    <col min="14593" max="14594" width="0" style="96" hidden="1" customWidth="1"/>
    <col min="14595" max="14595" width="4.28515625" style="96" customWidth="1"/>
    <col min="14596" max="14596" width="55.42578125" style="96" customWidth="1"/>
    <col min="14597" max="14597" width="13.42578125" style="96" customWidth="1"/>
    <col min="14598" max="14598" width="13.5703125" style="96" customWidth="1"/>
    <col min="14599" max="14599" width="12.28515625" style="96" customWidth="1"/>
    <col min="14600" max="14602" width="0" style="96" hidden="1" customWidth="1"/>
    <col min="14603" max="14848" width="9.140625" style="96"/>
    <col min="14849" max="14850" width="0" style="96" hidden="1" customWidth="1"/>
    <col min="14851" max="14851" width="4.28515625" style="96" customWidth="1"/>
    <col min="14852" max="14852" width="55.42578125" style="96" customWidth="1"/>
    <col min="14853" max="14853" width="13.42578125" style="96" customWidth="1"/>
    <col min="14854" max="14854" width="13.5703125" style="96" customWidth="1"/>
    <col min="14855" max="14855" width="12.28515625" style="96" customWidth="1"/>
    <col min="14856" max="14858" width="0" style="96" hidden="1" customWidth="1"/>
    <col min="14859" max="15104" width="9.140625" style="96"/>
    <col min="15105" max="15106" width="0" style="96" hidden="1" customWidth="1"/>
    <col min="15107" max="15107" width="4.28515625" style="96" customWidth="1"/>
    <col min="15108" max="15108" width="55.42578125" style="96" customWidth="1"/>
    <col min="15109" max="15109" width="13.42578125" style="96" customWidth="1"/>
    <col min="15110" max="15110" width="13.5703125" style="96" customWidth="1"/>
    <col min="15111" max="15111" width="12.28515625" style="96" customWidth="1"/>
    <col min="15112" max="15114" width="0" style="96" hidden="1" customWidth="1"/>
    <col min="15115" max="15360" width="9.140625" style="96"/>
    <col min="15361" max="15362" width="0" style="96" hidden="1" customWidth="1"/>
    <col min="15363" max="15363" width="4.28515625" style="96" customWidth="1"/>
    <col min="15364" max="15364" width="55.42578125" style="96" customWidth="1"/>
    <col min="15365" max="15365" width="13.42578125" style="96" customWidth="1"/>
    <col min="15366" max="15366" width="13.5703125" style="96" customWidth="1"/>
    <col min="15367" max="15367" width="12.28515625" style="96" customWidth="1"/>
    <col min="15368" max="15370" width="0" style="96" hidden="1" customWidth="1"/>
    <col min="15371" max="15616" width="9.140625" style="96"/>
    <col min="15617" max="15618" width="0" style="96" hidden="1" customWidth="1"/>
    <col min="15619" max="15619" width="4.28515625" style="96" customWidth="1"/>
    <col min="15620" max="15620" width="55.42578125" style="96" customWidth="1"/>
    <col min="15621" max="15621" width="13.42578125" style="96" customWidth="1"/>
    <col min="15622" max="15622" width="13.5703125" style="96" customWidth="1"/>
    <col min="15623" max="15623" width="12.28515625" style="96" customWidth="1"/>
    <col min="15624" max="15626" width="0" style="96" hidden="1" customWidth="1"/>
    <col min="15627" max="15872" width="9.140625" style="96"/>
    <col min="15873" max="15874" width="0" style="96" hidden="1" customWidth="1"/>
    <col min="15875" max="15875" width="4.28515625" style="96" customWidth="1"/>
    <col min="15876" max="15876" width="55.42578125" style="96" customWidth="1"/>
    <col min="15877" max="15877" width="13.42578125" style="96" customWidth="1"/>
    <col min="15878" max="15878" width="13.5703125" style="96" customWidth="1"/>
    <col min="15879" max="15879" width="12.28515625" style="96" customWidth="1"/>
    <col min="15880" max="15882" width="0" style="96" hidden="1" customWidth="1"/>
    <col min="15883" max="16128" width="9.140625" style="96"/>
    <col min="16129" max="16130" width="0" style="96" hidden="1" customWidth="1"/>
    <col min="16131" max="16131" width="4.28515625" style="96" customWidth="1"/>
    <col min="16132" max="16132" width="55.42578125" style="96" customWidth="1"/>
    <col min="16133" max="16133" width="13.42578125" style="96" customWidth="1"/>
    <col min="16134" max="16134" width="13.5703125" style="96" customWidth="1"/>
    <col min="16135" max="16135" width="12.28515625" style="96" customWidth="1"/>
    <col min="16136" max="16138" width="0" style="96" hidden="1" customWidth="1"/>
    <col min="16139" max="16384" width="9.140625" style="96"/>
  </cols>
  <sheetData>
    <row r="1" spans="1:10">
      <c r="A1" s="173" t="s">
        <v>206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>
      <c r="A2" s="173" t="s">
        <v>117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3.5" thickBot="1">
      <c r="C3" s="97"/>
      <c r="D3" s="98"/>
      <c r="E3" s="98"/>
      <c r="F3" s="98"/>
      <c r="G3" s="98"/>
    </row>
    <row r="4" spans="1:10" ht="13.5" thickTop="1">
      <c r="A4" s="174" t="s">
        <v>100</v>
      </c>
      <c r="B4" s="99" t="s">
        <v>118</v>
      </c>
      <c r="C4" s="176" t="s">
        <v>100</v>
      </c>
      <c r="D4" s="177" t="s">
        <v>207</v>
      </c>
      <c r="E4" s="178" t="s">
        <v>104</v>
      </c>
      <c r="F4" s="178"/>
      <c r="G4" s="176" t="s">
        <v>208</v>
      </c>
      <c r="H4" s="179" t="s">
        <v>119</v>
      </c>
      <c r="I4" s="99" t="s">
        <v>120</v>
      </c>
      <c r="J4" s="99" t="s">
        <v>121</v>
      </c>
    </row>
    <row r="5" spans="1:10" ht="13.5" thickBot="1">
      <c r="A5" s="175"/>
      <c r="B5" s="100" t="s">
        <v>122</v>
      </c>
      <c r="C5" s="176"/>
      <c r="D5" s="177"/>
      <c r="E5" s="99" t="s">
        <v>123</v>
      </c>
      <c r="F5" s="99" t="s">
        <v>124</v>
      </c>
      <c r="G5" s="176"/>
      <c r="H5" s="180"/>
      <c r="I5" s="100" t="s">
        <v>125</v>
      </c>
      <c r="J5" s="100" t="s">
        <v>126</v>
      </c>
    </row>
    <row r="6" spans="1:10" ht="13.5" thickTop="1">
      <c r="A6" s="101">
        <v>1</v>
      </c>
      <c r="B6" s="101">
        <v>2</v>
      </c>
      <c r="C6" s="102">
        <v>1</v>
      </c>
      <c r="D6" s="102">
        <v>2</v>
      </c>
      <c r="E6" s="102">
        <v>3</v>
      </c>
      <c r="F6" s="102">
        <v>4</v>
      </c>
      <c r="G6" s="102">
        <v>5</v>
      </c>
      <c r="H6" s="101">
        <v>7</v>
      </c>
      <c r="I6" s="101">
        <v>8</v>
      </c>
      <c r="J6" s="101">
        <v>9</v>
      </c>
    </row>
    <row r="7" spans="1:10">
      <c r="A7" s="103"/>
      <c r="B7" s="103"/>
      <c r="C7" s="104"/>
      <c r="D7" s="105" t="s">
        <v>210</v>
      </c>
      <c r="E7" s="150">
        <f>E8+E10</f>
        <v>2601170000</v>
      </c>
      <c r="F7" s="150">
        <f>F8+F10</f>
        <v>2572289735</v>
      </c>
      <c r="G7" s="151">
        <f>E7-F7</f>
        <v>28880265</v>
      </c>
      <c r="H7" s="103"/>
      <c r="I7" s="103"/>
      <c r="J7" s="103"/>
    </row>
    <row r="8" spans="1:10">
      <c r="A8" s="103"/>
      <c r="B8" s="103"/>
      <c r="C8" s="104" t="s">
        <v>127</v>
      </c>
      <c r="D8" s="105" t="s">
        <v>3</v>
      </c>
      <c r="E8" s="106">
        <v>1845432000</v>
      </c>
      <c r="F8" s="106">
        <v>1833468737</v>
      </c>
      <c r="G8" s="151">
        <f t="shared" ref="G8:G71" si="0">E8-F8</f>
        <v>11963263</v>
      </c>
      <c r="H8" s="103"/>
      <c r="I8" s="103"/>
      <c r="J8" s="103"/>
    </row>
    <row r="9" spans="1:10" s="149" customFormat="1">
      <c r="A9" s="145"/>
      <c r="B9" s="145"/>
      <c r="C9" s="146">
        <v>1</v>
      </c>
      <c r="D9" s="147" t="s">
        <v>115</v>
      </c>
      <c r="E9" s="148">
        <v>1845432000</v>
      </c>
      <c r="F9" s="148">
        <v>1833468737</v>
      </c>
      <c r="G9" s="152">
        <f t="shared" si="0"/>
        <v>11963263</v>
      </c>
      <c r="H9" s="145"/>
      <c r="I9" s="145"/>
      <c r="J9" s="145"/>
    </row>
    <row r="10" spans="1:10">
      <c r="A10" s="103"/>
      <c r="B10" s="103"/>
      <c r="C10" s="104" t="s">
        <v>128</v>
      </c>
      <c r="D10" s="105" t="s">
        <v>2</v>
      </c>
      <c r="E10" s="107">
        <f>E11+E23+E33+E35+E37+E39+E41+E43+E45+E47+E49+E51+E53+E55+E57+E59+E61+E63+E65+E67+E69+E72</f>
        <v>755738000</v>
      </c>
      <c r="F10" s="107">
        <f>F11+F23+F33+F35+F37+F39+F41+F43+F45+F47+F49+F51+F53+F55+F57+F59+F61+F63+F65+F67+F69+F72</f>
        <v>738820998</v>
      </c>
      <c r="G10" s="151">
        <f t="shared" si="0"/>
        <v>16917002</v>
      </c>
      <c r="H10" s="103"/>
      <c r="I10" s="103"/>
      <c r="J10" s="103"/>
    </row>
    <row r="11" spans="1:10">
      <c r="A11" s="108">
        <v>1</v>
      </c>
      <c r="B11" s="109" t="s">
        <v>129</v>
      </c>
      <c r="C11" s="110">
        <v>1</v>
      </c>
      <c r="D11" s="111" t="s">
        <v>4</v>
      </c>
      <c r="E11" s="106">
        <f>SUM(E12:E22)</f>
        <v>165538000</v>
      </c>
      <c r="F11" s="106">
        <f>SUM(F12:F22)</f>
        <v>157889639</v>
      </c>
      <c r="G11" s="151">
        <f t="shared" si="0"/>
        <v>7648361</v>
      </c>
      <c r="H11" s="112"/>
      <c r="I11" s="112"/>
      <c r="J11" s="99"/>
    </row>
    <row r="12" spans="1:10" s="149" customFormat="1">
      <c r="A12" s="108"/>
      <c r="B12" s="109" t="s">
        <v>130</v>
      </c>
      <c r="C12" s="113">
        <v>1</v>
      </c>
      <c r="D12" s="114" t="s">
        <v>5</v>
      </c>
      <c r="E12" s="115">
        <v>2038000</v>
      </c>
      <c r="F12" s="115">
        <v>2038000</v>
      </c>
      <c r="G12" s="152">
        <f t="shared" si="0"/>
        <v>0</v>
      </c>
      <c r="H12" s="116"/>
      <c r="I12" s="116"/>
      <c r="J12" s="109"/>
    </row>
    <row r="13" spans="1:10" s="149" customFormat="1">
      <c r="A13" s="108"/>
      <c r="B13" s="109" t="s">
        <v>131</v>
      </c>
      <c r="C13" s="117">
        <v>2</v>
      </c>
      <c r="D13" s="118" t="s">
        <v>7</v>
      </c>
      <c r="E13" s="115">
        <v>16384400</v>
      </c>
      <c r="F13" s="115">
        <v>12900689</v>
      </c>
      <c r="G13" s="152">
        <f t="shared" si="0"/>
        <v>3483711</v>
      </c>
      <c r="H13" s="119" t="s">
        <v>132</v>
      </c>
      <c r="I13" s="116" t="s">
        <v>133</v>
      </c>
      <c r="J13" s="109" t="s">
        <v>134</v>
      </c>
    </row>
    <row r="14" spans="1:10" s="149" customFormat="1">
      <c r="A14" s="108"/>
      <c r="B14" s="109" t="s">
        <v>135</v>
      </c>
      <c r="C14" s="117">
        <v>3</v>
      </c>
      <c r="D14" s="114" t="s">
        <v>9</v>
      </c>
      <c r="E14" s="115">
        <v>14780000</v>
      </c>
      <c r="F14" s="115">
        <v>14780000</v>
      </c>
      <c r="G14" s="152">
        <f t="shared" si="0"/>
        <v>0</v>
      </c>
      <c r="H14" s="120" t="s">
        <v>136</v>
      </c>
      <c r="I14" s="119" t="s">
        <v>137</v>
      </c>
      <c r="J14" s="109" t="s">
        <v>138</v>
      </c>
    </row>
    <row r="15" spans="1:10" s="149" customFormat="1">
      <c r="A15" s="108"/>
      <c r="B15" s="109" t="s">
        <v>139</v>
      </c>
      <c r="C15" s="113">
        <v>4</v>
      </c>
      <c r="D15" s="118" t="s">
        <v>10</v>
      </c>
      <c r="E15" s="115">
        <v>9120000</v>
      </c>
      <c r="F15" s="115">
        <v>9120000</v>
      </c>
      <c r="G15" s="152">
        <f t="shared" si="0"/>
        <v>0</v>
      </c>
      <c r="H15" s="120" t="s">
        <v>140</v>
      </c>
      <c r="I15" s="119" t="s">
        <v>141</v>
      </c>
      <c r="J15" s="109"/>
    </row>
    <row r="16" spans="1:10" s="149" customFormat="1">
      <c r="A16" s="108"/>
      <c r="B16" s="109" t="s">
        <v>142</v>
      </c>
      <c r="C16" s="117">
        <v>5</v>
      </c>
      <c r="D16" s="118" t="s">
        <v>143</v>
      </c>
      <c r="E16" s="115">
        <v>9500000</v>
      </c>
      <c r="F16" s="115">
        <v>9488750</v>
      </c>
      <c r="G16" s="152">
        <f t="shared" si="0"/>
        <v>11250</v>
      </c>
      <c r="H16" s="120"/>
      <c r="I16" s="119" t="s">
        <v>144</v>
      </c>
      <c r="J16" s="109" t="s">
        <v>145</v>
      </c>
    </row>
    <row r="17" spans="1:10" s="149" customFormat="1" ht="25.5">
      <c r="A17" s="108"/>
      <c r="B17" s="109" t="s">
        <v>139</v>
      </c>
      <c r="C17" s="113">
        <v>6</v>
      </c>
      <c r="D17" s="118" t="s">
        <v>12</v>
      </c>
      <c r="E17" s="115">
        <v>4000000</v>
      </c>
      <c r="F17" s="115">
        <v>4000000</v>
      </c>
      <c r="G17" s="152">
        <f t="shared" si="0"/>
        <v>0</v>
      </c>
      <c r="H17" s="120"/>
      <c r="I17" s="119" t="s">
        <v>146</v>
      </c>
      <c r="J17" s="109" t="s">
        <v>147</v>
      </c>
    </row>
    <row r="18" spans="1:10" s="149" customFormat="1">
      <c r="A18" s="108"/>
      <c r="B18" s="109" t="s">
        <v>148</v>
      </c>
      <c r="C18" s="117">
        <v>7</v>
      </c>
      <c r="D18" s="118" t="s">
        <v>13</v>
      </c>
      <c r="E18" s="115">
        <v>4000000</v>
      </c>
      <c r="F18" s="115">
        <v>4000000</v>
      </c>
      <c r="G18" s="152">
        <f t="shared" si="0"/>
        <v>0</v>
      </c>
      <c r="H18" s="120"/>
      <c r="I18" s="116" t="s">
        <v>149</v>
      </c>
      <c r="J18" s="109" t="s">
        <v>150</v>
      </c>
    </row>
    <row r="19" spans="1:10" s="149" customFormat="1">
      <c r="A19" s="108"/>
      <c r="B19" s="109"/>
      <c r="C19" s="113">
        <v>8</v>
      </c>
      <c r="D19" s="118" t="s">
        <v>14</v>
      </c>
      <c r="E19" s="115">
        <v>1800000</v>
      </c>
      <c r="F19" s="115">
        <v>1780000</v>
      </c>
      <c r="G19" s="152">
        <f t="shared" si="0"/>
        <v>20000</v>
      </c>
      <c r="H19" s="120"/>
      <c r="I19" s="120" t="s">
        <v>151</v>
      </c>
      <c r="J19" s="121" t="s">
        <v>152</v>
      </c>
    </row>
    <row r="20" spans="1:10" s="149" customFormat="1">
      <c r="A20" s="108"/>
      <c r="B20" s="109" t="s">
        <v>153</v>
      </c>
      <c r="C20" s="117">
        <v>9</v>
      </c>
      <c r="D20" s="122" t="s">
        <v>15</v>
      </c>
      <c r="E20" s="115">
        <v>15000000</v>
      </c>
      <c r="F20" s="115">
        <v>14995000</v>
      </c>
      <c r="G20" s="152">
        <f t="shared" si="0"/>
        <v>5000</v>
      </c>
      <c r="H20" s="120"/>
      <c r="I20" s="120" t="s">
        <v>154</v>
      </c>
      <c r="J20" s="123"/>
    </row>
    <row r="21" spans="1:10" s="149" customFormat="1">
      <c r="A21" s="108"/>
      <c r="B21" s="109" t="s">
        <v>155</v>
      </c>
      <c r="C21" s="113">
        <v>10</v>
      </c>
      <c r="D21" s="124" t="s">
        <v>16</v>
      </c>
      <c r="E21" s="115">
        <v>30000000</v>
      </c>
      <c r="F21" s="115">
        <v>30000000</v>
      </c>
      <c r="G21" s="152">
        <f t="shared" si="0"/>
        <v>0</v>
      </c>
      <c r="H21" s="120"/>
      <c r="I21" s="120" t="s">
        <v>156</v>
      </c>
      <c r="J21" s="109" t="s">
        <v>157</v>
      </c>
    </row>
    <row r="22" spans="1:10" s="149" customFormat="1">
      <c r="A22" s="108"/>
      <c r="B22" s="109"/>
      <c r="C22" s="117">
        <v>11</v>
      </c>
      <c r="D22" s="118" t="s">
        <v>17</v>
      </c>
      <c r="E22" s="125">
        <v>58915600</v>
      </c>
      <c r="F22" s="115">
        <v>54787200</v>
      </c>
      <c r="G22" s="152">
        <f t="shared" si="0"/>
        <v>4128400</v>
      </c>
      <c r="H22" s="120"/>
      <c r="I22" s="120"/>
      <c r="J22" s="109"/>
    </row>
    <row r="23" spans="1:10">
      <c r="A23" s="108"/>
      <c r="B23" s="109" t="s">
        <v>131</v>
      </c>
      <c r="C23" s="110">
        <v>2</v>
      </c>
      <c r="D23" s="126" t="s">
        <v>18</v>
      </c>
      <c r="E23" s="106">
        <f>SUM(E24:E32)</f>
        <v>365000000</v>
      </c>
      <c r="F23" s="106">
        <f>SUM(F24:F32)</f>
        <v>359189359</v>
      </c>
      <c r="G23" s="151">
        <f t="shared" si="0"/>
        <v>5810641</v>
      </c>
      <c r="H23" s="120"/>
      <c r="I23" s="120" t="s">
        <v>158</v>
      </c>
      <c r="J23" s="127" t="s">
        <v>159</v>
      </c>
    </row>
    <row r="24" spans="1:10" s="149" customFormat="1">
      <c r="A24" s="108"/>
      <c r="B24" s="109" t="s">
        <v>160</v>
      </c>
      <c r="C24" s="113">
        <v>12</v>
      </c>
      <c r="D24" s="114" t="s">
        <v>22</v>
      </c>
      <c r="E24" s="115">
        <v>32500000</v>
      </c>
      <c r="F24" s="115">
        <v>32300000</v>
      </c>
      <c r="G24" s="152">
        <f t="shared" si="0"/>
        <v>200000</v>
      </c>
      <c r="H24" s="119" t="s">
        <v>161</v>
      </c>
      <c r="I24" s="116" t="s">
        <v>162</v>
      </c>
      <c r="J24" s="109"/>
    </row>
    <row r="25" spans="1:10" s="149" customFormat="1">
      <c r="A25" s="108"/>
      <c r="B25" s="109" t="s">
        <v>163</v>
      </c>
      <c r="C25" s="117">
        <v>13</v>
      </c>
      <c r="D25" s="118" t="s">
        <v>23</v>
      </c>
      <c r="E25" s="115">
        <v>6000000</v>
      </c>
      <c r="F25" s="115">
        <v>4750000</v>
      </c>
      <c r="G25" s="152">
        <f t="shared" si="0"/>
        <v>1250000</v>
      </c>
      <c r="H25" s="119" t="s">
        <v>164</v>
      </c>
      <c r="I25" s="119" t="s">
        <v>165</v>
      </c>
      <c r="J25" s="109"/>
    </row>
    <row r="26" spans="1:10" s="149" customFormat="1">
      <c r="A26" s="108"/>
      <c r="B26" s="109"/>
      <c r="C26" s="113">
        <v>14</v>
      </c>
      <c r="D26" s="118" t="s">
        <v>24</v>
      </c>
      <c r="E26" s="115">
        <v>7500000</v>
      </c>
      <c r="F26" s="115">
        <v>7500000</v>
      </c>
      <c r="G26" s="152">
        <f t="shared" si="0"/>
        <v>0</v>
      </c>
      <c r="H26" s="119" t="s">
        <v>166</v>
      </c>
      <c r="I26" s="119" t="s">
        <v>167</v>
      </c>
      <c r="J26" s="109"/>
    </row>
    <row r="27" spans="1:10" s="149" customFormat="1">
      <c r="A27" s="108"/>
      <c r="B27" s="109" t="s">
        <v>153</v>
      </c>
      <c r="C27" s="117">
        <v>15</v>
      </c>
      <c r="D27" s="118" t="s">
        <v>25</v>
      </c>
      <c r="E27" s="115">
        <v>70000000</v>
      </c>
      <c r="F27" s="115">
        <v>69380000</v>
      </c>
      <c r="G27" s="152">
        <f t="shared" si="0"/>
        <v>620000</v>
      </c>
      <c r="H27" s="119" t="s">
        <v>168</v>
      </c>
      <c r="I27" s="119" t="s">
        <v>169</v>
      </c>
      <c r="J27" s="109"/>
    </row>
    <row r="28" spans="1:10" s="149" customFormat="1">
      <c r="A28" s="108"/>
      <c r="B28" s="109" t="s">
        <v>170</v>
      </c>
      <c r="C28" s="113">
        <v>16</v>
      </c>
      <c r="D28" s="118" t="s">
        <v>26</v>
      </c>
      <c r="E28" s="115">
        <v>38000000</v>
      </c>
      <c r="F28" s="115">
        <v>34849359</v>
      </c>
      <c r="G28" s="152">
        <f t="shared" si="0"/>
        <v>3150641</v>
      </c>
      <c r="H28" s="119" t="s">
        <v>171</v>
      </c>
      <c r="I28" s="119" t="s">
        <v>172</v>
      </c>
      <c r="J28" s="109"/>
    </row>
    <row r="29" spans="1:10" s="149" customFormat="1">
      <c r="A29" s="108"/>
      <c r="B29" s="109" t="s">
        <v>173</v>
      </c>
      <c r="C29" s="117">
        <v>17</v>
      </c>
      <c r="D29" s="118" t="s">
        <v>174</v>
      </c>
      <c r="E29" s="115">
        <v>3000000</v>
      </c>
      <c r="F29" s="115">
        <v>2860000</v>
      </c>
      <c r="G29" s="152">
        <f t="shared" si="0"/>
        <v>140000</v>
      </c>
      <c r="H29" s="119" t="s">
        <v>175</v>
      </c>
      <c r="I29" s="119" t="s">
        <v>176</v>
      </c>
      <c r="J29" s="109"/>
    </row>
    <row r="30" spans="1:10" s="149" customFormat="1">
      <c r="A30" s="108"/>
      <c r="B30" s="109" t="s">
        <v>177</v>
      </c>
      <c r="C30" s="113">
        <v>18</v>
      </c>
      <c r="D30" s="122" t="s">
        <v>178</v>
      </c>
      <c r="E30" s="115">
        <v>3000000</v>
      </c>
      <c r="F30" s="128">
        <v>3000000</v>
      </c>
      <c r="G30" s="152">
        <f t="shared" si="0"/>
        <v>0</v>
      </c>
      <c r="H30" s="119" t="s">
        <v>179</v>
      </c>
      <c r="I30" s="119"/>
      <c r="J30" s="109"/>
    </row>
    <row r="31" spans="1:10" s="149" customFormat="1">
      <c r="A31" s="108"/>
      <c r="B31" s="109" t="s">
        <v>180</v>
      </c>
      <c r="C31" s="113">
        <v>19</v>
      </c>
      <c r="D31" s="122" t="s">
        <v>181</v>
      </c>
      <c r="E31" s="115">
        <v>5000000</v>
      </c>
      <c r="F31" s="128">
        <v>5000000</v>
      </c>
      <c r="G31" s="152">
        <f t="shared" si="0"/>
        <v>0</v>
      </c>
      <c r="H31" s="119"/>
      <c r="I31" s="119"/>
      <c r="J31" s="109"/>
    </row>
    <row r="32" spans="1:10" s="149" customFormat="1">
      <c r="A32" s="108"/>
      <c r="B32" s="109" t="s">
        <v>182</v>
      </c>
      <c r="C32" s="113">
        <v>20</v>
      </c>
      <c r="D32" s="122" t="s">
        <v>183</v>
      </c>
      <c r="E32" s="115">
        <v>200000000</v>
      </c>
      <c r="F32" s="128">
        <v>199550000</v>
      </c>
      <c r="G32" s="152">
        <f t="shared" si="0"/>
        <v>450000</v>
      </c>
      <c r="H32" s="119"/>
      <c r="I32" s="119"/>
      <c r="J32" s="109"/>
    </row>
    <row r="33" spans="1:10">
      <c r="A33" s="108"/>
      <c r="B33" s="109"/>
      <c r="C33" s="110">
        <v>3</v>
      </c>
      <c r="D33" s="126" t="s">
        <v>34</v>
      </c>
      <c r="E33" s="106">
        <f>E34</f>
        <v>15000000</v>
      </c>
      <c r="F33" s="106">
        <f>F34</f>
        <v>14900000</v>
      </c>
      <c r="G33" s="151">
        <f t="shared" si="0"/>
        <v>100000</v>
      </c>
      <c r="H33" s="119" t="s">
        <v>184</v>
      </c>
      <c r="I33" s="119" t="s">
        <v>185</v>
      </c>
      <c r="J33" s="109"/>
    </row>
    <row r="34" spans="1:10" s="149" customFormat="1">
      <c r="A34" s="108"/>
      <c r="B34" s="109"/>
      <c r="C34" s="129">
        <v>21</v>
      </c>
      <c r="D34" s="118" t="s">
        <v>30</v>
      </c>
      <c r="E34" s="115">
        <v>15000000</v>
      </c>
      <c r="F34" s="115">
        <v>14900000</v>
      </c>
      <c r="G34" s="152">
        <f t="shared" si="0"/>
        <v>100000</v>
      </c>
      <c r="H34" s="119" t="s">
        <v>186</v>
      </c>
      <c r="I34" s="119" t="s">
        <v>187</v>
      </c>
      <c r="J34" s="109"/>
    </row>
    <row r="35" spans="1:10">
      <c r="A35" s="108"/>
      <c r="B35" s="109"/>
      <c r="C35" s="181">
        <v>4</v>
      </c>
      <c r="D35" s="182" t="s">
        <v>35</v>
      </c>
      <c r="E35" s="107">
        <f>E36</f>
        <v>5000000</v>
      </c>
      <c r="F35" s="107">
        <f>F36</f>
        <v>5000000</v>
      </c>
      <c r="G35" s="151">
        <f t="shared" si="0"/>
        <v>0</v>
      </c>
      <c r="H35" s="120" t="s">
        <v>188</v>
      </c>
      <c r="I35" s="119" t="s">
        <v>189</v>
      </c>
      <c r="J35" s="109"/>
    </row>
    <row r="36" spans="1:10" s="149" customFormat="1" ht="25.5">
      <c r="A36" s="108"/>
      <c r="B36" s="109"/>
      <c r="C36" s="183">
        <v>22</v>
      </c>
      <c r="D36" s="184" t="s">
        <v>36</v>
      </c>
      <c r="E36" s="185">
        <v>5000000</v>
      </c>
      <c r="F36" s="185">
        <v>5000000</v>
      </c>
      <c r="G36" s="152">
        <f t="shared" si="0"/>
        <v>0</v>
      </c>
      <c r="H36" s="120" t="s">
        <v>190</v>
      </c>
      <c r="I36" s="120" t="s">
        <v>191</v>
      </c>
      <c r="J36" s="109"/>
    </row>
    <row r="37" spans="1:10" ht="25.5">
      <c r="A37" s="108"/>
      <c r="B37" s="109"/>
      <c r="C37" s="181">
        <v>5</v>
      </c>
      <c r="D37" s="186" t="s">
        <v>37</v>
      </c>
      <c r="E37" s="107">
        <f>E38</f>
        <v>15000000</v>
      </c>
      <c r="F37" s="107">
        <f>F38</f>
        <v>15000000</v>
      </c>
      <c r="G37" s="151">
        <f t="shared" si="0"/>
        <v>0</v>
      </c>
      <c r="H37" s="120" t="s">
        <v>192</v>
      </c>
      <c r="I37" s="120" t="s">
        <v>193</v>
      </c>
      <c r="J37" s="109"/>
    </row>
    <row r="38" spans="1:10" s="149" customFormat="1" ht="25.5">
      <c r="A38" s="109"/>
      <c r="B38" s="108"/>
      <c r="C38" s="183">
        <v>23</v>
      </c>
      <c r="D38" s="187" t="s">
        <v>38</v>
      </c>
      <c r="E38" s="185">
        <v>15000000</v>
      </c>
      <c r="F38" s="185">
        <v>15000000</v>
      </c>
      <c r="G38" s="152">
        <f t="shared" si="0"/>
        <v>0</v>
      </c>
      <c r="H38" s="120" t="s">
        <v>194</v>
      </c>
      <c r="I38" s="120" t="s">
        <v>195</v>
      </c>
      <c r="J38" s="109"/>
    </row>
    <row r="39" spans="1:10" ht="25.5">
      <c r="A39" s="109"/>
      <c r="B39" s="108"/>
      <c r="C39" s="181">
        <v>6</v>
      </c>
      <c r="D39" s="186" t="s">
        <v>39</v>
      </c>
      <c r="E39" s="107">
        <f>E40</f>
        <v>15000000</v>
      </c>
      <c r="F39" s="107">
        <f>F40</f>
        <v>13400000</v>
      </c>
      <c r="G39" s="151">
        <f t="shared" si="0"/>
        <v>1600000</v>
      </c>
      <c r="H39" s="120" t="s">
        <v>196</v>
      </c>
      <c r="I39" s="120" t="s">
        <v>197</v>
      </c>
      <c r="J39" s="109"/>
    </row>
    <row r="40" spans="1:10" s="149" customFormat="1">
      <c r="A40" s="109"/>
      <c r="B40" s="108"/>
      <c r="C40" s="188">
        <v>24</v>
      </c>
      <c r="D40" s="187" t="s">
        <v>40</v>
      </c>
      <c r="E40" s="185">
        <v>15000000</v>
      </c>
      <c r="F40" s="185">
        <v>13400000</v>
      </c>
      <c r="G40" s="152">
        <f t="shared" si="0"/>
        <v>1600000</v>
      </c>
      <c r="H40" s="119"/>
      <c r="I40" s="120" t="s">
        <v>198</v>
      </c>
      <c r="J40" s="109"/>
    </row>
    <row r="41" spans="1:10" ht="25.5">
      <c r="A41" s="109"/>
      <c r="B41" s="108"/>
      <c r="C41" s="181">
        <v>7</v>
      </c>
      <c r="D41" s="186" t="s">
        <v>41</v>
      </c>
      <c r="E41" s="107">
        <f>E42</f>
        <v>7000000</v>
      </c>
      <c r="F41" s="107">
        <f>F42</f>
        <v>7000000</v>
      </c>
      <c r="G41" s="151">
        <f t="shared" si="0"/>
        <v>0</v>
      </c>
      <c r="H41" s="120"/>
      <c r="I41" s="119"/>
      <c r="J41" s="109"/>
    </row>
    <row r="42" spans="1:10" s="149" customFormat="1">
      <c r="A42" s="109"/>
      <c r="B42" s="108"/>
      <c r="C42" s="188">
        <v>25</v>
      </c>
      <c r="D42" s="187" t="s">
        <v>42</v>
      </c>
      <c r="E42" s="185">
        <v>7000000</v>
      </c>
      <c r="F42" s="185">
        <v>7000000</v>
      </c>
      <c r="G42" s="152">
        <f t="shared" si="0"/>
        <v>0</v>
      </c>
      <c r="H42" s="120"/>
      <c r="I42" s="119"/>
      <c r="J42" s="109"/>
    </row>
    <row r="43" spans="1:10" ht="25.5">
      <c r="A43" s="109"/>
      <c r="B43" s="108"/>
      <c r="C43" s="181">
        <v>8</v>
      </c>
      <c r="D43" s="186" t="s">
        <v>199</v>
      </c>
      <c r="E43" s="107">
        <f>E44</f>
        <v>10000000</v>
      </c>
      <c r="F43" s="107">
        <f>F44</f>
        <v>10000000</v>
      </c>
      <c r="G43" s="151">
        <f t="shared" si="0"/>
        <v>0</v>
      </c>
      <c r="H43" s="130"/>
      <c r="I43" s="130"/>
      <c r="J43" s="109"/>
    </row>
    <row r="44" spans="1:10" s="149" customFormat="1" ht="25.5">
      <c r="A44" s="109"/>
      <c r="B44" s="108"/>
      <c r="C44" s="188">
        <v>26</v>
      </c>
      <c r="D44" s="187" t="s">
        <v>45</v>
      </c>
      <c r="E44" s="185">
        <v>10000000</v>
      </c>
      <c r="F44" s="185">
        <v>10000000</v>
      </c>
      <c r="G44" s="152">
        <f t="shared" si="0"/>
        <v>0</v>
      </c>
      <c r="H44" s="120"/>
      <c r="I44" s="120"/>
      <c r="J44" s="109"/>
    </row>
    <row r="45" spans="1:10" ht="25.5">
      <c r="A45" s="109"/>
      <c r="B45" s="108"/>
      <c r="C45" s="181">
        <v>9</v>
      </c>
      <c r="D45" s="186" t="s">
        <v>46</v>
      </c>
      <c r="E45" s="107">
        <f>E46</f>
        <v>5000000</v>
      </c>
      <c r="F45" s="107">
        <f>F46</f>
        <v>4900000</v>
      </c>
      <c r="G45" s="151">
        <f t="shared" si="0"/>
        <v>100000</v>
      </c>
      <c r="H45" s="120"/>
      <c r="I45" s="120"/>
      <c r="J45" s="109"/>
    </row>
    <row r="46" spans="1:10" s="149" customFormat="1">
      <c r="A46" s="109"/>
      <c r="B46" s="108"/>
      <c r="C46" s="189">
        <v>27</v>
      </c>
      <c r="D46" s="187" t="s">
        <v>47</v>
      </c>
      <c r="E46" s="185">
        <v>5000000</v>
      </c>
      <c r="F46" s="185">
        <v>4900000</v>
      </c>
      <c r="G46" s="152">
        <f t="shared" si="0"/>
        <v>100000</v>
      </c>
      <c r="H46" s="119"/>
      <c r="I46" s="120"/>
      <c r="J46" s="109"/>
    </row>
    <row r="47" spans="1:10">
      <c r="A47" s="109"/>
      <c r="B47" s="108"/>
      <c r="C47" s="181">
        <v>10</v>
      </c>
      <c r="D47" s="186" t="s">
        <v>48</v>
      </c>
      <c r="E47" s="107">
        <f>E48</f>
        <v>10000000</v>
      </c>
      <c r="F47" s="107">
        <f>F48</f>
        <v>10000000</v>
      </c>
      <c r="G47" s="151">
        <f t="shared" si="0"/>
        <v>0</v>
      </c>
      <c r="H47" s="131"/>
      <c r="I47" s="120"/>
      <c r="J47" s="109"/>
    </row>
    <row r="48" spans="1:10" s="149" customFormat="1">
      <c r="A48" s="109"/>
      <c r="B48" s="108"/>
      <c r="C48" s="188">
        <v>28</v>
      </c>
      <c r="D48" s="187" t="s">
        <v>49</v>
      </c>
      <c r="E48" s="185">
        <v>10000000</v>
      </c>
      <c r="F48" s="185">
        <v>10000000</v>
      </c>
      <c r="G48" s="152">
        <f t="shared" si="0"/>
        <v>0</v>
      </c>
      <c r="H48" s="131"/>
      <c r="I48" s="119"/>
      <c r="J48" s="109"/>
    </row>
    <row r="49" spans="1:10" ht="25.5">
      <c r="A49" s="109"/>
      <c r="B49" s="108"/>
      <c r="C49" s="181">
        <v>11</v>
      </c>
      <c r="D49" s="186" t="s">
        <v>50</v>
      </c>
      <c r="E49" s="107">
        <f>E50</f>
        <v>3500000</v>
      </c>
      <c r="F49" s="107">
        <f>F50</f>
        <v>3500000</v>
      </c>
      <c r="G49" s="151">
        <f t="shared" si="0"/>
        <v>0</v>
      </c>
      <c r="H49" s="132"/>
      <c r="I49" s="133"/>
      <c r="J49" s="109"/>
    </row>
    <row r="50" spans="1:10" s="149" customFormat="1">
      <c r="A50" s="109"/>
      <c r="B50" s="108"/>
      <c r="C50" s="188">
        <v>29</v>
      </c>
      <c r="D50" s="187" t="s">
        <v>51</v>
      </c>
      <c r="E50" s="185">
        <v>3500000</v>
      </c>
      <c r="F50" s="185">
        <v>3500000</v>
      </c>
      <c r="G50" s="152">
        <f t="shared" si="0"/>
        <v>0</v>
      </c>
      <c r="H50" s="134"/>
      <c r="I50" s="135"/>
      <c r="J50" s="109"/>
    </row>
    <row r="51" spans="1:10">
      <c r="A51" s="109"/>
      <c r="B51" s="108"/>
      <c r="C51" s="181">
        <v>12</v>
      </c>
      <c r="D51" s="186" t="s">
        <v>52</v>
      </c>
      <c r="E51" s="107">
        <f>E52</f>
        <v>3000000</v>
      </c>
      <c r="F51" s="107">
        <f>F52</f>
        <v>3000000</v>
      </c>
      <c r="G51" s="151">
        <f t="shared" si="0"/>
        <v>0</v>
      </c>
      <c r="H51" s="131"/>
      <c r="I51" s="119"/>
      <c r="J51" s="109"/>
    </row>
    <row r="52" spans="1:10" s="149" customFormat="1" ht="25.5">
      <c r="A52" s="109"/>
      <c r="B52" s="108"/>
      <c r="C52" s="188">
        <v>30</v>
      </c>
      <c r="D52" s="187" t="s">
        <v>53</v>
      </c>
      <c r="E52" s="185">
        <v>3000000</v>
      </c>
      <c r="F52" s="185">
        <v>3000000</v>
      </c>
      <c r="G52" s="152">
        <f t="shared" si="0"/>
        <v>0</v>
      </c>
      <c r="H52" s="131"/>
      <c r="I52" s="119"/>
      <c r="J52" s="109"/>
    </row>
    <row r="53" spans="1:10" ht="25.5">
      <c r="A53" s="109"/>
      <c r="B53" s="108"/>
      <c r="C53" s="190">
        <v>13</v>
      </c>
      <c r="D53" s="186" t="s">
        <v>200</v>
      </c>
      <c r="E53" s="107">
        <f>E54</f>
        <v>5200000</v>
      </c>
      <c r="F53" s="107">
        <f>F54</f>
        <v>5200000</v>
      </c>
      <c r="G53" s="151">
        <f t="shared" si="0"/>
        <v>0</v>
      </c>
      <c r="H53" s="131"/>
      <c r="I53" s="119"/>
      <c r="J53" s="109"/>
    </row>
    <row r="54" spans="1:10" s="149" customFormat="1">
      <c r="A54" s="109"/>
      <c r="B54" s="108"/>
      <c r="C54" s="189">
        <v>31</v>
      </c>
      <c r="D54" s="184" t="s">
        <v>201</v>
      </c>
      <c r="E54" s="185">
        <v>5200000</v>
      </c>
      <c r="F54" s="185">
        <v>5200000</v>
      </c>
      <c r="G54" s="152">
        <f t="shared" si="0"/>
        <v>0</v>
      </c>
      <c r="H54" s="131"/>
      <c r="I54" s="119"/>
      <c r="J54" s="109"/>
    </row>
    <row r="55" spans="1:10" ht="25.5">
      <c r="A55" s="109"/>
      <c r="B55" s="108"/>
      <c r="C55" s="181">
        <v>14</v>
      </c>
      <c r="D55" s="186" t="s">
        <v>58</v>
      </c>
      <c r="E55" s="107">
        <f>E56</f>
        <v>10000000</v>
      </c>
      <c r="F55" s="107">
        <f>F56</f>
        <v>10000000</v>
      </c>
      <c r="G55" s="151">
        <f t="shared" si="0"/>
        <v>0</v>
      </c>
      <c r="H55" s="131"/>
      <c r="I55" s="119"/>
      <c r="J55" s="109"/>
    </row>
    <row r="56" spans="1:10" s="149" customFormat="1">
      <c r="A56" s="109"/>
      <c r="B56" s="108"/>
      <c r="C56" s="188">
        <v>32</v>
      </c>
      <c r="D56" s="187" t="s">
        <v>59</v>
      </c>
      <c r="E56" s="185">
        <v>10000000</v>
      </c>
      <c r="F56" s="185">
        <v>10000000</v>
      </c>
      <c r="G56" s="152">
        <f t="shared" si="0"/>
        <v>0</v>
      </c>
      <c r="H56" s="131"/>
      <c r="I56" s="119"/>
      <c r="J56" s="109"/>
    </row>
    <row r="57" spans="1:10" ht="25.5">
      <c r="A57" s="109"/>
      <c r="B57" s="108"/>
      <c r="C57" s="181">
        <v>15</v>
      </c>
      <c r="D57" s="186" t="s">
        <v>60</v>
      </c>
      <c r="E57" s="107">
        <f>E58</f>
        <v>25000000</v>
      </c>
      <c r="F57" s="107">
        <f>F58</f>
        <v>25000000</v>
      </c>
      <c r="G57" s="151">
        <f t="shared" si="0"/>
        <v>0</v>
      </c>
      <c r="H57" s="131"/>
      <c r="I57" s="119"/>
      <c r="J57" s="109"/>
    </row>
    <row r="58" spans="1:10" s="149" customFormat="1" ht="25.5">
      <c r="A58" s="109"/>
      <c r="B58" s="108"/>
      <c r="C58" s="188">
        <v>33</v>
      </c>
      <c r="D58" s="187" t="s">
        <v>213</v>
      </c>
      <c r="E58" s="185">
        <v>25000000</v>
      </c>
      <c r="F58" s="185">
        <v>25000000</v>
      </c>
      <c r="G58" s="152">
        <f t="shared" si="0"/>
        <v>0</v>
      </c>
      <c r="H58" s="131"/>
      <c r="I58" s="119"/>
      <c r="J58" s="109"/>
    </row>
    <row r="59" spans="1:10" ht="25.5">
      <c r="A59" s="109"/>
      <c r="B59" s="108"/>
      <c r="C59" s="181">
        <v>16</v>
      </c>
      <c r="D59" s="186" t="s">
        <v>67</v>
      </c>
      <c r="E59" s="107">
        <f>E60</f>
        <v>30000000</v>
      </c>
      <c r="F59" s="107">
        <f>F60</f>
        <v>28745000</v>
      </c>
      <c r="G59" s="151">
        <f t="shared" si="0"/>
        <v>1255000</v>
      </c>
      <c r="H59" s="131"/>
      <c r="I59" s="119"/>
      <c r="J59" s="109"/>
    </row>
    <row r="60" spans="1:10" s="149" customFormat="1">
      <c r="A60" s="109"/>
      <c r="B60" s="108"/>
      <c r="C60" s="188">
        <v>34</v>
      </c>
      <c r="D60" s="187" t="s">
        <v>68</v>
      </c>
      <c r="E60" s="185">
        <v>30000000</v>
      </c>
      <c r="F60" s="185">
        <v>28745000</v>
      </c>
      <c r="G60" s="152">
        <f t="shared" si="0"/>
        <v>1255000</v>
      </c>
      <c r="H60" s="131"/>
      <c r="I60" s="119"/>
      <c r="J60" s="109"/>
    </row>
    <row r="61" spans="1:10">
      <c r="A61" s="109"/>
      <c r="B61" s="108"/>
      <c r="C61" s="181">
        <v>17</v>
      </c>
      <c r="D61" s="191" t="s">
        <v>69</v>
      </c>
      <c r="E61" s="107">
        <f>E62</f>
        <v>10000000</v>
      </c>
      <c r="F61" s="107">
        <f>F62</f>
        <v>10000000</v>
      </c>
      <c r="G61" s="151">
        <f t="shared" si="0"/>
        <v>0</v>
      </c>
      <c r="H61" s="131"/>
      <c r="I61" s="119"/>
      <c r="J61" s="109"/>
    </row>
    <row r="62" spans="1:10" s="149" customFormat="1">
      <c r="A62" s="109"/>
      <c r="B62" s="108"/>
      <c r="C62" s="188">
        <v>35</v>
      </c>
      <c r="D62" s="184" t="s">
        <v>70</v>
      </c>
      <c r="E62" s="185">
        <v>10000000</v>
      </c>
      <c r="F62" s="185">
        <v>10000000</v>
      </c>
      <c r="G62" s="152">
        <f t="shared" si="0"/>
        <v>0</v>
      </c>
      <c r="H62" s="131"/>
      <c r="I62" s="119"/>
      <c r="J62" s="109"/>
    </row>
    <row r="63" spans="1:10" ht="25.5">
      <c r="A63" s="109"/>
      <c r="B63" s="108"/>
      <c r="C63" s="181">
        <v>18</v>
      </c>
      <c r="D63" s="186" t="s">
        <v>71</v>
      </c>
      <c r="E63" s="107">
        <f>E64</f>
        <v>5000000</v>
      </c>
      <c r="F63" s="107">
        <f>F64</f>
        <v>5000000</v>
      </c>
      <c r="G63" s="151">
        <f t="shared" si="0"/>
        <v>0</v>
      </c>
      <c r="H63" s="131"/>
      <c r="I63" s="119"/>
      <c r="J63" s="109"/>
    </row>
    <row r="64" spans="1:10" s="149" customFormat="1" ht="25.5">
      <c r="A64" s="109"/>
      <c r="B64" s="108"/>
      <c r="C64" s="188">
        <v>36</v>
      </c>
      <c r="D64" s="187" t="s">
        <v>202</v>
      </c>
      <c r="E64" s="185">
        <v>5000000</v>
      </c>
      <c r="F64" s="185">
        <v>5000000</v>
      </c>
      <c r="G64" s="152">
        <f t="shared" si="0"/>
        <v>0</v>
      </c>
      <c r="H64" s="131"/>
      <c r="I64" s="119"/>
      <c r="J64" s="109"/>
    </row>
    <row r="65" spans="1:10">
      <c r="A65" s="109"/>
      <c r="B65" s="108"/>
      <c r="C65" s="181">
        <v>19</v>
      </c>
      <c r="D65" s="192" t="s">
        <v>79</v>
      </c>
      <c r="E65" s="193">
        <f>E66</f>
        <v>10000000</v>
      </c>
      <c r="F65" s="193">
        <f>F66</f>
        <v>10000000</v>
      </c>
      <c r="G65" s="151">
        <f t="shared" si="0"/>
        <v>0</v>
      </c>
      <c r="H65" s="131"/>
      <c r="I65" s="119"/>
      <c r="J65" s="109"/>
    </row>
    <row r="66" spans="1:10" s="149" customFormat="1">
      <c r="A66" s="109"/>
      <c r="B66" s="108"/>
      <c r="C66" s="189">
        <v>37</v>
      </c>
      <c r="D66" s="194" t="s">
        <v>80</v>
      </c>
      <c r="E66" s="195">
        <v>10000000</v>
      </c>
      <c r="F66" s="185">
        <v>10000000</v>
      </c>
      <c r="G66" s="152">
        <f t="shared" si="0"/>
        <v>0</v>
      </c>
      <c r="H66" s="131"/>
      <c r="I66" s="119"/>
      <c r="J66" s="109"/>
    </row>
    <row r="67" spans="1:10" ht="25.5">
      <c r="A67" s="109"/>
      <c r="B67" s="108"/>
      <c r="C67" s="181">
        <v>20</v>
      </c>
      <c r="D67" s="192" t="s">
        <v>203</v>
      </c>
      <c r="E67" s="193">
        <f>E68</f>
        <v>5000000</v>
      </c>
      <c r="F67" s="107">
        <f>F68</f>
        <v>5000000</v>
      </c>
      <c r="G67" s="151">
        <f t="shared" si="0"/>
        <v>0</v>
      </c>
      <c r="H67" s="131"/>
      <c r="I67" s="133"/>
      <c r="J67" s="109"/>
    </row>
    <row r="68" spans="1:10" s="149" customFormat="1" ht="25.5">
      <c r="A68" s="109"/>
      <c r="B68" s="108"/>
      <c r="C68" s="189">
        <v>38</v>
      </c>
      <c r="D68" s="196" t="s">
        <v>212</v>
      </c>
      <c r="E68" s="195">
        <v>5000000</v>
      </c>
      <c r="F68" s="185">
        <v>5000000</v>
      </c>
      <c r="G68" s="152">
        <f t="shared" si="0"/>
        <v>0</v>
      </c>
      <c r="H68" s="134"/>
      <c r="I68" s="119"/>
      <c r="J68" s="132"/>
    </row>
    <row r="69" spans="1:10" ht="25.5">
      <c r="A69" s="109"/>
      <c r="B69" s="108"/>
      <c r="C69" s="181">
        <v>21</v>
      </c>
      <c r="D69" s="192" t="s">
        <v>99</v>
      </c>
      <c r="E69" s="193">
        <f>E70+E71</f>
        <v>31500000</v>
      </c>
      <c r="F69" s="193">
        <f>F70+F71</f>
        <v>31097000</v>
      </c>
      <c r="G69" s="151">
        <f t="shared" si="0"/>
        <v>403000</v>
      </c>
      <c r="H69" s="131"/>
      <c r="I69" s="119"/>
      <c r="J69" s="109"/>
    </row>
    <row r="70" spans="1:10" s="149" customFormat="1">
      <c r="A70" s="109"/>
      <c r="B70" s="108"/>
      <c r="C70" s="189">
        <v>39</v>
      </c>
      <c r="D70" s="194" t="s">
        <v>83</v>
      </c>
      <c r="E70" s="195">
        <v>18500000</v>
      </c>
      <c r="F70" s="185">
        <v>18097000</v>
      </c>
      <c r="G70" s="152">
        <f t="shared" si="0"/>
        <v>403000</v>
      </c>
      <c r="H70" s="131"/>
      <c r="I70" s="119"/>
      <c r="J70" s="109"/>
    </row>
    <row r="71" spans="1:10" s="149" customFormat="1" ht="25.5">
      <c r="A71" s="109"/>
      <c r="B71" s="108"/>
      <c r="C71" s="189">
        <v>40</v>
      </c>
      <c r="D71" s="194" t="s">
        <v>84</v>
      </c>
      <c r="E71" s="195">
        <v>13000000</v>
      </c>
      <c r="F71" s="185">
        <v>13000000</v>
      </c>
      <c r="G71" s="152">
        <f t="shared" si="0"/>
        <v>0</v>
      </c>
      <c r="H71" s="131"/>
      <c r="I71" s="119"/>
      <c r="J71" s="109"/>
    </row>
    <row r="72" spans="1:10">
      <c r="A72" s="109"/>
      <c r="B72" s="108"/>
      <c r="C72" s="181">
        <v>22</v>
      </c>
      <c r="D72" s="186" t="s">
        <v>85</v>
      </c>
      <c r="E72" s="107">
        <f>E73</f>
        <v>5000000</v>
      </c>
      <c r="F72" s="107">
        <f>F73</f>
        <v>5000000</v>
      </c>
      <c r="G72" s="151">
        <f t="shared" ref="G72:G73" si="1">E72-F72</f>
        <v>0</v>
      </c>
      <c r="H72" s="131"/>
      <c r="I72" s="119"/>
      <c r="J72" s="109"/>
    </row>
    <row r="73" spans="1:10" s="149" customFormat="1" ht="26.25" thickBot="1">
      <c r="A73" s="109"/>
      <c r="B73" s="108"/>
      <c r="C73" s="197">
        <v>41</v>
      </c>
      <c r="D73" s="198" t="s">
        <v>86</v>
      </c>
      <c r="E73" s="199">
        <v>5000000</v>
      </c>
      <c r="F73" s="199">
        <v>5000000</v>
      </c>
      <c r="G73" s="200">
        <f t="shared" si="1"/>
        <v>0</v>
      </c>
      <c r="H73" s="131"/>
      <c r="I73" s="119"/>
      <c r="J73" s="109"/>
    </row>
    <row r="74" spans="1:10" ht="13.5" thickTop="1">
      <c r="C74" s="136"/>
      <c r="D74" s="137"/>
      <c r="E74" s="138"/>
      <c r="F74" s="138"/>
      <c r="G74" s="153"/>
    </row>
    <row r="75" spans="1:10">
      <c r="C75" s="172" t="s">
        <v>108</v>
      </c>
      <c r="D75" s="172"/>
      <c r="E75" s="154">
        <v>0.99399999999999999</v>
      </c>
      <c r="F75" s="138"/>
      <c r="G75" s="138"/>
    </row>
    <row r="76" spans="1:10">
      <c r="C76" s="172" t="s">
        <v>109</v>
      </c>
      <c r="D76" s="172"/>
      <c r="E76" s="154">
        <v>0.97799999999999998</v>
      </c>
      <c r="F76" s="138"/>
      <c r="G76" s="138"/>
    </row>
    <row r="77" spans="1:10">
      <c r="C77" s="172" t="s">
        <v>211</v>
      </c>
      <c r="D77" s="172"/>
      <c r="E77" s="154">
        <v>0.9889</v>
      </c>
      <c r="F77" s="138"/>
      <c r="G77" s="138"/>
    </row>
    <row r="78" spans="1:10">
      <c r="C78" s="136"/>
      <c r="D78" s="137"/>
      <c r="E78" s="138"/>
      <c r="F78" s="138"/>
      <c r="G78" s="138"/>
    </row>
    <row r="79" spans="1:10">
      <c r="C79" s="138"/>
      <c r="D79" s="136"/>
      <c r="F79" s="139" t="s">
        <v>209</v>
      </c>
      <c r="G79" s="138"/>
    </row>
    <row r="80" spans="1:10">
      <c r="C80" s="138"/>
      <c r="D80" s="136"/>
      <c r="F80" s="139"/>
      <c r="G80" s="138"/>
    </row>
    <row r="81" spans="3:11">
      <c r="C81" s="136"/>
      <c r="D81" s="138"/>
      <c r="F81" s="139" t="s">
        <v>94</v>
      </c>
      <c r="G81" s="138"/>
    </row>
    <row r="82" spans="3:11">
      <c r="C82" s="136"/>
      <c r="D82" s="138"/>
      <c r="F82" s="139"/>
      <c r="G82" s="138"/>
    </row>
    <row r="83" spans="3:11">
      <c r="C83" s="136"/>
      <c r="D83" s="138"/>
      <c r="F83" s="139"/>
      <c r="G83" s="138"/>
    </row>
    <row r="84" spans="3:11">
      <c r="C84" s="136"/>
      <c r="D84" s="138"/>
      <c r="F84" s="139"/>
      <c r="G84" s="138"/>
      <c r="J84" s="140"/>
      <c r="K84" s="140"/>
    </row>
    <row r="85" spans="3:11">
      <c r="C85" s="136"/>
      <c r="D85" s="138"/>
      <c r="F85" s="141" t="s">
        <v>204</v>
      </c>
      <c r="G85" s="138"/>
      <c r="J85" s="140"/>
      <c r="K85" s="140"/>
    </row>
    <row r="86" spans="3:11">
      <c r="C86" s="136"/>
      <c r="D86" s="138"/>
      <c r="F86" s="142" t="s">
        <v>113</v>
      </c>
      <c r="G86" s="138"/>
      <c r="J86" s="143"/>
      <c r="K86" s="143"/>
    </row>
    <row r="87" spans="3:11">
      <c r="C87" s="136"/>
      <c r="D87" s="138"/>
      <c r="F87" s="142" t="s">
        <v>205</v>
      </c>
      <c r="G87" s="138"/>
      <c r="J87" s="143"/>
      <c r="K87" s="143"/>
    </row>
    <row r="88" spans="3:11">
      <c r="C88" s="136"/>
      <c r="D88" s="138"/>
      <c r="E88" s="138"/>
      <c r="F88" s="138"/>
      <c r="G88" s="138"/>
      <c r="J88" s="140"/>
      <c r="K88" s="140"/>
    </row>
    <row r="89" spans="3:11" ht="15">
      <c r="K89" s="144"/>
    </row>
    <row r="90" spans="3:11">
      <c r="K90" s="140"/>
    </row>
    <row r="91" spans="3:11">
      <c r="K91" s="140"/>
    </row>
  </sheetData>
  <mergeCells count="11">
    <mergeCell ref="C75:D75"/>
    <mergeCell ref="C76:D76"/>
    <mergeCell ref="C77:D77"/>
    <mergeCell ref="A1:J1"/>
    <mergeCell ref="A2:J2"/>
    <mergeCell ref="A4:A5"/>
    <mergeCell ref="C4:C5"/>
    <mergeCell ref="D4:D5"/>
    <mergeCell ref="E4:F4"/>
    <mergeCell ref="G4:G5"/>
    <mergeCell ref="H4:H5"/>
  </mergeCells>
  <pageMargins left="0.55118110236220474" right="0.94488188976377963" top="0.39370078740157483" bottom="1.1811023622047245" header="0.51181102362204722" footer="0.51181102362204722"/>
  <pageSetup paperSize="5" scale="8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LRA 2017</vt:lpstr>
      <vt:lpstr>LRA 2018</vt:lpstr>
      <vt:lpstr>Sheet3</vt:lpstr>
      <vt:lpstr>'LRA 2017'!Print_Titles</vt:lpstr>
      <vt:lpstr>'LRA 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User</cp:lastModifiedBy>
  <cp:lastPrinted>2019-02-07T05:09:26Z</cp:lastPrinted>
  <dcterms:created xsi:type="dcterms:W3CDTF">2018-02-05T02:44:11Z</dcterms:created>
  <dcterms:modified xsi:type="dcterms:W3CDTF">2019-02-07T05:09:32Z</dcterms:modified>
</cp:coreProperties>
</file>